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نهائي نصف سنوي 2026\نصف سنوي\"/>
    </mc:Choice>
  </mc:AlternateContent>
  <xr:revisionPtr revIDLastSave="0" documentId="13_ncr:1_{C03743F3-DAAE-4636-90B7-88AA6FB82C87}" xr6:coauthVersionLast="47" xr6:coauthVersionMax="47" xr10:uidLastSave="{00000000-0000-0000-0000-000000000000}"/>
  <bookViews>
    <workbookView xWindow="-120" yWindow="-120" windowWidth="29040" windowHeight="15720" tabRatio="945" xr2:uid="{00000000-000D-0000-FFFF-FFFF00000000}"/>
  </bookViews>
  <sheets>
    <sheet name="النشرة الشهرية" sheetId="52" r:id="rId1"/>
    <sheet name=" نشرة اجانب شراء وبيع" sheetId="51" r:id="rId2"/>
    <sheet name="مؤشرات التداول " sheetId="28" r:id="rId3"/>
    <sheet name="موشرات غير العراقين " sheetId="55" r:id="rId4"/>
    <sheet name="تدول قطاعيا" sheetId="4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51" l="1"/>
  <c r="E13" i="51" s="1"/>
  <c r="F9" i="51"/>
  <c r="G9" i="51"/>
  <c r="G13" i="51" s="1"/>
  <c r="F21" i="51"/>
  <c r="G21" i="51"/>
  <c r="E21" i="51"/>
  <c r="E29" i="51" s="1"/>
  <c r="F13" i="51"/>
  <c r="E25" i="51"/>
  <c r="F25" i="51"/>
  <c r="G25" i="51"/>
  <c r="F29" i="51" l="1"/>
  <c r="G29" i="51"/>
  <c r="F24" i="55"/>
  <c r="F26" i="55" s="1"/>
  <c r="D24" i="55"/>
  <c r="D26" i="55" s="1"/>
  <c r="B24" i="55"/>
  <c r="B26" i="55" s="1"/>
  <c r="F11" i="55"/>
  <c r="D11" i="55"/>
  <c r="B11" i="55"/>
  <c r="B13" i="55" l="1"/>
  <c r="C9" i="55"/>
  <c r="C7" i="55"/>
  <c r="C5" i="55"/>
  <c r="C8" i="55"/>
  <c r="D13" i="55"/>
  <c r="E9" i="55"/>
  <c r="E8" i="55"/>
  <c r="E7" i="55"/>
  <c r="E5" i="55"/>
  <c r="F13" i="55"/>
  <c r="G7" i="55"/>
  <c r="G5" i="55"/>
  <c r="G9" i="55"/>
  <c r="G8" i="55"/>
  <c r="K15" i="52" l="1"/>
  <c r="L15" i="52"/>
  <c r="M15" i="52"/>
  <c r="K19" i="52"/>
  <c r="L19" i="52"/>
  <c r="M19" i="52"/>
  <c r="K31" i="52"/>
  <c r="L31" i="52"/>
  <c r="M31" i="52"/>
  <c r="D17" i="47" l="1"/>
  <c r="E17" i="47"/>
  <c r="F17" i="47"/>
  <c r="G17" i="47"/>
  <c r="H17" i="47"/>
  <c r="I17" i="47"/>
  <c r="C17" i="47"/>
  <c r="K23" i="52" l="1"/>
  <c r="K35" i="52" s="1"/>
  <c r="L23" i="52"/>
  <c r="L35" i="52" s="1"/>
  <c r="M23" i="52"/>
  <c r="M35" i="52" s="1"/>
  <c r="B11" i="28" l="1"/>
  <c r="D11" i="28"/>
  <c r="E11" i="28"/>
  <c r="F11" i="28"/>
  <c r="D13" i="28" l="1"/>
  <c r="F13" i="28"/>
  <c r="H13" i="28"/>
  <c r="B13" i="28"/>
</calcChain>
</file>

<file path=xl/sharedStrings.xml><?xml version="1.0" encoding="utf-8"?>
<sst xmlns="http://schemas.openxmlformats.org/spreadsheetml/2006/main" count="301" uniqueCount="181">
  <si>
    <t>اسم الشركة</t>
  </si>
  <si>
    <t>التأمين</t>
  </si>
  <si>
    <t>الاستثمار</t>
  </si>
  <si>
    <t xml:space="preserve">Investment </t>
  </si>
  <si>
    <t xml:space="preserve"> القطاع </t>
  </si>
  <si>
    <t xml:space="preserve">الاهمية النسبية (%) </t>
  </si>
  <si>
    <t>Insurance</t>
  </si>
  <si>
    <t xml:space="preserve"> الصناعة</t>
  </si>
  <si>
    <t>المجموع TOTAL</t>
  </si>
  <si>
    <t>No.of Trans</t>
  </si>
  <si>
    <t xml:space="preserve">Change % </t>
  </si>
  <si>
    <t>عدد الاسهم المتداولة  Traded Shares</t>
  </si>
  <si>
    <t xml:space="preserve">عددالاسهم المتداولة       </t>
  </si>
  <si>
    <t>الاهمية النسبية (%)</t>
  </si>
  <si>
    <t xml:space="preserve">المجموع الكلي </t>
  </si>
  <si>
    <t xml:space="preserve">الشركات المتداولة </t>
  </si>
  <si>
    <t xml:space="preserve">الشركات المدرجة </t>
  </si>
  <si>
    <t>Co.Traded</t>
  </si>
  <si>
    <t>Traded Shares</t>
  </si>
  <si>
    <t xml:space="preserve">Trading Volume </t>
  </si>
  <si>
    <t>Industry</t>
  </si>
  <si>
    <t xml:space="preserve">الاهمية النسبية% </t>
  </si>
  <si>
    <t>TOTAL</t>
  </si>
  <si>
    <t>Grand TOTAL</t>
  </si>
  <si>
    <t>الصفقات No.of Trans</t>
  </si>
  <si>
    <t>ادنى سعر Low Price</t>
  </si>
  <si>
    <t>رمز الشركة Code</t>
  </si>
  <si>
    <t>عدد ايام التداول 
Trading days</t>
  </si>
  <si>
    <t xml:space="preserve">   القيمة المتداولة    Trading Volume</t>
  </si>
  <si>
    <t>الصفقات</t>
  </si>
  <si>
    <t xml:space="preserve">    القيمة المتداولة              </t>
  </si>
  <si>
    <t xml:space="preserve">الاهمية النسبية % </t>
  </si>
  <si>
    <t>التغير Change%</t>
  </si>
  <si>
    <t>سعر الافتتاح Opening Price</t>
  </si>
  <si>
    <t>سعر الاغلاق Closing Price</t>
  </si>
  <si>
    <t>التغير % Change%</t>
  </si>
  <si>
    <t>*</t>
  </si>
  <si>
    <t>معدل السعر وهو معدل سعر السهم في اخر جلسة تداول للشركة</t>
  </si>
  <si>
    <t xml:space="preserve"> كانون الثاني  January            </t>
  </si>
  <si>
    <t xml:space="preserve">       شباط     February   </t>
  </si>
  <si>
    <t xml:space="preserve">       اذار       March </t>
  </si>
  <si>
    <t>قطاع المصارف</t>
  </si>
  <si>
    <t>قطاع الصناعة</t>
  </si>
  <si>
    <t>المصارف</t>
  </si>
  <si>
    <t>Bank</t>
  </si>
  <si>
    <t>مجموع قطاع المصارف</t>
  </si>
  <si>
    <t>المصرف الدولي الاسلامي</t>
  </si>
  <si>
    <t>BINT</t>
  </si>
  <si>
    <t>IHFI</t>
  </si>
  <si>
    <t>مجموع قطاع الصناعة</t>
  </si>
  <si>
    <t xml:space="preserve">       نيسان        April</t>
  </si>
  <si>
    <t xml:space="preserve">      ايــــــــار      May</t>
  </si>
  <si>
    <t xml:space="preserve">      حزيران        June       </t>
  </si>
  <si>
    <t xml:space="preserve">   القيمة المتداولة              </t>
  </si>
  <si>
    <t xml:space="preserve">  التغيير(%)     (%)Change    </t>
  </si>
  <si>
    <t>الاشهر</t>
  </si>
  <si>
    <t>Months</t>
  </si>
  <si>
    <t xml:space="preserve">  القيمة المتداولة           </t>
  </si>
  <si>
    <t xml:space="preserve">Co. Listed </t>
  </si>
  <si>
    <t>Co.  Traded</t>
  </si>
  <si>
    <t>Sector</t>
  </si>
  <si>
    <t xml:space="preserve">الشركات المتداولة  Co.Traded   </t>
  </si>
  <si>
    <t>مصرف الائتمان العراقي</t>
  </si>
  <si>
    <t>BROI</t>
  </si>
  <si>
    <t>اعلى سعر  High Price</t>
  </si>
  <si>
    <t>معدل السعر الحالي Average Price</t>
  </si>
  <si>
    <t>معدل السعر السابق Previous Average Price</t>
  </si>
  <si>
    <t>عدد الاسهم المتداولة    Traded Volume</t>
  </si>
  <si>
    <t xml:space="preserve">    القيمة المتداولة    Traded Value</t>
  </si>
  <si>
    <t>Credit Bank Of Iraq</t>
  </si>
  <si>
    <t>Traded Volume</t>
  </si>
  <si>
    <t xml:space="preserve">Trading Value </t>
  </si>
  <si>
    <t xml:space="preserve">          اذار          March      </t>
  </si>
  <si>
    <t xml:space="preserve">       حزيران         June       </t>
  </si>
  <si>
    <t xml:space="preserve">    كانون الثاني      January            </t>
  </si>
  <si>
    <t>BINI</t>
  </si>
  <si>
    <t>BLAD</t>
  </si>
  <si>
    <t>Iraq Noor Islamic Bank</t>
  </si>
  <si>
    <t>Investment Sector</t>
  </si>
  <si>
    <t>VWIF</t>
  </si>
  <si>
    <t xml:space="preserve">الامين للاستثمار المالي </t>
  </si>
  <si>
    <t>VAMF</t>
  </si>
  <si>
    <t>Company Names</t>
  </si>
  <si>
    <t>Banks Sector</t>
  </si>
  <si>
    <t xml:space="preserve">مصرف الأئتمان العراقي </t>
  </si>
  <si>
    <t>Total Bank sector</t>
  </si>
  <si>
    <t>المجموع الكلي</t>
  </si>
  <si>
    <t>Grand Total</t>
  </si>
  <si>
    <t xml:space="preserve">الفلوجة لانتاج المواد الانشائية </t>
  </si>
  <si>
    <t>IFCM</t>
  </si>
  <si>
    <t>Fallujah for Construction Materials</t>
  </si>
  <si>
    <t>فندق أشور</t>
  </si>
  <si>
    <t>HASH</t>
  </si>
  <si>
    <t>Ashour Hotel</t>
  </si>
  <si>
    <t xml:space="preserve">قطاع الصناعة </t>
  </si>
  <si>
    <t>Industry Sector</t>
  </si>
  <si>
    <t>الفلوجة لانتاج المواد الانشائية</t>
  </si>
  <si>
    <t xml:space="preserve">مجموع قطاع الصناعة </t>
  </si>
  <si>
    <t>Total Industry sector</t>
  </si>
  <si>
    <t>ـــــ</t>
  </si>
  <si>
    <t>ــــــ</t>
  </si>
  <si>
    <t>ــــــــ</t>
  </si>
  <si>
    <t xml:space="preserve"> قطاع الفنادق والسياحة</t>
  </si>
  <si>
    <t>Tourism&amp;Hotels Sector</t>
  </si>
  <si>
    <t>BTRI</t>
  </si>
  <si>
    <t>Trans Iraq Bank Investment</t>
  </si>
  <si>
    <t xml:space="preserve">الامين للاستثمارات العقارية </t>
  </si>
  <si>
    <t>SAEI</t>
  </si>
  <si>
    <t>Al-Ameen Estate Investment</t>
  </si>
  <si>
    <t>الصفقات No.of Trads</t>
  </si>
  <si>
    <t>قطاع الأستثمار</t>
  </si>
  <si>
    <t>مصرف العطاء الاسلامي</t>
  </si>
  <si>
    <t>Al Attaa Islamic Bank</t>
  </si>
  <si>
    <t>International Islamic Bank</t>
  </si>
  <si>
    <t>Insurance Sector</t>
  </si>
  <si>
    <t>NAHF</t>
  </si>
  <si>
    <t>Al-Ameen for Financial Investment</t>
  </si>
  <si>
    <t>الوئام للاستثمار المالي</t>
  </si>
  <si>
    <t>AL-Wiaam for Financial Investment</t>
  </si>
  <si>
    <t xml:space="preserve"> قطاع الخدمات</t>
  </si>
  <si>
    <t>Service Sector</t>
  </si>
  <si>
    <t>مجموع قطاع الخدمات</t>
  </si>
  <si>
    <t>بغداد لصناعة مواد التغليف</t>
  </si>
  <si>
    <t>IBPM</t>
  </si>
  <si>
    <t>Baghdad for Packing Materials</t>
  </si>
  <si>
    <t>House Household furniture</t>
  </si>
  <si>
    <t>مجموع قطاع الفنادق والسياحة</t>
  </si>
  <si>
    <t>مصرف عبر العراق للاستثمار</t>
  </si>
  <si>
    <t xml:space="preserve">مصرف نور العراق </t>
  </si>
  <si>
    <t>قطاع التأمين</t>
  </si>
  <si>
    <t>Ahlia Insurance</t>
  </si>
  <si>
    <t>مجموع قطاع التأمين</t>
  </si>
  <si>
    <t>الوطنية لصناعات الاثاث المنزلي</t>
  </si>
  <si>
    <t>BIDB</t>
  </si>
  <si>
    <t>مصرف التنمية</t>
  </si>
  <si>
    <t xml:space="preserve">International development </t>
  </si>
  <si>
    <t>مصرف الدولي الاسلامي</t>
  </si>
  <si>
    <t>International Development Bank</t>
  </si>
  <si>
    <t xml:space="preserve"> الخدمات</t>
  </si>
  <si>
    <t xml:space="preserve">Services </t>
  </si>
  <si>
    <t xml:space="preserve"> الفنادق والسياحة</t>
  </si>
  <si>
    <t xml:space="preserve">Tourism&amp;Hotels </t>
  </si>
  <si>
    <t>BANS</t>
  </si>
  <si>
    <t>Al Anssari Islamic Bank</t>
  </si>
  <si>
    <t xml:space="preserve">الاهلية للتأمين </t>
  </si>
  <si>
    <t xml:space="preserve">الحمراء للتأمين </t>
  </si>
  <si>
    <t>NHAM</t>
  </si>
  <si>
    <t>Al-Hamraa for Insurance</t>
  </si>
  <si>
    <t>BAAI</t>
  </si>
  <si>
    <t>BRTB</t>
  </si>
  <si>
    <t>BERI</t>
  </si>
  <si>
    <t>مصرف القرطاس</t>
  </si>
  <si>
    <t>BQUR</t>
  </si>
  <si>
    <t xml:space="preserve">Al-Qurtas Isiamic Bank </t>
  </si>
  <si>
    <t>مصرف الانصاري الاسلامي</t>
  </si>
  <si>
    <t>مصرف الاقليم التجاري</t>
  </si>
  <si>
    <t>Region Trade Bank</t>
  </si>
  <si>
    <t>مصرف العربية الاسلامي</t>
  </si>
  <si>
    <t>Arab Islamic Bank</t>
  </si>
  <si>
    <t>مصرف اربيل</t>
  </si>
  <si>
    <t>Erbil Investment &amp; FinanceBank</t>
  </si>
  <si>
    <t xml:space="preserve">      Monthly Main Trading indicators for the First Half  2026 </t>
  </si>
  <si>
    <t xml:space="preserve">      Main Trading indicators distributed  by sectors for the  First Half  2026  </t>
  </si>
  <si>
    <t>المجموع الحالي Total First Half 2026</t>
  </si>
  <si>
    <t xml:space="preserve">  Monthly Main Trading indicators for non Iraqis( Buy) for the First Half  2026</t>
  </si>
  <si>
    <t>المجموع الحالي Total First Half  2026</t>
  </si>
  <si>
    <t xml:space="preserve">مجموع السابق لسنة 2025   Total  </t>
  </si>
  <si>
    <t xml:space="preserve">       Monthly Main Trading indicators for non Iraqis (sell) for the First Half  2026</t>
  </si>
  <si>
    <t>Non Regular Trading Bulletin for non Iraqis for First Half  2026  Buy</t>
  </si>
  <si>
    <t>Non Regular Trading Bulletin for non Iraqis for First Half  2026  Sell</t>
  </si>
  <si>
    <t xml:space="preserve">قطاع قطاع التأمين </t>
  </si>
  <si>
    <t>Insurance Sector Sector</t>
  </si>
  <si>
    <t>جدول (21) مؤشرات التداول الشهرية في السوق الثاني للنصف الاول 2026</t>
  </si>
  <si>
    <t>جدول  (22)  مؤشرات التداول الشهرية المشتراة لغير العراقيين في السوق الثاني للنصف الاول 2026</t>
  </si>
  <si>
    <t xml:space="preserve">جدول (23) مؤشرات التداول الشهرية  المباعة من غير العراقيين في السوق الثاني للنصف الاول 2026  </t>
  </si>
  <si>
    <t xml:space="preserve">جدول (24) مؤشرات التداول في السوق الثاني موزعة قطاعيا للنصف الاول 2026 </t>
  </si>
  <si>
    <t xml:space="preserve"> نشرة تداول الاسهم في السوق الثاني للنصف الاول 2026  Non Regular Trading Bulletin for the First Half  </t>
  </si>
  <si>
    <t xml:space="preserve">مجموع السابق للنصف الاول لسنة 2025   Total </t>
  </si>
  <si>
    <t xml:space="preserve">نشرة تداول الاسهم المشتراة لغير العراقيين في السوق الثاني للنصف الاول 2026 </t>
  </si>
  <si>
    <t xml:space="preserve">نشرة تداول الاسهم المباعة من غير العراقيين في السوق الثاني للنصف الاول 2026 </t>
  </si>
  <si>
    <t>مجموع قطاع الأستثمار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</si>
</sst>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0.000"/>
  </numFmts>
  <fonts count="23" x14ac:knownFonts="1">
    <font>
      <sz val="10"/>
      <name val="Arial"/>
      <charset val="178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b/>
      <sz val="18"/>
      <name val="Cambria"/>
      <family val="1"/>
      <scheme val="maj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Arabic Transparent"/>
      <charset val="178"/>
    </font>
    <font>
      <b/>
      <sz val="14"/>
      <name val="Cambria"/>
      <family val="1"/>
      <scheme val="major"/>
    </font>
    <font>
      <sz val="12"/>
      <color rgb="FF002060"/>
      <name val="Arial"/>
      <family val="2"/>
    </font>
    <font>
      <sz val="11"/>
      <color rgb="FF002060"/>
      <name val="Arial"/>
      <family val="2"/>
    </font>
    <font>
      <sz val="11"/>
      <name val="Arial"/>
      <family val="2"/>
    </font>
    <font>
      <sz val="12"/>
      <color rgb="FFFF0000"/>
      <name val="Arial"/>
      <family val="2"/>
    </font>
    <font>
      <b/>
      <sz val="16"/>
      <name val="Arial"/>
      <family val="2"/>
    </font>
    <font>
      <b/>
      <sz val="16"/>
      <name val="Cambria"/>
      <family val="1"/>
      <scheme val="major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12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104">
    <xf numFmtId="0" fontId="0" fillId="0" borderId="0" xfId="0"/>
    <xf numFmtId="0" fontId="9" fillId="2" borderId="1" xfId="0" applyFont="1" applyFill="1" applyBorder="1" applyAlignment="1">
      <alignment horizontal="center" vertical="center"/>
    </xf>
    <xf numFmtId="0" fontId="13" fillId="2" borderId="0" xfId="0" applyFont="1" applyFill="1"/>
    <xf numFmtId="0" fontId="16" fillId="2" borderId="0" xfId="0" applyFont="1" applyFill="1"/>
    <xf numFmtId="3" fontId="9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3" fontId="8" fillId="2" borderId="4" xfId="0" applyNumberFormat="1" applyFont="1" applyFill="1" applyBorder="1" applyAlignment="1">
      <alignment horizontal="center" vertical="center"/>
    </xf>
    <xf numFmtId="1" fontId="8" fillId="2" borderId="4" xfId="0" applyNumberFormat="1" applyFont="1" applyFill="1" applyBorder="1" applyAlignment="1">
      <alignment horizontal="center" vertical="center"/>
    </xf>
    <xf numFmtId="0" fontId="8" fillId="2" borderId="4" xfId="6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14" fillId="2" borderId="0" xfId="0" applyFont="1" applyFill="1"/>
    <xf numFmtId="0" fontId="20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8" fillId="3" borderId="4" xfId="0" applyFont="1" applyFill="1" applyBorder="1" applyAlignment="1">
      <alignment horizontal="left" vertical="center" wrapText="1"/>
    </xf>
    <xf numFmtId="0" fontId="19" fillId="2" borderId="0" xfId="0" applyFont="1" applyFill="1"/>
    <xf numFmtId="0" fontId="21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4" fontId="19" fillId="2" borderId="0" xfId="0" applyNumberFormat="1" applyFont="1" applyFill="1" applyAlignment="1">
      <alignment vertical="center"/>
    </xf>
    <xf numFmtId="1" fontId="8" fillId="2" borderId="0" xfId="0" applyNumberFormat="1" applyFont="1" applyFill="1" applyAlignment="1">
      <alignment horizontal="center"/>
    </xf>
    <xf numFmtId="0" fontId="15" fillId="2" borderId="0" xfId="0" applyFont="1" applyFill="1"/>
    <xf numFmtId="0" fontId="10" fillId="2" borderId="0" xfId="0" applyFont="1" applyFill="1"/>
    <xf numFmtId="0" fontId="8" fillId="2" borderId="5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/>
    </xf>
    <xf numFmtId="2" fontId="10" fillId="2" borderId="0" xfId="0" applyNumberFormat="1" applyFont="1" applyFill="1"/>
    <xf numFmtId="3" fontId="10" fillId="2" borderId="0" xfId="0" applyNumberFormat="1" applyFont="1" applyFill="1"/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 wrapText="1"/>
    </xf>
    <xf numFmtId="3" fontId="9" fillId="2" borderId="16" xfId="0" applyNumberFormat="1" applyFont="1" applyFill="1" applyBorder="1" applyAlignment="1">
      <alignment horizontal="center" vertical="center"/>
    </xf>
    <xf numFmtId="4" fontId="9" fillId="2" borderId="16" xfId="0" applyNumberFormat="1" applyFont="1" applyFill="1" applyBorder="1" applyAlignment="1">
      <alignment horizontal="center" vertical="center"/>
    </xf>
    <xf numFmtId="1" fontId="9" fillId="2" borderId="16" xfId="0" applyNumberFormat="1" applyFont="1" applyFill="1" applyBorder="1" applyAlignment="1">
      <alignment horizontal="center" vertical="center"/>
    </xf>
    <xf numFmtId="2" fontId="9" fillId="2" borderId="16" xfId="0" applyNumberFormat="1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/>
    </xf>
    <xf numFmtId="0" fontId="9" fillId="2" borderId="4" xfId="4" applyFont="1" applyFill="1" applyBorder="1" applyAlignment="1">
      <alignment horizontal="right" vertical="center"/>
    </xf>
    <xf numFmtId="0" fontId="9" fillId="2" borderId="4" xfId="4" applyFont="1" applyFill="1" applyBorder="1" applyAlignment="1">
      <alignment horizontal="left" vertical="center"/>
    </xf>
    <xf numFmtId="3" fontId="9" fillId="2" borderId="4" xfId="4" applyNumberFormat="1" applyFont="1" applyFill="1" applyBorder="1" applyAlignment="1">
      <alignment horizontal="center" vertical="center"/>
    </xf>
    <xf numFmtId="0" fontId="9" fillId="2" borderId="4" xfId="5" applyFont="1" applyFill="1" applyBorder="1" applyAlignment="1">
      <alignment vertical="center"/>
    </xf>
    <xf numFmtId="0" fontId="9" fillId="2" borderId="4" xfId="0" applyFont="1" applyFill="1" applyBorder="1" applyAlignment="1">
      <alignment vertical="center"/>
    </xf>
    <xf numFmtId="0" fontId="9" fillId="2" borderId="16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vertical="center"/>
    </xf>
    <xf numFmtId="0" fontId="20" fillId="2" borderId="4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vertical="center"/>
    </xf>
    <xf numFmtId="0" fontId="8" fillId="3" borderId="4" xfId="0" applyFont="1" applyFill="1" applyBorder="1" applyAlignment="1">
      <alignment horizontal="right" vertical="center" wrapText="1"/>
    </xf>
    <xf numFmtId="0" fontId="8" fillId="3" borderId="23" xfId="0" applyFont="1" applyFill="1" applyBorder="1" applyAlignment="1">
      <alignment horizontal="left" vertical="center" wrapText="1"/>
    </xf>
    <xf numFmtId="0" fontId="8" fillId="3" borderId="24" xfId="0" applyFont="1" applyFill="1" applyBorder="1" applyAlignment="1">
      <alignment horizontal="left" vertical="center" wrapText="1"/>
    </xf>
    <xf numFmtId="0" fontId="9" fillId="2" borderId="4" xfId="4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right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right" vertical="center"/>
    </xf>
    <xf numFmtId="0" fontId="9" fillId="2" borderId="21" xfId="0" applyFont="1" applyFill="1" applyBorder="1" applyAlignment="1">
      <alignment horizontal="right" vertical="center"/>
    </xf>
    <xf numFmtId="0" fontId="9" fillId="2" borderId="22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3" fontId="9" fillId="2" borderId="3" xfId="0" applyNumberFormat="1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</cellXfs>
  <cellStyles count="11">
    <cellStyle name="Comma 2" xfId="1" xr:uid="{00000000-0005-0000-0000-000000000000}"/>
    <cellStyle name="Comma 3" xfId="2" xr:uid="{00000000-0005-0000-0000-000001000000}"/>
    <cellStyle name="Normal" xfId="0" builtinId="0"/>
    <cellStyle name="Normal 10" xfId="10" xr:uid="{00000000-0005-0000-0000-000003000000}"/>
    <cellStyle name="Normal 112" xfId="3" xr:uid="{00000000-0005-0000-0000-000004000000}"/>
    <cellStyle name="Normal 112 2" xfId="4" xr:uid="{00000000-0005-0000-0000-000005000000}"/>
    <cellStyle name="Normal 126" xfId="5" xr:uid="{00000000-0005-0000-0000-000006000000}"/>
    <cellStyle name="Normal 129" xfId="6" xr:uid="{00000000-0005-0000-0000-000007000000}"/>
    <cellStyle name="Normal 2 2" xfId="9" xr:uid="{00000000-0005-0000-0000-000008000000}"/>
    <cellStyle name="Normal 4" xfId="7" xr:uid="{00000000-0005-0000-0000-000009000000}"/>
    <cellStyle name="Normal 5" xfId="8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972608</xdr:rowOff>
    </xdr:to>
    <xdr:pic>
      <xdr:nvPicPr>
        <xdr:cNvPr id="16" name="Picture 1" descr="173900_logo_final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972608</xdr:rowOff>
    </xdr:to>
    <xdr:pic>
      <xdr:nvPicPr>
        <xdr:cNvPr id="17" name="Picture 1" descr="173900_logo_final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972608</xdr:rowOff>
    </xdr:to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972608</xdr:rowOff>
    </xdr:to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963083</xdr:rowOff>
    </xdr:to>
    <xdr:pic>
      <xdr:nvPicPr>
        <xdr:cNvPr id="6" name="Picture 1" descr="173900_logo_final">
          <a:extLst>
            <a:ext uri="{FF2B5EF4-FFF2-40B4-BE49-F238E27FC236}">
              <a16:creationId xmlns:a16="http://schemas.microsoft.com/office/drawing/2014/main" id="{4A2D2C76-A100-4886-8FCD-906E5393F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53300" y="361950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963083</xdr:rowOff>
    </xdr:to>
    <xdr:pic>
      <xdr:nvPicPr>
        <xdr:cNvPr id="7" name="Picture 1" descr="173900_logo_final">
          <a:extLst>
            <a:ext uri="{FF2B5EF4-FFF2-40B4-BE49-F238E27FC236}">
              <a16:creationId xmlns:a16="http://schemas.microsoft.com/office/drawing/2014/main" id="{E68987CA-9664-4C42-8342-58858155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53300" y="361950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36"/>
  <sheetViews>
    <sheetView rightToLeft="1" tabSelected="1" topLeftCell="A16" zoomScale="90" zoomScaleNormal="90" workbookViewId="0">
      <selection activeCell="Q2" sqref="Q2"/>
    </sheetView>
  </sheetViews>
  <sheetFormatPr defaultColWidth="12.140625" defaultRowHeight="14.25" x14ac:dyDescent="0.2"/>
  <cols>
    <col min="1" max="1" width="1.7109375" style="25" customWidth="1"/>
    <col min="2" max="2" width="29.42578125" style="25" customWidth="1"/>
    <col min="3" max="3" width="11.140625" style="25" customWidth="1"/>
    <col min="4" max="4" width="9.5703125" style="25" customWidth="1"/>
    <col min="5" max="5" width="10" style="25" customWidth="1"/>
    <col min="6" max="6" width="9.5703125" style="25" customWidth="1"/>
    <col min="7" max="7" width="9.42578125" style="25" customWidth="1"/>
    <col min="8" max="8" width="10.42578125" style="17" customWidth="1"/>
    <col min="9" max="9" width="12.140625" style="17" customWidth="1"/>
    <col min="10" max="10" width="9" style="25" customWidth="1"/>
    <col min="11" max="11" width="8.28515625" style="25" customWidth="1"/>
    <col min="12" max="12" width="18.7109375" style="25" customWidth="1"/>
    <col min="13" max="13" width="18.5703125" style="25" customWidth="1"/>
    <col min="14" max="14" width="9.7109375" style="25" customWidth="1"/>
    <col min="15" max="15" width="49" style="25" customWidth="1"/>
    <col min="16" max="16384" width="12.140625" style="25"/>
  </cols>
  <sheetData>
    <row r="1" spans="2:15" s="13" customFormat="1" ht="20.25" customHeight="1" x14ac:dyDescent="0.2">
      <c r="B1" s="63" t="s">
        <v>176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5"/>
    </row>
    <row r="2" spans="2:15" s="17" customFormat="1" ht="78" customHeight="1" x14ac:dyDescent="0.2">
      <c r="B2" s="14" t="s">
        <v>0</v>
      </c>
      <c r="C2" s="15" t="s">
        <v>26</v>
      </c>
      <c r="D2" s="15" t="s">
        <v>33</v>
      </c>
      <c r="E2" s="15" t="s">
        <v>64</v>
      </c>
      <c r="F2" s="15" t="s">
        <v>25</v>
      </c>
      <c r="G2" s="15" t="s">
        <v>34</v>
      </c>
      <c r="H2" s="15" t="s">
        <v>65</v>
      </c>
      <c r="I2" s="15" t="s">
        <v>66</v>
      </c>
      <c r="J2" s="15" t="s">
        <v>35</v>
      </c>
      <c r="K2" s="16" t="s">
        <v>109</v>
      </c>
      <c r="L2" s="15" t="s">
        <v>67</v>
      </c>
      <c r="M2" s="15" t="s">
        <v>68</v>
      </c>
      <c r="N2" s="15" t="s">
        <v>27</v>
      </c>
      <c r="O2" s="15" t="s">
        <v>82</v>
      </c>
    </row>
    <row r="3" spans="2:15" s="17" customFormat="1" ht="24.95" customHeight="1" x14ac:dyDescent="0.2">
      <c r="B3" s="66" t="s">
        <v>41</v>
      </c>
      <c r="C3" s="66"/>
      <c r="D3" s="67" t="s">
        <v>83</v>
      </c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2:15" s="17" customFormat="1" ht="24.95" customHeight="1" x14ac:dyDescent="0.2">
      <c r="B4" s="60" t="s">
        <v>62</v>
      </c>
      <c r="C4" s="60" t="s">
        <v>63</v>
      </c>
      <c r="D4" s="7">
        <v>0.6</v>
      </c>
      <c r="E4" s="7">
        <v>0.66</v>
      </c>
      <c r="F4" s="7">
        <v>0.54</v>
      </c>
      <c r="G4" s="7">
        <v>0.55000000000000004</v>
      </c>
      <c r="H4" s="7">
        <v>0.54</v>
      </c>
      <c r="I4" s="7">
        <v>0.74</v>
      </c>
      <c r="J4" s="8">
        <v>-27.027027027027017</v>
      </c>
      <c r="K4" s="9">
        <v>800</v>
      </c>
      <c r="L4" s="9">
        <v>555301458</v>
      </c>
      <c r="M4" s="9">
        <v>324828810.00999993</v>
      </c>
      <c r="N4" s="10">
        <v>85</v>
      </c>
      <c r="O4" s="11" t="s">
        <v>69</v>
      </c>
    </row>
    <row r="5" spans="2:15" s="17" customFormat="1" ht="24.95" customHeight="1" x14ac:dyDescent="0.2">
      <c r="B5" s="60" t="s">
        <v>127</v>
      </c>
      <c r="C5" s="60" t="s">
        <v>104</v>
      </c>
      <c r="D5" s="7">
        <v>0.19</v>
      </c>
      <c r="E5" s="7">
        <v>0.33</v>
      </c>
      <c r="F5" s="7">
        <v>0.19</v>
      </c>
      <c r="G5" s="7">
        <v>0.3</v>
      </c>
      <c r="H5" s="7">
        <v>0.3</v>
      </c>
      <c r="I5" s="7">
        <v>0.34</v>
      </c>
      <c r="J5" s="8">
        <v>-11.764705882352954</v>
      </c>
      <c r="K5" s="9">
        <v>53</v>
      </c>
      <c r="L5" s="9">
        <v>4758865</v>
      </c>
      <c r="M5" s="9">
        <v>1396424.92</v>
      </c>
      <c r="N5" s="10">
        <v>28</v>
      </c>
      <c r="O5" s="11" t="s">
        <v>105</v>
      </c>
    </row>
    <row r="6" spans="2:15" s="17" customFormat="1" ht="24.95" customHeight="1" x14ac:dyDescent="0.2">
      <c r="B6" s="60" t="s">
        <v>111</v>
      </c>
      <c r="C6" s="60" t="s">
        <v>76</v>
      </c>
      <c r="D6" s="7">
        <v>0.11</v>
      </c>
      <c r="E6" s="7">
        <v>0.11</v>
      </c>
      <c r="F6" s="7">
        <v>0.09</v>
      </c>
      <c r="G6" s="7">
        <v>0.1</v>
      </c>
      <c r="H6" s="7">
        <v>0.1</v>
      </c>
      <c r="I6" s="7">
        <v>0.06</v>
      </c>
      <c r="J6" s="8">
        <v>66.666666666666671</v>
      </c>
      <c r="K6" s="9">
        <v>100</v>
      </c>
      <c r="L6" s="9">
        <v>10266678</v>
      </c>
      <c r="M6" s="9">
        <v>1017442.2</v>
      </c>
      <c r="N6" s="10">
        <v>45</v>
      </c>
      <c r="O6" s="11" t="s">
        <v>112</v>
      </c>
    </row>
    <row r="7" spans="2:15" s="17" customFormat="1" ht="24.95" customHeight="1" x14ac:dyDescent="0.2">
      <c r="B7" s="60" t="s">
        <v>128</v>
      </c>
      <c r="C7" s="60" t="s">
        <v>75</v>
      </c>
      <c r="D7" s="7">
        <v>0.2</v>
      </c>
      <c r="E7" s="7">
        <v>0.3</v>
      </c>
      <c r="F7" s="7">
        <v>0.2</v>
      </c>
      <c r="G7" s="7">
        <v>0.23</v>
      </c>
      <c r="H7" s="7">
        <v>0.23</v>
      </c>
      <c r="I7" s="7">
        <v>0.62</v>
      </c>
      <c r="J7" s="8">
        <v>-62.903225806451616</v>
      </c>
      <c r="K7" s="9">
        <v>44</v>
      </c>
      <c r="L7" s="9">
        <v>4794611</v>
      </c>
      <c r="M7" s="9">
        <v>1203087.46</v>
      </c>
      <c r="N7" s="10">
        <v>24</v>
      </c>
      <c r="O7" s="11" t="s">
        <v>77</v>
      </c>
    </row>
    <row r="8" spans="2:15" s="17" customFormat="1" ht="24.95" customHeight="1" x14ac:dyDescent="0.2">
      <c r="B8" s="60" t="s">
        <v>46</v>
      </c>
      <c r="C8" s="60" t="s">
        <v>47</v>
      </c>
      <c r="D8" s="7">
        <v>0.2</v>
      </c>
      <c r="E8" s="7">
        <v>0.28000000000000003</v>
      </c>
      <c r="F8" s="7">
        <v>0.18</v>
      </c>
      <c r="G8" s="7">
        <v>0.24</v>
      </c>
      <c r="H8" s="7">
        <v>0.24</v>
      </c>
      <c r="I8" s="7">
        <v>0.27</v>
      </c>
      <c r="J8" s="8">
        <v>-11.111111111111116</v>
      </c>
      <c r="K8" s="9">
        <v>111</v>
      </c>
      <c r="L8" s="9">
        <v>2916376859</v>
      </c>
      <c r="M8" s="9">
        <v>619368081.98000014</v>
      </c>
      <c r="N8" s="10">
        <v>43</v>
      </c>
      <c r="O8" s="11" t="s">
        <v>113</v>
      </c>
    </row>
    <row r="9" spans="2:15" s="17" customFormat="1" ht="24.95" customHeight="1" x14ac:dyDescent="0.2">
      <c r="B9" s="60" t="s">
        <v>154</v>
      </c>
      <c r="C9" s="60" t="s">
        <v>142</v>
      </c>
      <c r="D9" s="7">
        <v>0.06</v>
      </c>
      <c r="E9" s="7">
        <v>0.06</v>
      </c>
      <c r="F9" s="7">
        <v>0.05</v>
      </c>
      <c r="G9" s="7">
        <v>0.05</v>
      </c>
      <c r="H9" s="7">
        <v>0.05</v>
      </c>
      <c r="I9" s="7">
        <v>1</v>
      </c>
      <c r="J9" s="8">
        <v>-95</v>
      </c>
      <c r="K9" s="9">
        <v>2</v>
      </c>
      <c r="L9" s="9">
        <v>15000000</v>
      </c>
      <c r="M9" s="9">
        <v>800000</v>
      </c>
      <c r="N9" s="10">
        <v>2</v>
      </c>
      <c r="O9" s="11" t="s">
        <v>143</v>
      </c>
    </row>
    <row r="10" spans="2:15" s="17" customFormat="1" ht="24.95" customHeight="1" x14ac:dyDescent="0.2">
      <c r="B10" s="60" t="s">
        <v>159</v>
      </c>
      <c r="C10" s="60" t="s">
        <v>150</v>
      </c>
      <c r="D10" s="7">
        <v>0.11</v>
      </c>
      <c r="E10" s="7">
        <v>0.11</v>
      </c>
      <c r="F10" s="7">
        <v>0.11</v>
      </c>
      <c r="G10" s="7">
        <v>0.11</v>
      </c>
      <c r="H10" s="7">
        <v>0.11</v>
      </c>
      <c r="I10" s="7">
        <v>0.11</v>
      </c>
      <c r="J10" s="8">
        <v>0</v>
      </c>
      <c r="K10" s="9">
        <v>33</v>
      </c>
      <c r="L10" s="9">
        <v>60080900000</v>
      </c>
      <c r="M10" s="9">
        <v>6608899000</v>
      </c>
      <c r="N10" s="10">
        <v>6</v>
      </c>
      <c r="O10" s="11" t="s">
        <v>160</v>
      </c>
    </row>
    <row r="11" spans="2:15" s="17" customFormat="1" ht="24.95" customHeight="1" x14ac:dyDescent="0.2">
      <c r="B11" s="60" t="s">
        <v>155</v>
      </c>
      <c r="C11" s="60" t="s">
        <v>149</v>
      </c>
      <c r="D11" s="7">
        <v>1</v>
      </c>
      <c r="E11" s="7">
        <v>1.01</v>
      </c>
      <c r="F11" s="7">
        <v>1</v>
      </c>
      <c r="G11" s="7">
        <v>1.01</v>
      </c>
      <c r="H11" s="7">
        <v>1.01</v>
      </c>
      <c r="I11" s="7">
        <v>1</v>
      </c>
      <c r="J11" s="8">
        <v>1.0000000000000009</v>
      </c>
      <c r="K11" s="9">
        <v>35</v>
      </c>
      <c r="L11" s="9">
        <v>524402000</v>
      </c>
      <c r="M11" s="9">
        <v>526446020</v>
      </c>
      <c r="N11" s="10">
        <v>11</v>
      </c>
      <c r="O11" s="11" t="s">
        <v>156</v>
      </c>
    </row>
    <row r="12" spans="2:15" s="17" customFormat="1" ht="24.95" customHeight="1" x14ac:dyDescent="0.2">
      <c r="B12" s="60" t="s">
        <v>157</v>
      </c>
      <c r="C12" s="60" t="s">
        <v>148</v>
      </c>
      <c r="D12" s="7">
        <v>1</v>
      </c>
      <c r="E12" s="7">
        <v>1</v>
      </c>
      <c r="F12" s="7">
        <v>1</v>
      </c>
      <c r="G12" s="7">
        <v>1</v>
      </c>
      <c r="H12" s="7">
        <v>1</v>
      </c>
      <c r="I12" s="7">
        <v>1</v>
      </c>
      <c r="J12" s="8">
        <v>0</v>
      </c>
      <c r="K12" s="9">
        <v>1</v>
      </c>
      <c r="L12" s="9">
        <v>2000</v>
      </c>
      <c r="M12" s="9">
        <v>2000</v>
      </c>
      <c r="N12" s="10">
        <v>1</v>
      </c>
      <c r="O12" s="11" t="s">
        <v>158</v>
      </c>
    </row>
    <row r="13" spans="2:15" s="17" customFormat="1" ht="24.95" customHeight="1" x14ac:dyDescent="0.2">
      <c r="B13" s="60" t="s">
        <v>134</v>
      </c>
      <c r="C13" s="60" t="s">
        <v>133</v>
      </c>
      <c r="D13" s="7">
        <v>1</v>
      </c>
      <c r="E13" s="7">
        <v>1.05</v>
      </c>
      <c r="F13" s="7">
        <v>1</v>
      </c>
      <c r="G13" s="7">
        <v>1.05</v>
      </c>
      <c r="H13" s="7">
        <v>1.05</v>
      </c>
      <c r="I13" s="7">
        <v>1</v>
      </c>
      <c r="J13" s="8">
        <v>5.0000000000000044</v>
      </c>
      <c r="K13" s="9">
        <v>7</v>
      </c>
      <c r="L13" s="9">
        <v>14400</v>
      </c>
      <c r="M13" s="9">
        <v>15020</v>
      </c>
      <c r="N13" s="10">
        <v>3</v>
      </c>
      <c r="O13" s="11" t="s">
        <v>137</v>
      </c>
    </row>
    <row r="14" spans="2:15" s="17" customFormat="1" ht="24.95" customHeight="1" x14ac:dyDescent="0.2">
      <c r="B14" s="60" t="s">
        <v>151</v>
      </c>
      <c r="C14" s="60" t="s">
        <v>152</v>
      </c>
      <c r="D14" s="7">
        <v>1</v>
      </c>
      <c r="E14" s="7">
        <v>1</v>
      </c>
      <c r="F14" s="7">
        <v>1</v>
      </c>
      <c r="G14" s="7">
        <v>1</v>
      </c>
      <c r="H14" s="7">
        <v>1</v>
      </c>
      <c r="I14" s="7">
        <v>1</v>
      </c>
      <c r="J14" s="8">
        <v>0</v>
      </c>
      <c r="K14" s="9">
        <v>31</v>
      </c>
      <c r="L14" s="9">
        <v>224878010000</v>
      </c>
      <c r="M14" s="9">
        <v>224878010000</v>
      </c>
      <c r="N14" s="10">
        <v>10</v>
      </c>
      <c r="O14" s="11" t="s">
        <v>153</v>
      </c>
    </row>
    <row r="15" spans="2:15" s="17" customFormat="1" ht="24.95" customHeight="1" x14ac:dyDescent="0.2">
      <c r="B15" s="68" t="s">
        <v>45</v>
      </c>
      <c r="C15" s="68"/>
      <c r="D15" s="62"/>
      <c r="E15" s="62"/>
      <c r="F15" s="62"/>
      <c r="G15" s="62"/>
      <c r="H15" s="62"/>
      <c r="I15" s="62"/>
      <c r="J15" s="62"/>
      <c r="K15" s="9">
        <f>SUM(K4:K14)</f>
        <v>1217</v>
      </c>
      <c r="L15" s="9">
        <f>SUM(L4:L14)</f>
        <v>288989826871</v>
      </c>
      <c r="M15" s="9">
        <f>SUM(M4:M14)</f>
        <v>232961985886.57001</v>
      </c>
      <c r="N15" s="70" t="s">
        <v>22</v>
      </c>
      <c r="O15" s="71"/>
    </row>
    <row r="16" spans="2:15" s="17" customFormat="1" ht="20.25" customHeight="1" x14ac:dyDescent="0.2">
      <c r="B16" s="69" t="s">
        <v>129</v>
      </c>
      <c r="C16" s="69"/>
      <c r="D16" s="67" t="s">
        <v>114</v>
      </c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2:15" s="17" customFormat="1" ht="24.95" customHeight="1" x14ac:dyDescent="0.2">
      <c r="B17" s="60" t="s">
        <v>144</v>
      </c>
      <c r="C17" s="60" t="s">
        <v>115</v>
      </c>
      <c r="D17" s="7">
        <v>0.69</v>
      </c>
      <c r="E17" s="7">
        <v>0.85</v>
      </c>
      <c r="F17" s="7">
        <v>0.69</v>
      </c>
      <c r="G17" s="7">
        <v>0.82</v>
      </c>
      <c r="H17" s="7">
        <v>0.82</v>
      </c>
      <c r="I17" s="7">
        <v>0.75</v>
      </c>
      <c r="J17" s="8">
        <v>9.3333333333333268</v>
      </c>
      <c r="K17" s="9">
        <v>17</v>
      </c>
      <c r="L17" s="12">
        <v>233955</v>
      </c>
      <c r="M17" s="9">
        <v>195567.16</v>
      </c>
      <c r="N17" s="10">
        <v>10</v>
      </c>
      <c r="O17" s="11" t="s">
        <v>130</v>
      </c>
    </row>
    <row r="18" spans="2:15" s="17" customFormat="1" ht="24.95" customHeight="1" x14ac:dyDescent="0.2">
      <c r="B18" s="60" t="s">
        <v>145</v>
      </c>
      <c r="C18" s="60" t="s">
        <v>146</v>
      </c>
      <c r="D18" s="7">
        <v>0.91</v>
      </c>
      <c r="E18" s="7">
        <v>6.17</v>
      </c>
      <c r="F18" s="7">
        <v>0.91</v>
      </c>
      <c r="G18" s="7">
        <v>5.0999999999999996</v>
      </c>
      <c r="H18" s="7">
        <v>5.13</v>
      </c>
      <c r="I18" s="7">
        <v>0.76</v>
      </c>
      <c r="J18" s="8">
        <v>575</v>
      </c>
      <c r="K18" s="9">
        <v>398</v>
      </c>
      <c r="L18" s="12">
        <v>12487371</v>
      </c>
      <c r="M18" s="9">
        <v>41570677.500000007</v>
      </c>
      <c r="N18" s="10">
        <v>79</v>
      </c>
      <c r="O18" s="11" t="s">
        <v>147</v>
      </c>
    </row>
    <row r="19" spans="2:15" s="17" customFormat="1" ht="24.95" customHeight="1" x14ac:dyDescent="0.2">
      <c r="B19" s="68" t="s">
        <v>131</v>
      </c>
      <c r="C19" s="68"/>
      <c r="D19" s="62"/>
      <c r="E19" s="62"/>
      <c r="F19" s="62"/>
      <c r="G19" s="62"/>
      <c r="H19" s="62"/>
      <c r="I19" s="62"/>
      <c r="J19" s="62"/>
      <c r="K19" s="9">
        <f>SUM(K17:K18)</f>
        <v>415</v>
      </c>
      <c r="L19" s="9">
        <f>SUM(L17:L18)</f>
        <v>12721326</v>
      </c>
      <c r="M19" s="9">
        <f>SUM(M17:M18)</f>
        <v>41766244.660000004</v>
      </c>
      <c r="N19" s="70" t="s">
        <v>22</v>
      </c>
      <c r="O19" s="71"/>
    </row>
    <row r="20" spans="2:15" s="17" customFormat="1" ht="20.25" customHeight="1" x14ac:dyDescent="0.2">
      <c r="B20" s="69" t="s">
        <v>110</v>
      </c>
      <c r="C20" s="69"/>
      <c r="D20" s="67" t="s">
        <v>78</v>
      </c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</row>
    <row r="21" spans="2:15" s="17" customFormat="1" ht="24.95" customHeight="1" x14ac:dyDescent="0.2">
      <c r="B21" s="60" t="s">
        <v>80</v>
      </c>
      <c r="C21" s="60" t="s">
        <v>81</v>
      </c>
      <c r="D21" s="7">
        <v>1.2</v>
      </c>
      <c r="E21" s="7">
        <v>1.26</v>
      </c>
      <c r="F21" s="7">
        <v>1.2</v>
      </c>
      <c r="G21" s="7">
        <v>1.26</v>
      </c>
      <c r="H21" s="7">
        <v>1.26</v>
      </c>
      <c r="I21" s="7">
        <v>1</v>
      </c>
      <c r="J21" s="8">
        <v>26</v>
      </c>
      <c r="K21" s="9">
        <v>8</v>
      </c>
      <c r="L21" s="12">
        <v>1694796</v>
      </c>
      <c r="M21" s="9">
        <v>2045268.78</v>
      </c>
      <c r="N21" s="10">
        <v>5</v>
      </c>
      <c r="O21" s="11" t="s">
        <v>116</v>
      </c>
    </row>
    <row r="22" spans="2:15" s="17" customFormat="1" ht="24.95" customHeight="1" x14ac:dyDescent="0.2">
      <c r="B22" s="60" t="s">
        <v>117</v>
      </c>
      <c r="C22" s="60" t="s">
        <v>79</v>
      </c>
      <c r="D22" s="7">
        <v>0.43</v>
      </c>
      <c r="E22" s="7">
        <v>0.69</v>
      </c>
      <c r="F22" s="7">
        <v>0.43</v>
      </c>
      <c r="G22" s="7">
        <v>0.69</v>
      </c>
      <c r="H22" s="7">
        <v>0.69</v>
      </c>
      <c r="I22" s="7">
        <v>0.45</v>
      </c>
      <c r="J22" s="8">
        <v>53.333333333333321</v>
      </c>
      <c r="K22" s="9">
        <v>14</v>
      </c>
      <c r="L22" s="9">
        <v>1351868</v>
      </c>
      <c r="M22" s="9">
        <v>779626.36</v>
      </c>
      <c r="N22" s="10">
        <v>6</v>
      </c>
      <c r="O22" s="11" t="s">
        <v>118</v>
      </c>
    </row>
    <row r="23" spans="2:15" s="17" customFormat="1" ht="20.25" customHeight="1" x14ac:dyDescent="0.2">
      <c r="B23" s="68" t="s">
        <v>180</v>
      </c>
      <c r="C23" s="68"/>
      <c r="D23" s="62"/>
      <c r="E23" s="62"/>
      <c r="F23" s="62"/>
      <c r="G23" s="62"/>
      <c r="H23" s="62"/>
      <c r="I23" s="62"/>
      <c r="J23" s="62"/>
      <c r="K23" s="9">
        <f>SUM(K21:K22)</f>
        <v>22</v>
      </c>
      <c r="L23" s="9">
        <f>SUM(L21:L22)</f>
        <v>3046664</v>
      </c>
      <c r="M23" s="9">
        <f>SUM(M21:M22)</f>
        <v>2824895.14</v>
      </c>
      <c r="N23" s="9">
        <v>1</v>
      </c>
      <c r="O23" s="18" t="s">
        <v>22</v>
      </c>
    </row>
    <row r="24" spans="2:15" s="17" customFormat="1" ht="20.25" customHeight="1" x14ac:dyDescent="0.2">
      <c r="B24" s="69" t="s">
        <v>119</v>
      </c>
      <c r="C24" s="69"/>
      <c r="D24" s="67" t="s">
        <v>120</v>
      </c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 t="s">
        <v>120</v>
      </c>
    </row>
    <row r="25" spans="2:15" s="17" customFormat="1" ht="24.95" customHeight="1" x14ac:dyDescent="0.2">
      <c r="B25" s="60" t="s">
        <v>106</v>
      </c>
      <c r="C25" s="60" t="s">
        <v>107</v>
      </c>
      <c r="D25" s="7">
        <v>2.2000000000000002</v>
      </c>
      <c r="E25" s="7">
        <v>2.38</v>
      </c>
      <c r="F25" s="7">
        <v>1.59</v>
      </c>
      <c r="G25" s="7">
        <v>1.64</v>
      </c>
      <c r="H25" s="7">
        <v>1.65</v>
      </c>
      <c r="I25" s="7">
        <v>1.78</v>
      </c>
      <c r="J25" s="8">
        <v>-7.3033707865168607</v>
      </c>
      <c r="K25" s="9">
        <v>927</v>
      </c>
      <c r="L25" s="9">
        <v>76531424</v>
      </c>
      <c r="M25" s="9">
        <v>139275051.87000003</v>
      </c>
      <c r="N25" s="10">
        <v>99</v>
      </c>
      <c r="O25" s="11" t="s">
        <v>108</v>
      </c>
    </row>
    <row r="26" spans="2:15" s="17" customFormat="1" ht="19.5" customHeight="1" x14ac:dyDescent="0.2">
      <c r="B26" s="68" t="s">
        <v>121</v>
      </c>
      <c r="C26" s="68"/>
      <c r="D26" s="62"/>
      <c r="E26" s="62"/>
      <c r="F26" s="62"/>
      <c r="G26" s="62"/>
      <c r="H26" s="62"/>
      <c r="I26" s="62"/>
      <c r="J26" s="62"/>
      <c r="K26" s="9">
        <v>927</v>
      </c>
      <c r="L26" s="9">
        <v>76531424</v>
      </c>
      <c r="M26" s="9">
        <v>139275051.87000003</v>
      </c>
      <c r="N26" s="70" t="s">
        <v>22</v>
      </c>
      <c r="O26" s="71"/>
    </row>
    <row r="27" spans="2:15" s="17" customFormat="1" ht="17.25" customHeight="1" x14ac:dyDescent="0.2">
      <c r="B27" s="69" t="s">
        <v>42</v>
      </c>
      <c r="C27" s="69"/>
      <c r="D27" s="67" t="s">
        <v>95</v>
      </c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</row>
    <row r="28" spans="2:15" s="17" customFormat="1" ht="24.95" customHeight="1" x14ac:dyDescent="0.2">
      <c r="B28" s="60" t="s">
        <v>122</v>
      </c>
      <c r="C28" s="60" t="s">
        <v>123</v>
      </c>
      <c r="D28" s="7">
        <v>3.3</v>
      </c>
      <c r="E28" s="7">
        <v>3.3</v>
      </c>
      <c r="F28" s="7">
        <v>2.85</v>
      </c>
      <c r="G28" s="7">
        <v>2.86</v>
      </c>
      <c r="H28" s="7">
        <v>2.86</v>
      </c>
      <c r="I28" s="7">
        <v>2.9</v>
      </c>
      <c r="J28" s="8">
        <v>-1.379310344827589</v>
      </c>
      <c r="K28" s="9">
        <v>15</v>
      </c>
      <c r="L28" s="9">
        <v>453860</v>
      </c>
      <c r="M28" s="9">
        <v>1344026.2800000003</v>
      </c>
      <c r="N28" s="10">
        <v>12</v>
      </c>
      <c r="O28" s="11" t="s">
        <v>124</v>
      </c>
    </row>
    <row r="29" spans="2:15" s="17" customFormat="1" ht="24.95" customHeight="1" x14ac:dyDescent="0.2">
      <c r="B29" s="60" t="s">
        <v>88</v>
      </c>
      <c r="C29" s="60" t="s">
        <v>89</v>
      </c>
      <c r="D29" s="7">
        <v>3.05</v>
      </c>
      <c r="E29" s="7">
        <v>3.4</v>
      </c>
      <c r="F29" s="7">
        <v>2.65</v>
      </c>
      <c r="G29" s="7">
        <v>2.77</v>
      </c>
      <c r="H29" s="7">
        <v>2.77</v>
      </c>
      <c r="I29" s="7">
        <v>2.65</v>
      </c>
      <c r="J29" s="8">
        <v>4.5283018867924518</v>
      </c>
      <c r="K29" s="9">
        <v>1630</v>
      </c>
      <c r="L29" s="9">
        <v>213892639</v>
      </c>
      <c r="M29" s="9">
        <v>609833845.73000014</v>
      </c>
      <c r="N29" s="10">
        <v>111</v>
      </c>
      <c r="O29" s="11" t="s">
        <v>90</v>
      </c>
    </row>
    <row r="30" spans="2:15" s="17" customFormat="1" ht="24.95" customHeight="1" x14ac:dyDescent="0.2">
      <c r="B30" s="60" t="s">
        <v>132</v>
      </c>
      <c r="C30" s="60" t="s">
        <v>48</v>
      </c>
      <c r="D30" s="7">
        <v>1.25</v>
      </c>
      <c r="E30" s="7">
        <v>1.3</v>
      </c>
      <c r="F30" s="7">
        <v>0.81</v>
      </c>
      <c r="G30" s="7">
        <v>0.81</v>
      </c>
      <c r="H30" s="7">
        <v>0.81</v>
      </c>
      <c r="I30" s="7">
        <v>1</v>
      </c>
      <c r="J30" s="8">
        <v>-18.999999999999993</v>
      </c>
      <c r="K30" s="9">
        <v>100</v>
      </c>
      <c r="L30" s="9">
        <v>10791524</v>
      </c>
      <c r="M30" s="9">
        <v>9915380.3400000017</v>
      </c>
      <c r="N30" s="10">
        <v>44</v>
      </c>
      <c r="O30" s="11" t="s">
        <v>125</v>
      </c>
    </row>
    <row r="31" spans="2:15" s="17" customFormat="1" ht="24.95" customHeight="1" x14ac:dyDescent="0.2">
      <c r="B31" s="68" t="s">
        <v>49</v>
      </c>
      <c r="C31" s="68"/>
      <c r="D31" s="62"/>
      <c r="E31" s="62"/>
      <c r="F31" s="62"/>
      <c r="G31" s="62"/>
      <c r="H31" s="62"/>
      <c r="I31" s="62"/>
      <c r="J31" s="62"/>
      <c r="K31" s="9">
        <f>SUM(K28:K30)</f>
        <v>1745</v>
      </c>
      <c r="L31" s="9">
        <f>SUM(L28:L30)</f>
        <v>225138023</v>
      </c>
      <c r="M31" s="9">
        <f>SUM(M28:M30)</f>
        <v>621093252.35000014</v>
      </c>
      <c r="N31" s="70" t="s">
        <v>22</v>
      </c>
      <c r="O31" s="71"/>
    </row>
    <row r="32" spans="2:15" s="17" customFormat="1" ht="19.5" customHeight="1" x14ac:dyDescent="0.2">
      <c r="B32" s="69" t="s">
        <v>102</v>
      </c>
      <c r="C32" s="69"/>
      <c r="D32" s="67" t="s">
        <v>103</v>
      </c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</row>
    <row r="33" spans="2:15" s="17" customFormat="1" ht="24.95" customHeight="1" x14ac:dyDescent="0.2">
      <c r="B33" s="60" t="s">
        <v>91</v>
      </c>
      <c r="C33" s="60" t="s">
        <v>92</v>
      </c>
      <c r="D33" s="7">
        <v>34.5</v>
      </c>
      <c r="E33" s="7">
        <v>35</v>
      </c>
      <c r="F33" s="7">
        <v>25.2</v>
      </c>
      <c r="G33" s="7">
        <v>27.29</v>
      </c>
      <c r="H33" s="7">
        <v>27.29</v>
      </c>
      <c r="I33" s="7">
        <v>28.15</v>
      </c>
      <c r="J33" s="8">
        <v>-3.0550621669626965</v>
      </c>
      <c r="K33" s="9">
        <v>192</v>
      </c>
      <c r="L33" s="9">
        <v>5941634</v>
      </c>
      <c r="M33" s="9">
        <v>161182784.36999995</v>
      </c>
      <c r="N33" s="10">
        <v>74</v>
      </c>
      <c r="O33" s="11" t="s">
        <v>93</v>
      </c>
    </row>
    <row r="34" spans="2:15" s="17" customFormat="1" ht="20.25" customHeight="1" x14ac:dyDescent="0.2">
      <c r="B34" s="61" t="s">
        <v>126</v>
      </c>
      <c r="C34" s="61"/>
      <c r="D34" s="62"/>
      <c r="E34" s="62"/>
      <c r="F34" s="62"/>
      <c r="G34" s="62"/>
      <c r="H34" s="62"/>
      <c r="I34" s="62"/>
      <c r="J34" s="62"/>
      <c r="K34" s="9">
        <v>192</v>
      </c>
      <c r="L34" s="9">
        <v>5941634</v>
      </c>
      <c r="M34" s="9">
        <v>161182784.36999995</v>
      </c>
      <c r="N34" s="70" t="s">
        <v>22</v>
      </c>
      <c r="O34" s="71"/>
    </row>
    <row r="35" spans="2:15" s="17" customFormat="1" ht="19.5" customHeight="1" x14ac:dyDescent="0.2">
      <c r="B35" s="61" t="s">
        <v>14</v>
      </c>
      <c r="C35" s="61"/>
      <c r="D35" s="62"/>
      <c r="E35" s="62"/>
      <c r="F35" s="62"/>
      <c r="G35" s="62"/>
      <c r="H35" s="62"/>
      <c r="I35" s="62"/>
      <c r="J35" s="62"/>
      <c r="K35" s="9">
        <f>K34+K31+K26+K23+K19+K15</f>
        <v>4518</v>
      </c>
      <c r="L35" s="9">
        <f t="shared" ref="L35:M35" si="0">L34+L31+L26+L23+L19+L15</f>
        <v>289313205942</v>
      </c>
      <c r="M35" s="9">
        <f t="shared" si="0"/>
        <v>233928128114.96002</v>
      </c>
      <c r="N35" s="9">
        <v>112</v>
      </c>
      <c r="O35" s="18" t="s">
        <v>23</v>
      </c>
    </row>
    <row r="36" spans="2:15" s="17" customFormat="1" ht="20.25" customHeight="1" x14ac:dyDescent="0.3">
      <c r="B36" s="19"/>
      <c r="C36" s="20" t="s">
        <v>36</v>
      </c>
      <c r="D36" s="21" t="s">
        <v>37</v>
      </c>
      <c r="E36" s="21"/>
      <c r="F36" s="21"/>
      <c r="G36" s="22"/>
      <c r="H36" s="21"/>
      <c r="I36" s="22"/>
      <c r="J36" s="23"/>
      <c r="K36" s="24"/>
      <c r="L36" s="24"/>
      <c r="M36" s="24"/>
      <c r="N36" s="24"/>
      <c r="O36" s="24"/>
    </row>
  </sheetData>
  <mergeCells count="32">
    <mergeCell ref="N34:O34"/>
    <mergeCell ref="N31:O31"/>
    <mergeCell ref="N26:O26"/>
    <mergeCell ref="N19:O19"/>
    <mergeCell ref="N15:O15"/>
    <mergeCell ref="B26:C26"/>
    <mergeCell ref="D26:J26"/>
    <mergeCell ref="B27:C27"/>
    <mergeCell ref="D27:O27"/>
    <mergeCell ref="B31:C31"/>
    <mergeCell ref="D31:J31"/>
    <mergeCell ref="B24:C24"/>
    <mergeCell ref="B20:C20"/>
    <mergeCell ref="B23:C23"/>
    <mergeCell ref="D23:J23"/>
    <mergeCell ref="D24:O24"/>
    <mergeCell ref="B34:C34"/>
    <mergeCell ref="D34:J34"/>
    <mergeCell ref="B35:C35"/>
    <mergeCell ref="D35:J35"/>
    <mergeCell ref="B1:O1"/>
    <mergeCell ref="B3:C3"/>
    <mergeCell ref="D3:O3"/>
    <mergeCell ref="B19:C19"/>
    <mergeCell ref="D19:J19"/>
    <mergeCell ref="B15:C15"/>
    <mergeCell ref="D15:J15"/>
    <mergeCell ref="B16:C16"/>
    <mergeCell ref="D16:O16"/>
    <mergeCell ref="B32:C32"/>
    <mergeCell ref="D32:O32"/>
    <mergeCell ref="D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H29"/>
  <sheetViews>
    <sheetView rightToLeft="1" topLeftCell="B16" workbookViewId="0">
      <selection activeCell="E29" sqref="E29:G29"/>
    </sheetView>
  </sheetViews>
  <sheetFormatPr defaultColWidth="12.140625" defaultRowHeight="15" x14ac:dyDescent="0.2"/>
  <cols>
    <col min="1" max="1" width="1.7109375" style="26" customWidth="1"/>
    <col min="2" max="2" width="1.28515625" style="26" customWidth="1"/>
    <col min="3" max="3" width="29.140625" style="26" customWidth="1"/>
    <col min="4" max="4" width="13.42578125" style="26" customWidth="1"/>
    <col min="5" max="5" width="11.140625" style="26" customWidth="1"/>
    <col min="6" max="6" width="22" style="26" customWidth="1"/>
    <col min="7" max="7" width="22.7109375" style="26" customWidth="1"/>
    <col min="8" max="8" width="51.5703125" style="26" customWidth="1"/>
    <col min="9" max="16384" width="12.140625" style="26"/>
  </cols>
  <sheetData>
    <row r="1" spans="3:8" s="2" customFormat="1" ht="26.25" customHeight="1" x14ac:dyDescent="0.2">
      <c r="C1" s="73" t="s">
        <v>178</v>
      </c>
      <c r="D1" s="74"/>
      <c r="E1" s="74"/>
      <c r="F1" s="74"/>
      <c r="G1" s="74"/>
      <c r="H1" s="75"/>
    </row>
    <row r="2" spans="3:8" s="2" customFormat="1" ht="30" customHeight="1" x14ac:dyDescent="0.2">
      <c r="C2" s="76" t="s">
        <v>168</v>
      </c>
      <c r="D2" s="77"/>
      <c r="E2" s="77"/>
      <c r="F2" s="77"/>
      <c r="G2" s="77"/>
      <c r="H2" s="78"/>
    </row>
    <row r="3" spans="3:8" ht="47.25" x14ac:dyDescent="0.2">
      <c r="C3" s="50" t="s">
        <v>0</v>
      </c>
      <c r="D3" s="51" t="s">
        <v>26</v>
      </c>
      <c r="E3" s="51" t="s">
        <v>109</v>
      </c>
      <c r="F3" s="51" t="s">
        <v>67</v>
      </c>
      <c r="G3" s="51" t="s">
        <v>68</v>
      </c>
      <c r="H3" s="52" t="s">
        <v>82</v>
      </c>
    </row>
    <row r="4" spans="3:8" ht="15.75" x14ac:dyDescent="0.2">
      <c r="C4" s="79" t="s">
        <v>41</v>
      </c>
      <c r="D4" s="79"/>
      <c r="E4" s="79"/>
      <c r="F4" s="79"/>
      <c r="G4" s="79"/>
      <c r="H4" s="53" t="s">
        <v>83</v>
      </c>
    </row>
    <row r="5" spans="3:8" ht="15.75" x14ac:dyDescent="0.2">
      <c r="C5" s="54" t="s">
        <v>84</v>
      </c>
      <c r="D5" s="55" t="s">
        <v>63</v>
      </c>
      <c r="E5" s="56">
        <v>22</v>
      </c>
      <c r="F5" s="56">
        <v>13570522</v>
      </c>
      <c r="G5" s="56">
        <v>7817141.0800000001</v>
      </c>
      <c r="H5" s="57" t="s">
        <v>69</v>
      </c>
    </row>
    <row r="6" spans="3:8" ht="15.75" x14ac:dyDescent="0.2">
      <c r="C6" s="54" t="s">
        <v>134</v>
      </c>
      <c r="D6" s="55" t="s">
        <v>133</v>
      </c>
      <c r="E6" s="56">
        <v>2</v>
      </c>
      <c r="F6" s="56">
        <v>4000</v>
      </c>
      <c r="G6" s="56">
        <v>4200</v>
      </c>
      <c r="H6" s="57" t="s">
        <v>135</v>
      </c>
    </row>
    <row r="7" spans="3:8" ht="15.75" x14ac:dyDescent="0.2">
      <c r="C7" s="54" t="s">
        <v>155</v>
      </c>
      <c r="D7" s="55" t="s">
        <v>149</v>
      </c>
      <c r="E7" s="56">
        <v>12</v>
      </c>
      <c r="F7" s="56">
        <v>3400000</v>
      </c>
      <c r="G7" s="56">
        <v>3434000</v>
      </c>
      <c r="H7" s="57" t="s">
        <v>156</v>
      </c>
    </row>
    <row r="8" spans="3:8" ht="15.75" x14ac:dyDescent="0.2">
      <c r="C8" s="54" t="s">
        <v>127</v>
      </c>
      <c r="D8" s="55" t="s">
        <v>104</v>
      </c>
      <c r="E8" s="56">
        <v>1</v>
      </c>
      <c r="F8" s="56">
        <v>10000</v>
      </c>
      <c r="G8" s="56">
        <v>3000</v>
      </c>
      <c r="H8" s="57" t="s">
        <v>105</v>
      </c>
    </row>
    <row r="9" spans="3:8" ht="15.75" x14ac:dyDescent="0.2">
      <c r="C9" s="72" t="s">
        <v>45</v>
      </c>
      <c r="D9" s="72"/>
      <c r="E9" s="56">
        <f>SUM(E5:E8)</f>
        <v>37</v>
      </c>
      <c r="F9" s="56">
        <f>SUM(F5:F8)</f>
        <v>16984522</v>
      </c>
      <c r="G9" s="56">
        <f>SUM(G5:G8)</f>
        <v>11258341.08</v>
      </c>
      <c r="H9" s="58" t="s">
        <v>85</v>
      </c>
    </row>
    <row r="10" spans="3:8" ht="15.75" x14ac:dyDescent="0.2">
      <c r="C10" s="79"/>
      <c r="D10" s="79"/>
      <c r="E10" s="79"/>
      <c r="F10" s="79"/>
      <c r="G10" s="79"/>
      <c r="H10" s="53"/>
    </row>
    <row r="11" spans="3:8" ht="15.75" x14ac:dyDescent="0.2">
      <c r="C11" s="54" t="s">
        <v>145</v>
      </c>
      <c r="D11" s="55" t="s">
        <v>146</v>
      </c>
      <c r="E11" s="56">
        <v>1</v>
      </c>
      <c r="F11" s="56">
        <v>40000</v>
      </c>
      <c r="G11" s="56">
        <v>100000</v>
      </c>
      <c r="H11" s="57" t="s">
        <v>147</v>
      </c>
    </row>
    <row r="12" spans="3:8" ht="15.75" x14ac:dyDescent="0.2">
      <c r="C12" s="72"/>
      <c r="D12" s="72"/>
      <c r="E12" s="56">
        <v>1</v>
      </c>
      <c r="F12" s="56">
        <v>40000</v>
      </c>
      <c r="G12" s="56">
        <v>100000</v>
      </c>
      <c r="H12" s="58"/>
    </row>
    <row r="13" spans="3:8" ht="15.75" x14ac:dyDescent="0.2">
      <c r="C13" s="72" t="s">
        <v>86</v>
      </c>
      <c r="D13" s="72"/>
      <c r="E13" s="56">
        <f>E12+E9</f>
        <v>38</v>
      </c>
      <c r="F13" s="56">
        <f t="shared" ref="F13:G13" si="0">F12+F9</f>
        <v>17024522</v>
      </c>
      <c r="G13" s="56">
        <f t="shared" si="0"/>
        <v>11358341.08</v>
      </c>
      <c r="H13" s="58" t="s">
        <v>87</v>
      </c>
    </row>
    <row r="15" spans="3:8" ht="20.25" x14ac:dyDescent="0.2">
      <c r="C15" s="73" t="s">
        <v>179</v>
      </c>
      <c r="D15" s="74"/>
      <c r="E15" s="74"/>
      <c r="F15" s="74"/>
      <c r="G15" s="74"/>
      <c r="H15" s="75"/>
    </row>
    <row r="16" spans="3:8" ht="20.25" x14ac:dyDescent="0.2">
      <c r="C16" s="80" t="s">
        <v>169</v>
      </c>
      <c r="D16" s="81"/>
      <c r="E16" s="81"/>
      <c r="F16" s="81"/>
      <c r="G16" s="81"/>
      <c r="H16" s="82"/>
    </row>
    <row r="17" spans="3:8" ht="47.25" x14ac:dyDescent="0.2">
      <c r="C17" s="50" t="s">
        <v>0</v>
      </c>
      <c r="D17" s="51" t="s">
        <v>26</v>
      </c>
      <c r="E17" s="51" t="s">
        <v>109</v>
      </c>
      <c r="F17" s="51" t="s">
        <v>67</v>
      </c>
      <c r="G17" s="51" t="s">
        <v>68</v>
      </c>
      <c r="H17" s="52" t="s">
        <v>82</v>
      </c>
    </row>
    <row r="18" spans="3:8" ht="15.75" x14ac:dyDescent="0.2">
      <c r="C18" s="79" t="s">
        <v>41</v>
      </c>
      <c r="D18" s="79"/>
      <c r="E18" s="79"/>
      <c r="F18" s="79"/>
      <c r="G18" s="79"/>
      <c r="H18" s="53" t="s">
        <v>83</v>
      </c>
    </row>
    <row r="19" spans="3:8" ht="15.75" x14ac:dyDescent="0.2">
      <c r="C19" s="54" t="s">
        <v>84</v>
      </c>
      <c r="D19" s="55" t="s">
        <v>63</v>
      </c>
      <c r="E19" s="56">
        <v>8</v>
      </c>
      <c r="F19" s="56">
        <v>3090744</v>
      </c>
      <c r="G19" s="56">
        <v>1775014.7999999998</v>
      </c>
      <c r="H19" s="53" t="s">
        <v>69</v>
      </c>
    </row>
    <row r="20" spans="3:8" ht="15.75" x14ac:dyDescent="0.2">
      <c r="C20" s="54" t="s">
        <v>136</v>
      </c>
      <c r="D20" s="55" t="s">
        <v>47</v>
      </c>
      <c r="E20" s="56">
        <v>3</v>
      </c>
      <c r="F20" s="56">
        <v>884920</v>
      </c>
      <c r="G20" s="56">
        <v>176984</v>
      </c>
      <c r="H20" s="57" t="s">
        <v>113</v>
      </c>
    </row>
    <row r="21" spans="3:8" ht="15.75" x14ac:dyDescent="0.2">
      <c r="C21" s="72" t="s">
        <v>45</v>
      </c>
      <c r="D21" s="72"/>
      <c r="E21" s="56">
        <f>E20+E19</f>
        <v>11</v>
      </c>
      <c r="F21" s="56">
        <f t="shared" ref="F21:G21" si="1">F20+F19</f>
        <v>3975664</v>
      </c>
      <c r="G21" s="56">
        <f t="shared" si="1"/>
        <v>1951998.7999999998</v>
      </c>
      <c r="H21" s="58" t="s">
        <v>85</v>
      </c>
    </row>
    <row r="22" spans="3:8" ht="15.75" x14ac:dyDescent="0.2">
      <c r="C22" s="83" t="s">
        <v>170</v>
      </c>
      <c r="D22" s="84"/>
      <c r="E22" s="84"/>
      <c r="F22" s="84"/>
      <c r="G22" s="85"/>
      <c r="H22" s="59" t="s">
        <v>171</v>
      </c>
    </row>
    <row r="23" spans="3:8" ht="15.75" x14ac:dyDescent="0.2">
      <c r="C23" s="54" t="s">
        <v>144</v>
      </c>
      <c r="D23" s="55" t="s">
        <v>115</v>
      </c>
      <c r="E23" s="56">
        <v>1</v>
      </c>
      <c r="F23" s="56">
        <v>25000</v>
      </c>
      <c r="G23" s="56">
        <v>21250</v>
      </c>
      <c r="H23" s="57" t="s">
        <v>130</v>
      </c>
    </row>
    <row r="24" spans="3:8" ht="15.75" x14ac:dyDescent="0.2">
      <c r="C24" s="54" t="s">
        <v>145</v>
      </c>
      <c r="D24" s="55" t="s">
        <v>146</v>
      </c>
      <c r="E24" s="56">
        <v>19</v>
      </c>
      <c r="F24" s="56">
        <v>561840</v>
      </c>
      <c r="G24" s="56">
        <v>1883296.9900000002</v>
      </c>
      <c r="H24" s="57" t="s">
        <v>147</v>
      </c>
    </row>
    <row r="25" spans="3:8" ht="15.75" x14ac:dyDescent="0.2">
      <c r="C25" s="72"/>
      <c r="D25" s="72"/>
      <c r="E25" s="56">
        <f>SUM(E23:E24)</f>
        <v>20</v>
      </c>
      <c r="F25" s="56">
        <f>SUM(F23:F24)</f>
        <v>586840</v>
      </c>
      <c r="G25" s="56">
        <f>SUM(G23:G24)</f>
        <v>1904546.9900000002</v>
      </c>
      <c r="H25" s="58"/>
    </row>
    <row r="26" spans="3:8" ht="15.75" x14ac:dyDescent="0.2">
      <c r="C26" s="79" t="s">
        <v>94</v>
      </c>
      <c r="D26" s="79"/>
      <c r="E26" s="79"/>
      <c r="F26" s="79"/>
      <c r="G26" s="79"/>
      <c r="H26" s="53" t="s">
        <v>95</v>
      </c>
    </row>
    <row r="27" spans="3:8" ht="15.75" x14ac:dyDescent="0.2">
      <c r="C27" s="54" t="s">
        <v>96</v>
      </c>
      <c r="D27" s="55" t="s">
        <v>89</v>
      </c>
      <c r="E27" s="56">
        <v>2</v>
      </c>
      <c r="F27" s="56">
        <v>134999</v>
      </c>
      <c r="G27" s="56">
        <v>384649.95</v>
      </c>
      <c r="H27" s="57" t="s">
        <v>90</v>
      </c>
    </row>
    <row r="28" spans="3:8" ht="15.75" x14ac:dyDescent="0.2">
      <c r="C28" s="72" t="s">
        <v>97</v>
      </c>
      <c r="D28" s="72"/>
      <c r="E28" s="56">
        <v>2</v>
      </c>
      <c r="F28" s="56">
        <v>134999</v>
      </c>
      <c r="G28" s="56">
        <v>384649.95</v>
      </c>
      <c r="H28" s="58" t="s">
        <v>98</v>
      </c>
    </row>
    <row r="29" spans="3:8" ht="15.75" x14ac:dyDescent="0.2">
      <c r="C29" s="72" t="s">
        <v>86</v>
      </c>
      <c r="D29" s="72"/>
      <c r="E29" s="56">
        <f>E28+E25+E21</f>
        <v>33</v>
      </c>
      <c r="F29" s="56">
        <f t="shared" ref="F29:G29" si="2">F28+F25+F21</f>
        <v>4697503</v>
      </c>
      <c r="G29" s="56">
        <f t="shared" si="2"/>
        <v>4241195.74</v>
      </c>
      <c r="H29" s="58" t="s">
        <v>87</v>
      </c>
    </row>
  </sheetData>
  <mergeCells count="16">
    <mergeCell ref="C26:G26"/>
    <mergeCell ref="C28:D28"/>
    <mergeCell ref="C29:D29"/>
    <mergeCell ref="C13:D13"/>
    <mergeCell ref="C18:G18"/>
    <mergeCell ref="C21:D21"/>
    <mergeCell ref="C15:H15"/>
    <mergeCell ref="C16:H16"/>
    <mergeCell ref="C22:G22"/>
    <mergeCell ref="C25:D25"/>
    <mergeCell ref="C12:D12"/>
    <mergeCell ref="C1:H1"/>
    <mergeCell ref="C2:H2"/>
    <mergeCell ref="C4:G4"/>
    <mergeCell ref="C9:D9"/>
    <mergeCell ref="C10:G10"/>
  </mergeCells>
  <pageMargins left="0" right="0" top="0" bottom="0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I14"/>
  <sheetViews>
    <sheetView rightToLeft="1" topLeftCell="A7" workbookViewId="0">
      <selection activeCell="B12" sqref="B12:I12"/>
    </sheetView>
  </sheetViews>
  <sheetFormatPr defaultRowHeight="15" x14ac:dyDescent="0.2"/>
  <cols>
    <col min="1" max="1" width="16" style="26" customWidth="1"/>
    <col min="2" max="2" width="22" style="26" customWidth="1"/>
    <col min="3" max="3" width="11.42578125" style="26" customWidth="1"/>
    <col min="4" max="4" width="20.85546875" style="26" customWidth="1"/>
    <col min="5" max="5" width="11.5703125" style="26" customWidth="1"/>
    <col min="6" max="6" width="10.85546875" style="26" customWidth="1"/>
    <col min="7" max="7" width="11.28515625" style="26" customWidth="1"/>
    <col min="8" max="8" width="13.7109375" style="26" customWidth="1"/>
    <col min="9" max="9" width="14.85546875" style="26" customWidth="1"/>
    <col min="10" max="16384" width="9.140625" style="26"/>
  </cols>
  <sheetData>
    <row r="1" spans="1:9" ht="36.75" customHeight="1" x14ac:dyDescent="0.2">
      <c r="A1" s="86" t="s">
        <v>172</v>
      </c>
      <c r="B1" s="87"/>
      <c r="C1" s="87"/>
      <c r="D1" s="87"/>
      <c r="E1" s="87"/>
      <c r="F1" s="87"/>
      <c r="G1" s="87"/>
      <c r="H1" s="87"/>
      <c r="I1" s="87"/>
    </row>
    <row r="2" spans="1:9" ht="36.75" customHeight="1" x14ac:dyDescent="0.2">
      <c r="A2" s="88" t="s">
        <v>161</v>
      </c>
      <c r="B2" s="89"/>
      <c r="C2" s="89"/>
      <c r="D2" s="89"/>
      <c r="E2" s="89"/>
      <c r="F2" s="89"/>
      <c r="G2" s="89"/>
      <c r="H2" s="89"/>
      <c r="I2" s="89"/>
    </row>
    <row r="3" spans="1:9" ht="40.5" customHeight="1" x14ac:dyDescent="0.2">
      <c r="A3" s="27" t="s">
        <v>55</v>
      </c>
      <c r="B3" s="28" t="s">
        <v>12</v>
      </c>
      <c r="C3" s="28" t="s">
        <v>21</v>
      </c>
      <c r="D3" s="28" t="s">
        <v>30</v>
      </c>
      <c r="E3" s="28" t="s">
        <v>21</v>
      </c>
      <c r="F3" s="28" t="s">
        <v>29</v>
      </c>
      <c r="G3" s="28" t="s">
        <v>31</v>
      </c>
      <c r="H3" s="28" t="s">
        <v>15</v>
      </c>
      <c r="I3" s="28" t="s">
        <v>16</v>
      </c>
    </row>
    <row r="4" spans="1:9" ht="42" customHeight="1" x14ac:dyDescent="0.2">
      <c r="A4" s="29" t="s">
        <v>56</v>
      </c>
      <c r="B4" s="30" t="s">
        <v>70</v>
      </c>
      <c r="C4" s="30" t="s">
        <v>10</v>
      </c>
      <c r="D4" s="30" t="s">
        <v>71</v>
      </c>
      <c r="E4" s="30" t="s">
        <v>10</v>
      </c>
      <c r="F4" s="30" t="s">
        <v>9</v>
      </c>
      <c r="G4" s="30" t="s">
        <v>10</v>
      </c>
      <c r="H4" s="30" t="s">
        <v>59</v>
      </c>
      <c r="I4" s="31" t="s">
        <v>58</v>
      </c>
    </row>
    <row r="5" spans="1:9" ht="50.1" customHeight="1" x14ac:dyDescent="0.2">
      <c r="A5" s="32" t="s">
        <v>38</v>
      </c>
      <c r="B5" s="4">
        <v>1106170838</v>
      </c>
      <c r="C5" s="33">
        <v>0.38234370753948899</v>
      </c>
      <c r="D5" s="4">
        <v>362318737.02999997</v>
      </c>
      <c r="E5" s="33">
        <v>0.15488463911956091</v>
      </c>
      <c r="F5" s="4">
        <v>632</v>
      </c>
      <c r="G5" s="33">
        <v>13.988490482514388</v>
      </c>
      <c r="H5" s="4">
        <v>13</v>
      </c>
      <c r="I5" s="1">
        <v>33</v>
      </c>
    </row>
    <row r="6" spans="1:9" ht="50.1" customHeight="1" x14ac:dyDescent="0.2">
      <c r="A6" s="32" t="s">
        <v>39</v>
      </c>
      <c r="B6" s="4">
        <v>2089301905</v>
      </c>
      <c r="C6" s="33">
        <v>0.72215919014040875</v>
      </c>
      <c r="D6" s="4">
        <v>686473292.03999996</v>
      </c>
      <c r="E6" s="33">
        <v>0.293454787832374</v>
      </c>
      <c r="F6" s="34">
        <v>867</v>
      </c>
      <c r="G6" s="33">
        <v>19.189907038512615</v>
      </c>
      <c r="H6" s="1">
        <v>15</v>
      </c>
      <c r="I6" s="1">
        <v>33</v>
      </c>
    </row>
    <row r="7" spans="1:9" ht="50.1" customHeight="1" x14ac:dyDescent="0.2">
      <c r="A7" s="32" t="s">
        <v>40</v>
      </c>
      <c r="B7" s="4">
        <v>505229733</v>
      </c>
      <c r="C7" s="33">
        <v>0.17463071944987049</v>
      </c>
      <c r="D7" s="4">
        <v>564473635.55999982</v>
      </c>
      <c r="E7" s="33">
        <v>0.24130216409144209</v>
      </c>
      <c r="F7" s="34">
        <v>680</v>
      </c>
      <c r="G7" s="33">
        <v>15.050907481186366</v>
      </c>
      <c r="H7" s="1">
        <v>15</v>
      </c>
      <c r="I7" s="1">
        <v>33</v>
      </c>
    </row>
    <row r="8" spans="1:9" ht="50.1" customHeight="1" x14ac:dyDescent="0.2">
      <c r="A8" s="32" t="s">
        <v>50</v>
      </c>
      <c r="B8" s="4">
        <v>26690621982</v>
      </c>
      <c r="C8" s="33">
        <v>9.2255111186838796</v>
      </c>
      <c r="D8" s="4">
        <v>3195732939.2600012</v>
      </c>
      <c r="E8" s="33">
        <v>1.3661174331671271</v>
      </c>
      <c r="F8" s="34">
        <v>866</v>
      </c>
      <c r="G8" s="33">
        <v>19.167773351040282</v>
      </c>
      <c r="H8" s="1">
        <v>16</v>
      </c>
      <c r="I8" s="1">
        <v>33</v>
      </c>
    </row>
    <row r="9" spans="1:9" ht="50.1" customHeight="1" x14ac:dyDescent="0.2">
      <c r="A9" s="32" t="s">
        <v>51</v>
      </c>
      <c r="B9" s="4">
        <v>167475226026</v>
      </c>
      <c r="C9" s="33">
        <v>57.887169540257545</v>
      </c>
      <c r="D9" s="4">
        <v>153893484455.70001</v>
      </c>
      <c r="E9" s="33">
        <v>65.786652377294118</v>
      </c>
      <c r="F9" s="34">
        <v>814</v>
      </c>
      <c r="G9" s="33">
        <v>18.01682160247897</v>
      </c>
      <c r="H9" s="1">
        <v>16</v>
      </c>
      <c r="I9" s="1">
        <v>33</v>
      </c>
    </row>
    <row r="10" spans="1:9" ht="50.1" customHeight="1" x14ac:dyDescent="0.2">
      <c r="A10" s="32" t="s">
        <v>52</v>
      </c>
      <c r="B10" s="4">
        <v>91446655458</v>
      </c>
      <c r="C10" s="33">
        <v>31.608185723928813</v>
      </c>
      <c r="D10" s="4">
        <v>75225645055.370026</v>
      </c>
      <c r="E10" s="33">
        <v>32.157588598495366</v>
      </c>
      <c r="F10" s="34">
        <v>659</v>
      </c>
      <c r="G10" s="33">
        <v>14.586100044267376</v>
      </c>
      <c r="H10" s="1">
        <v>16</v>
      </c>
      <c r="I10" s="1">
        <v>34</v>
      </c>
    </row>
    <row r="11" spans="1:9" ht="66" customHeight="1" x14ac:dyDescent="0.2">
      <c r="A11" s="5" t="s">
        <v>163</v>
      </c>
      <c r="B11" s="4">
        <f>SUM(B5:B10)</f>
        <v>289313205942</v>
      </c>
      <c r="C11" s="4">
        <v>100</v>
      </c>
      <c r="D11" s="4">
        <f>SUM(D5:D10)</f>
        <v>233928128114.96005</v>
      </c>
      <c r="E11" s="4">
        <f>SUM(E5:E10)</f>
        <v>99.999999999999986</v>
      </c>
      <c r="F11" s="4">
        <f>SUM(F5:F10)</f>
        <v>4518</v>
      </c>
      <c r="G11" s="4">
        <v>100</v>
      </c>
      <c r="H11" s="4">
        <v>20</v>
      </c>
      <c r="I11" s="4">
        <v>34</v>
      </c>
    </row>
    <row r="12" spans="1:9" ht="73.5" customHeight="1" x14ac:dyDescent="0.2">
      <c r="A12" s="5" t="s">
        <v>177</v>
      </c>
      <c r="B12" s="4">
        <v>27885539160</v>
      </c>
      <c r="C12" s="4">
        <v>100</v>
      </c>
      <c r="D12" s="4">
        <v>18899654640.540005</v>
      </c>
      <c r="E12" s="4">
        <v>100</v>
      </c>
      <c r="F12" s="34">
        <v>1909</v>
      </c>
      <c r="G12" s="4">
        <v>100</v>
      </c>
      <c r="H12" s="4">
        <v>16</v>
      </c>
      <c r="I12" s="1">
        <v>35</v>
      </c>
    </row>
    <row r="13" spans="1:9" ht="59.25" customHeight="1" x14ac:dyDescent="0.2">
      <c r="A13" s="5" t="s">
        <v>54</v>
      </c>
      <c r="B13" s="35">
        <f>((B11/B12)-1)*100</f>
        <v>937.50264350994178</v>
      </c>
      <c r="C13" s="35" t="s">
        <v>101</v>
      </c>
      <c r="D13" s="35">
        <f t="shared" ref="D13:H13" si="0">((D11/D12)-1)*100</f>
        <v>1137.7375807343124</v>
      </c>
      <c r="E13" s="35" t="s">
        <v>101</v>
      </c>
      <c r="F13" s="35">
        <f t="shared" si="0"/>
        <v>136.66841278156105</v>
      </c>
      <c r="G13" s="35" t="s">
        <v>101</v>
      </c>
      <c r="H13" s="35">
        <f t="shared" si="0"/>
        <v>25</v>
      </c>
      <c r="I13" s="35" t="s">
        <v>101</v>
      </c>
    </row>
    <row r="14" spans="1:9" x14ac:dyDescent="0.2">
      <c r="B14" s="36"/>
      <c r="C14" s="36"/>
      <c r="D14" s="36"/>
      <c r="E14" s="36"/>
      <c r="F14" s="36"/>
      <c r="G14" s="36"/>
      <c r="H14" s="36"/>
    </row>
  </sheetData>
  <mergeCells count="2">
    <mergeCell ref="A1:I1"/>
    <mergeCell ref="A2:I2"/>
  </mergeCells>
  <phoneticPr fontId="3" type="noConversion"/>
  <printOptions horizontalCentered="1" verticalCentered="1"/>
  <pageMargins left="0" right="0" top="0" bottom="0" header="0" footer="0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"/>
  <sheetViews>
    <sheetView rightToLeft="1" topLeftCell="A19" workbookViewId="0">
      <selection activeCell="B19" sqref="B19"/>
    </sheetView>
  </sheetViews>
  <sheetFormatPr defaultRowHeight="15" x14ac:dyDescent="0.2"/>
  <cols>
    <col min="1" max="1" width="16.5703125" style="26" customWidth="1"/>
    <col min="2" max="2" width="21.42578125" style="26" customWidth="1"/>
    <col min="3" max="3" width="11.7109375" style="26" customWidth="1"/>
    <col min="4" max="4" width="22" style="26" customWidth="1"/>
    <col min="5" max="5" width="11.85546875" style="26" customWidth="1"/>
    <col min="6" max="6" width="11.5703125" style="26" customWidth="1"/>
    <col min="7" max="7" width="11.42578125" style="26" customWidth="1"/>
    <col min="8" max="8" width="14.7109375" style="26" customWidth="1"/>
    <col min="9" max="16384" width="9.140625" style="26"/>
  </cols>
  <sheetData>
    <row r="1" spans="1:8" s="2" customFormat="1" ht="29.25" customHeight="1" x14ac:dyDescent="0.2">
      <c r="A1" s="86" t="s">
        <v>173</v>
      </c>
      <c r="B1" s="87"/>
      <c r="C1" s="87"/>
      <c r="D1" s="87"/>
      <c r="E1" s="87"/>
      <c r="F1" s="87"/>
      <c r="G1" s="87"/>
      <c r="H1" s="87"/>
    </row>
    <row r="2" spans="1:8" s="3" customFormat="1" ht="28.5" customHeight="1" x14ac:dyDescent="0.2">
      <c r="A2" s="90" t="s">
        <v>164</v>
      </c>
      <c r="B2" s="91"/>
      <c r="C2" s="91"/>
      <c r="D2" s="91"/>
      <c r="E2" s="91"/>
      <c r="F2" s="91"/>
      <c r="G2" s="91"/>
      <c r="H2" s="91"/>
    </row>
    <row r="3" spans="1:8" ht="40.5" customHeight="1" x14ac:dyDescent="0.2">
      <c r="A3" s="42" t="s">
        <v>55</v>
      </c>
      <c r="B3" s="28" t="s">
        <v>12</v>
      </c>
      <c r="C3" s="28" t="s">
        <v>21</v>
      </c>
      <c r="D3" s="28" t="s">
        <v>53</v>
      </c>
      <c r="E3" s="28" t="s">
        <v>21</v>
      </c>
      <c r="F3" s="28" t="s">
        <v>29</v>
      </c>
      <c r="G3" s="28" t="s">
        <v>31</v>
      </c>
      <c r="H3" s="28" t="s">
        <v>15</v>
      </c>
    </row>
    <row r="4" spans="1:8" ht="34.5" customHeight="1" x14ac:dyDescent="0.2">
      <c r="A4" s="43" t="s">
        <v>56</v>
      </c>
      <c r="B4" s="30" t="s">
        <v>18</v>
      </c>
      <c r="C4" s="30" t="s">
        <v>10</v>
      </c>
      <c r="D4" s="30" t="s">
        <v>19</v>
      </c>
      <c r="E4" s="30" t="s">
        <v>10</v>
      </c>
      <c r="F4" s="30" t="s">
        <v>9</v>
      </c>
      <c r="G4" s="30" t="s">
        <v>10</v>
      </c>
      <c r="H4" s="30" t="s">
        <v>17</v>
      </c>
    </row>
    <row r="5" spans="1:8" ht="39.950000000000003" customHeight="1" x14ac:dyDescent="0.2">
      <c r="A5" s="44" t="s">
        <v>74</v>
      </c>
      <c r="B5" s="45">
        <v>40000</v>
      </c>
      <c r="C5" s="46">
        <f>B5/B11*100</f>
        <v>0.23495520167908387</v>
      </c>
      <c r="D5" s="45">
        <v>100000</v>
      </c>
      <c r="E5" s="46">
        <f>D5/D11*100</f>
        <v>0.88041025793882921</v>
      </c>
      <c r="F5" s="47">
        <v>1</v>
      </c>
      <c r="G5" s="46">
        <f>F5/F11*100</f>
        <v>2.6315789473684208</v>
      </c>
      <c r="H5" s="6">
        <v>1</v>
      </c>
    </row>
    <row r="6" spans="1:8" ht="39.950000000000003" customHeight="1" x14ac:dyDescent="0.2">
      <c r="A6" s="44" t="s">
        <v>39</v>
      </c>
      <c r="B6" s="48" t="s">
        <v>100</v>
      </c>
      <c r="C6" s="48" t="s">
        <v>100</v>
      </c>
      <c r="D6" s="48" t="s">
        <v>100</v>
      </c>
      <c r="E6" s="48" t="s">
        <v>100</v>
      </c>
      <c r="F6" s="48" t="s">
        <v>100</v>
      </c>
      <c r="G6" s="48" t="s">
        <v>100</v>
      </c>
      <c r="H6" s="48" t="s">
        <v>100</v>
      </c>
    </row>
    <row r="7" spans="1:8" ht="39.950000000000003" customHeight="1" x14ac:dyDescent="0.2">
      <c r="A7" s="44" t="s">
        <v>72</v>
      </c>
      <c r="B7" s="45">
        <v>2504000</v>
      </c>
      <c r="C7" s="46">
        <f>B7/B11*100</f>
        <v>14.708195625110648</v>
      </c>
      <c r="D7" s="45">
        <v>1511049.88</v>
      </c>
      <c r="E7" s="46">
        <f>D7/D11*100</f>
        <v>13.30343814609237</v>
      </c>
      <c r="F7" s="47">
        <v>8</v>
      </c>
      <c r="G7" s="46">
        <f>F7/F11*100</f>
        <v>21.052631578947366</v>
      </c>
      <c r="H7" s="6">
        <v>1</v>
      </c>
    </row>
    <row r="8" spans="1:8" ht="39.950000000000003" customHeight="1" x14ac:dyDescent="0.2">
      <c r="A8" s="44" t="s">
        <v>50</v>
      </c>
      <c r="B8" s="45">
        <v>3003122</v>
      </c>
      <c r="C8" s="46">
        <f>B8/B11*100</f>
        <v>17.639978379422342</v>
      </c>
      <c r="D8" s="45">
        <v>3031873.2</v>
      </c>
      <c r="E8" s="46">
        <f>D8/D11*100</f>
        <v>26.692922660498237</v>
      </c>
      <c r="F8" s="47">
        <v>11</v>
      </c>
      <c r="G8" s="46">
        <f>F8/F11*100</f>
        <v>28.947368421052634</v>
      </c>
      <c r="H8" s="6">
        <v>1</v>
      </c>
    </row>
    <row r="9" spans="1:8" ht="39.950000000000003" customHeight="1" x14ac:dyDescent="0.2">
      <c r="A9" s="44" t="s">
        <v>51</v>
      </c>
      <c r="B9" s="45">
        <v>11477400</v>
      </c>
      <c r="C9" s="46">
        <f>B9/B11*100</f>
        <v>67.416870793787936</v>
      </c>
      <c r="D9" s="45">
        <v>6715418</v>
      </c>
      <c r="E9" s="46">
        <f>D9/D11*100</f>
        <v>59.123228935470564</v>
      </c>
      <c r="F9" s="47">
        <v>18</v>
      </c>
      <c r="G9" s="46">
        <f>F9/F11*100</f>
        <v>47.368421052631575</v>
      </c>
      <c r="H9" s="6">
        <v>3</v>
      </c>
    </row>
    <row r="10" spans="1:8" ht="46.5" customHeight="1" x14ac:dyDescent="0.2">
      <c r="A10" s="44" t="s">
        <v>73</v>
      </c>
      <c r="B10" s="48" t="s">
        <v>100</v>
      </c>
      <c r="C10" s="48" t="s">
        <v>100</v>
      </c>
      <c r="D10" s="48" t="s">
        <v>100</v>
      </c>
      <c r="E10" s="48" t="s">
        <v>100</v>
      </c>
      <c r="F10" s="48" t="s">
        <v>100</v>
      </c>
      <c r="G10" s="48" t="s">
        <v>100</v>
      </c>
      <c r="H10" s="48" t="s">
        <v>100</v>
      </c>
    </row>
    <row r="11" spans="1:8" ht="51" customHeight="1" x14ac:dyDescent="0.2">
      <c r="A11" s="49" t="s">
        <v>165</v>
      </c>
      <c r="B11" s="45">
        <f>SUM(B5:B10)</f>
        <v>17024522</v>
      </c>
      <c r="C11" s="45">
        <v>100</v>
      </c>
      <c r="D11" s="45">
        <f t="shared" ref="D11:F11" si="0">SUM(D5:D10)</f>
        <v>11358341.08</v>
      </c>
      <c r="E11" s="45">
        <v>100</v>
      </c>
      <c r="F11" s="45">
        <f t="shared" si="0"/>
        <v>38</v>
      </c>
      <c r="G11" s="45">
        <v>100</v>
      </c>
      <c r="H11" s="45">
        <v>5</v>
      </c>
    </row>
    <row r="12" spans="1:8" ht="60" customHeight="1" x14ac:dyDescent="0.2">
      <c r="A12" s="49" t="s">
        <v>166</v>
      </c>
      <c r="B12" s="45">
        <v>18160600</v>
      </c>
      <c r="C12" s="45">
        <v>100.00000000000001</v>
      </c>
      <c r="D12" s="45">
        <v>17343442</v>
      </c>
      <c r="E12" s="45">
        <v>100.00000000000001</v>
      </c>
      <c r="F12" s="45">
        <v>21</v>
      </c>
      <c r="G12" s="45">
        <v>100</v>
      </c>
      <c r="H12" s="45">
        <v>3</v>
      </c>
    </row>
    <row r="13" spans="1:8" ht="39.950000000000003" customHeight="1" x14ac:dyDescent="0.2">
      <c r="A13" s="44" t="s">
        <v>32</v>
      </c>
      <c r="B13" s="48">
        <f>((B11/B12)-1)*100</f>
        <v>-6.2557294362521105</v>
      </c>
      <c r="C13" s="48" t="s">
        <v>100</v>
      </c>
      <c r="D13" s="48">
        <f t="shared" ref="D13:F13" si="1">((D11/D12)-1)*100</f>
        <v>-34.509302824664211</v>
      </c>
      <c r="E13" s="48" t="s">
        <v>100</v>
      </c>
      <c r="F13" s="48">
        <f t="shared" si="1"/>
        <v>80.952380952380949</v>
      </c>
      <c r="G13" s="48" t="s">
        <v>100</v>
      </c>
      <c r="H13" s="48" t="s">
        <v>100</v>
      </c>
    </row>
    <row r="14" spans="1:8" ht="18.75" customHeight="1" x14ac:dyDescent="0.2">
      <c r="A14" s="87" t="s">
        <v>174</v>
      </c>
      <c r="B14" s="87"/>
      <c r="C14" s="87"/>
      <c r="D14" s="87"/>
      <c r="E14" s="87"/>
      <c r="F14" s="87"/>
      <c r="G14" s="87"/>
      <c r="H14" s="87"/>
    </row>
    <row r="15" spans="1:8" ht="29.25" customHeight="1" x14ac:dyDescent="0.2">
      <c r="A15" s="90" t="s">
        <v>167</v>
      </c>
      <c r="B15" s="91"/>
      <c r="C15" s="91"/>
      <c r="D15" s="91"/>
      <c r="E15" s="91"/>
      <c r="F15" s="91"/>
      <c r="G15" s="91"/>
      <c r="H15" s="91"/>
    </row>
    <row r="16" spans="1:8" ht="39.75" customHeight="1" x14ac:dyDescent="0.2">
      <c r="A16" s="42" t="s">
        <v>55</v>
      </c>
      <c r="B16" s="28" t="s">
        <v>12</v>
      </c>
      <c r="C16" s="28" t="s">
        <v>21</v>
      </c>
      <c r="D16" s="28" t="s">
        <v>57</v>
      </c>
      <c r="E16" s="28" t="s">
        <v>21</v>
      </c>
      <c r="F16" s="28" t="s">
        <v>29</v>
      </c>
      <c r="G16" s="28" t="s">
        <v>31</v>
      </c>
      <c r="H16" s="28" t="s">
        <v>15</v>
      </c>
    </row>
    <row r="17" spans="1:8" ht="36.75" customHeight="1" x14ac:dyDescent="0.2">
      <c r="A17" s="43" t="s">
        <v>56</v>
      </c>
      <c r="B17" s="30" t="s">
        <v>18</v>
      </c>
      <c r="C17" s="30" t="s">
        <v>10</v>
      </c>
      <c r="D17" s="30" t="s">
        <v>19</v>
      </c>
      <c r="E17" s="30" t="s">
        <v>10</v>
      </c>
      <c r="F17" s="30" t="s">
        <v>9</v>
      </c>
      <c r="G17" s="30" t="s">
        <v>10</v>
      </c>
      <c r="H17" s="30" t="s">
        <v>17</v>
      </c>
    </row>
    <row r="18" spans="1:8" ht="46.5" customHeight="1" x14ac:dyDescent="0.2">
      <c r="A18" s="44" t="s">
        <v>74</v>
      </c>
      <c r="B18" s="45">
        <v>940920</v>
      </c>
      <c r="C18" s="46">
        <v>20.030216053081816</v>
      </c>
      <c r="D18" s="45">
        <v>306484</v>
      </c>
      <c r="E18" s="46">
        <v>7.2263582911172115</v>
      </c>
      <c r="F18" s="47">
        <v>5</v>
      </c>
      <c r="G18" s="46">
        <v>15.151515151515152</v>
      </c>
      <c r="H18" s="6">
        <v>3</v>
      </c>
    </row>
    <row r="19" spans="1:8" ht="39.950000000000003" customHeight="1" x14ac:dyDescent="0.2">
      <c r="A19" s="44" t="s">
        <v>39</v>
      </c>
      <c r="B19" s="45">
        <v>224921</v>
      </c>
      <c r="C19" s="46">
        <v>4.788096995361153</v>
      </c>
      <c r="D19" s="45">
        <v>640993.25</v>
      </c>
      <c r="E19" s="46">
        <v>15.113503108441769</v>
      </c>
      <c r="F19" s="47">
        <v>3</v>
      </c>
      <c r="G19" s="46">
        <v>9.0909090909090917</v>
      </c>
      <c r="H19" s="6">
        <v>1</v>
      </c>
    </row>
    <row r="20" spans="1:8" ht="46.5" customHeight="1" x14ac:dyDescent="0.2">
      <c r="A20" s="44" t="s">
        <v>72</v>
      </c>
      <c r="B20" s="45">
        <v>300079</v>
      </c>
      <c r="C20" s="46">
        <v>6.3880533977306673</v>
      </c>
      <c r="D20" s="45">
        <v>1104853.74</v>
      </c>
      <c r="E20" s="46">
        <v>26.05052460983562</v>
      </c>
      <c r="F20" s="47">
        <v>14</v>
      </c>
      <c r="G20" s="46">
        <v>42.424242424242422</v>
      </c>
      <c r="H20" s="6">
        <v>1</v>
      </c>
    </row>
    <row r="21" spans="1:8" ht="46.5" customHeight="1" x14ac:dyDescent="0.2">
      <c r="A21" s="44" t="s">
        <v>50</v>
      </c>
      <c r="B21" s="45">
        <v>1162487</v>
      </c>
      <c r="C21" s="46">
        <v>24.746913413360247</v>
      </c>
      <c r="D21" s="45">
        <v>685867.33</v>
      </c>
      <c r="E21" s="46">
        <v>16.171555666044309</v>
      </c>
      <c r="F21" s="47">
        <v>3</v>
      </c>
      <c r="G21" s="46">
        <v>9.0909090909090917</v>
      </c>
      <c r="H21" s="6">
        <v>1</v>
      </c>
    </row>
    <row r="22" spans="1:8" ht="39.950000000000003" customHeight="1" x14ac:dyDescent="0.2">
      <c r="A22" s="44" t="s">
        <v>51</v>
      </c>
      <c r="B22" s="45">
        <v>1819096</v>
      </c>
      <c r="C22" s="46">
        <v>38.724743762803342</v>
      </c>
      <c r="D22" s="45">
        <v>1362997.42</v>
      </c>
      <c r="E22" s="46">
        <v>32.137102448376979</v>
      </c>
      <c r="F22" s="47">
        <v>7</v>
      </c>
      <c r="G22" s="46">
        <v>21.212121212121211</v>
      </c>
      <c r="H22" s="6">
        <v>3</v>
      </c>
    </row>
    <row r="23" spans="1:8" ht="39.75" customHeight="1" x14ac:dyDescent="0.2">
      <c r="A23" s="44" t="s">
        <v>73</v>
      </c>
      <c r="B23" s="45">
        <v>250000</v>
      </c>
      <c r="C23" s="46">
        <v>5.3219763776627707</v>
      </c>
      <c r="D23" s="45">
        <v>140000</v>
      </c>
      <c r="E23" s="46">
        <v>3.3009558761841062</v>
      </c>
      <c r="F23" s="47">
        <v>1</v>
      </c>
      <c r="G23" s="46">
        <v>3.0303030303030303</v>
      </c>
      <c r="H23" s="6">
        <v>1</v>
      </c>
    </row>
    <row r="24" spans="1:8" ht="48.75" customHeight="1" x14ac:dyDescent="0.2">
      <c r="A24" s="49" t="s">
        <v>165</v>
      </c>
      <c r="B24" s="45">
        <f>SUM(B18:B23)</f>
        <v>4697503</v>
      </c>
      <c r="C24" s="45">
        <v>100</v>
      </c>
      <c r="D24" s="45">
        <f t="shared" ref="D24:F24" si="2">SUM(D18:D23)</f>
        <v>4241195.74</v>
      </c>
      <c r="E24" s="45">
        <v>100</v>
      </c>
      <c r="F24" s="45">
        <f t="shared" si="2"/>
        <v>33</v>
      </c>
      <c r="G24" s="45">
        <v>100</v>
      </c>
      <c r="H24" s="45">
        <v>5</v>
      </c>
    </row>
    <row r="25" spans="1:8" ht="48" customHeight="1" x14ac:dyDescent="0.2">
      <c r="A25" s="49" t="s">
        <v>166</v>
      </c>
      <c r="B25" s="45">
        <v>23343000</v>
      </c>
      <c r="C25" s="45">
        <v>100</v>
      </c>
      <c r="D25" s="45">
        <v>63757677.460000001</v>
      </c>
      <c r="E25" s="45">
        <v>100</v>
      </c>
      <c r="F25" s="45">
        <v>81</v>
      </c>
      <c r="G25" s="45">
        <v>100</v>
      </c>
      <c r="H25" s="45">
        <v>6</v>
      </c>
    </row>
    <row r="26" spans="1:8" ht="29.25" customHeight="1" x14ac:dyDescent="0.2">
      <c r="A26" s="44" t="s">
        <v>32</v>
      </c>
      <c r="B26" s="48">
        <f>((B24/B25)-1)*100</f>
        <v>-79.876181296320098</v>
      </c>
      <c r="C26" s="48" t="s">
        <v>100</v>
      </c>
      <c r="D26" s="48">
        <f t="shared" ref="D26:F26" si="3">((D24/D25)-1)*100</f>
        <v>-93.347945049189065</v>
      </c>
      <c r="E26" s="48" t="s">
        <v>100</v>
      </c>
      <c r="F26" s="48">
        <f t="shared" si="3"/>
        <v>-59.259259259259252</v>
      </c>
      <c r="G26" s="48" t="s">
        <v>99</v>
      </c>
      <c r="H26" s="48" t="s">
        <v>99</v>
      </c>
    </row>
  </sheetData>
  <mergeCells count="4">
    <mergeCell ref="A15:H15"/>
    <mergeCell ref="A1:H1"/>
    <mergeCell ref="A2:H2"/>
    <mergeCell ref="A14:H14"/>
  </mergeCells>
  <pageMargins left="0" right="0" top="0" bottom="0" header="0.31496062992126" footer="0.31496062992126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20"/>
  <sheetViews>
    <sheetView rightToLeft="1" workbookViewId="0">
      <selection activeCell="A7" sqref="A7"/>
    </sheetView>
  </sheetViews>
  <sheetFormatPr defaultRowHeight="15" x14ac:dyDescent="0.2"/>
  <cols>
    <col min="1" max="1" width="1.5703125" style="26" customWidth="1"/>
    <col min="2" max="2" width="23" style="26" customWidth="1"/>
    <col min="3" max="3" width="22.7109375" style="26" customWidth="1"/>
    <col min="4" max="4" width="11.7109375" style="26" customWidth="1"/>
    <col min="5" max="5" width="22.5703125" style="26" customWidth="1"/>
    <col min="6" max="6" width="10" style="26" customWidth="1"/>
    <col min="7" max="7" width="13.5703125" style="26" customWidth="1"/>
    <col min="8" max="8" width="12.140625" style="26" customWidth="1"/>
    <col min="9" max="9" width="18.85546875" style="26" customWidth="1"/>
    <col min="10" max="16384" width="9.140625" style="26"/>
  </cols>
  <sheetData>
    <row r="1" spans="2:9" s="2" customFormat="1" ht="27.95" customHeight="1" x14ac:dyDescent="0.2">
      <c r="B1" s="98" t="s">
        <v>175</v>
      </c>
      <c r="C1" s="99"/>
      <c r="D1" s="99"/>
      <c r="E1" s="99"/>
      <c r="F1" s="99"/>
      <c r="G1" s="99"/>
      <c r="H1" s="99"/>
      <c r="I1" s="99"/>
    </row>
    <row r="2" spans="2:9" s="3" customFormat="1" ht="27.95" customHeight="1" x14ac:dyDescent="0.2">
      <c r="B2" s="90" t="s">
        <v>162</v>
      </c>
      <c r="C2" s="91"/>
      <c r="D2" s="91"/>
      <c r="E2" s="91"/>
      <c r="F2" s="91"/>
      <c r="G2" s="91"/>
      <c r="H2" s="91"/>
      <c r="I2" s="91"/>
    </row>
    <row r="3" spans="2:9" ht="32.25" customHeight="1" x14ac:dyDescent="0.2">
      <c r="B3" s="38" t="s">
        <v>4</v>
      </c>
      <c r="C3" s="100" t="s">
        <v>11</v>
      </c>
      <c r="D3" s="100" t="s">
        <v>5</v>
      </c>
      <c r="E3" s="102" t="s">
        <v>28</v>
      </c>
      <c r="F3" s="100" t="s">
        <v>13</v>
      </c>
      <c r="G3" s="100" t="s">
        <v>24</v>
      </c>
      <c r="H3" s="100" t="s">
        <v>5</v>
      </c>
      <c r="I3" s="100" t="s">
        <v>61</v>
      </c>
    </row>
    <row r="4" spans="2:9" ht="24.75" customHeight="1" x14ac:dyDescent="0.2">
      <c r="B4" s="39" t="s">
        <v>60</v>
      </c>
      <c r="C4" s="101"/>
      <c r="D4" s="101"/>
      <c r="E4" s="103"/>
      <c r="F4" s="101"/>
      <c r="G4" s="101"/>
      <c r="H4" s="101"/>
      <c r="I4" s="101"/>
    </row>
    <row r="5" spans="2:9" ht="17.100000000000001" customHeight="1" x14ac:dyDescent="0.2">
      <c r="B5" s="40" t="s">
        <v>43</v>
      </c>
      <c r="C5" s="92">
        <v>288989826871</v>
      </c>
      <c r="D5" s="94">
        <v>99.888225264399154</v>
      </c>
      <c r="E5" s="92">
        <v>232961985886.57001</v>
      </c>
      <c r="F5" s="94">
        <v>99.58699185250812</v>
      </c>
      <c r="G5" s="92">
        <v>1217</v>
      </c>
      <c r="H5" s="94">
        <v>26.936697653829128</v>
      </c>
      <c r="I5" s="92">
        <v>11</v>
      </c>
    </row>
    <row r="6" spans="2:9" ht="25.5" customHeight="1" x14ac:dyDescent="0.2">
      <c r="B6" s="41" t="s">
        <v>44</v>
      </c>
      <c r="C6" s="93"/>
      <c r="D6" s="95"/>
      <c r="E6" s="93"/>
      <c r="F6" s="95"/>
      <c r="G6" s="93"/>
      <c r="H6" s="95"/>
      <c r="I6" s="93"/>
    </row>
    <row r="7" spans="2:9" ht="17.100000000000001" customHeight="1" x14ac:dyDescent="0.2">
      <c r="B7" s="40" t="s">
        <v>1</v>
      </c>
      <c r="C7" s="92">
        <v>12721326</v>
      </c>
      <c r="D7" s="94">
        <v>4.397077540439099E-3</v>
      </c>
      <c r="E7" s="92">
        <v>41766244.660000004</v>
      </c>
      <c r="F7" s="94">
        <v>1.785430636177052E-2</v>
      </c>
      <c r="G7" s="92">
        <v>415</v>
      </c>
      <c r="H7" s="94">
        <v>9.1854803010181492</v>
      </c>
      <c r="I7" s="92">
        <v>2</v>
      </c>
    </row>
    <row r="8" spans="2:9" ht="28.5" customHeight="1" x14ac:dyDescent="0.2">
      <c r="B8" s="41" t="s">
        <v>6</v>
      </c>
      <c r="C8" s="93"/>
      <c r="D8" s="95"/>
      <c r="E8" s="93"/>
      <c r="F8" s="95"/>
      <c r="G8" s="93"/>
      <c r="H8" s="95"/>
      <c r="I8" s="93"/>
    </row>
    <row r="9" spans="2:9" ht="17.25" customHeight="1" x14ac:dyDescent="0.2">
      <c r="B9" s="40" t="s">
        <v>2</v>
      </c>
      <c r="C9" s="92">
        <v>3046664</v>
      </c>
      <c r="D9" s="94">
        <v>1.0530677264040202E-3</v>
      </c>
      <c r="E9" s="92">
        <v>2824895.14</v>
      </c>
      <c r="F9" s="94">
        <v>1.2075910506203654E-3</v>
      </c>
      <c r="G9" s="92">
        <v>22</v>
      </c>
      <c r="H9" s="94">
        <v>0.48694112439132359</v>
      </c>
      <c r="I9" s="92">
        <v>2</v>
      </c>
    </row>
    <row r="10" spans="2:9" ht="23.25" customHeight="1" x14ac:dyDescent="0.2">
      <c r="B10" s="41" t="s">
        <v>3</v>
      </c>
      <c r="C10" s="93"/>
      <c r="D10" s="95"/>
      <c r="E10" s="93"/>
      <c r="F10" s="95"/>
      <c r="G10" s="93"/>
      <c r="H10" s="95"/>
      <c r="I10" s="93"/>
    </row>
    <row r="11" spans="2:9" ht="17.100000000000001" customHeight="1" x14ac:dyDescent="0.2">
      <c r="B11" s="40" t="s">
        <v>138</v>
      </c>
      <c r="C11" s="92">
        <v>76531424</v>
      </c>
      <c r="D11" s="94">
        <v>2.6452793176452032E-2</v>
      </c>
      <c r="E11" s="92">
        <v>139275051.87000003</v>
      </c>
      <c r="F11" s="94">
        <v>5.9537539582053017E-2</v>
      </c>
      <c r="G11" s="92">
        <v>927</v>
      </c>
      <c r="H11" s="94">
        <v>20.517928286852591</v>
      </c>
      <c r="I11" s="92">
        <v>1</v>
      </c>
    </row>
    <row r="12" spans="2:9" ht="29.25" customHeight="1" x14ac:dyDescent="0.2">
      <c r="B12" s="41" t="s">
        <v>139</v>
      </c>
      <c r="C12" s="93"/>
      <c r="D12" s="95"/>
      <c r="E12" s="93"/>
      <c r="F12" s="95"/>
      <c r="G12" s="93"/>
      <c r="H12" s="95"/>
      <c r="I12" s="93"/>
    </row>
    <row r="13" spans="2:9" ht="17.25" customHeight="1" x14ac:dyDescent="0.2">
      <c r="B13" s="40" t="s">
        <v>7</v>
      </c>
      <c r="C13" s="92">
        <v>225138023</v>
      </c>
      <c r="D13" s="94">
        <v>7.7818094154034054E-2</v>
      </c>
      <c r="E13" s="92">
        <v>621093252.35000014</v>
      </c>
      <c r="F13" s="94">
        <v>0.26550601561039056</v>
      </c>
      <c r="G13" s="92">
        <v>1745</v>
      </c>
      <c r="H13" s="94">
        <v>38.623284639220898</v>
      </c>
      <c r="I13" s="92">
        <v>3</v>
      </c>
    </row>
    <row r="14" spans="2:9" ht="24.75" customHeight="1" x14ac:dyDescent="0.2">
      <c r="B14" s="41" t="s">
        <v>20</v>
      </c>
      <c r="C14" s="93"/>
      <c r="D14" s="95"/>
      <c r="E14" s="93"/>
      <c r="F14" s="95"/>
      <c r="G14" s="93"/>
      <c r="H14" s="95"/>
      <c r="I14" s="93"/>
    </row>
    <row r="15" spans="2:9" ht="17.100000000000001" customHeight="1" x14ac:dyDescent="0.2">
      <c r="B15" s="40" t="s">
        <v>140</v>
      </c>
      <c r="C15" s="92">
        <v>5941634</v>
      </c>
      <c r="D15" s="94">
        <v>2.0537030035162472E-3</v>
      </c>
      <c r="E15" s="92">
        <v>161182784.36999995</v>
      </c>
      <c r="F15" s="94">
        <v>6.89026948870336E-2</v>
      </c>
      <c r="G15" s="92">
        <v>192</v>
      </c>
      <c r="H15" s="94">
        <v>4.2496679946879148</v>
      </c>
      <c r="I15" s="92">
        <v>1</v>
      </c>
    </row>
    <row r="16" spans="2:9" ht="24" customHeight="1" x14ac:dyDescent="0.2">
      <c r="B16" s="41" t="s">
        <v>141</v>
      </c>
      <c r="C16" s="93"/>
      <c r="D16" s="95"/>
      <c r="E16" s="93"/>
      <c r="F16" s="95"/>
      <c r="G16" s="93"/>
      <c r="H16" s="95"/>
      <c r="I16" s="93"/>
    </row>
    <row r="17" spans="2:9" ht="18.95" customHeight="1" x14ac:dyDescent="0.2">
      <c r="B17" s="96" t="s">
        <v>8</v>
      </c>
      <c r="C17" s="97">
        <f>C15+C13+C11+C9+C7+C5</f>
        <v>289313205942</v>
      </c>
      <c r="D17" s="97">
        <f t="shared" ref="D17:I17" si="0">D15+D13+D11+D9+D7+D5</f>
        <v>100</v>
      </c>
      <c r="E17" s="97">
        <f t="shared" si="0"/>
        <v>233928128114.96002</v>
      </c>
      <c r="F17" s="97">
        <f t="shared" si="0"/>
        <v>99.999999999999986</v>
      </c>
      <c r="G17" s="97">
        <f t="shared" si="0"/>
        <v>4518</v>
      </c>
      <c r="H17" s="97">
        <f t="shared" si="0"/>
        <v>100</v>
      </c>
      <c r="I17" s="97">
        <f t="shared" si="0"/>
        <v>20</v>
      </c>
    </row>
    <row r="18" spans="2:9" ht="18.95" customHeight="1" x14ac:dyDescent="0.2">
      <c r="B18" s="96"/>
      <c r="C18" s="97"/>
      <c r="D18" s="97"/>
      <c r="E18" s="97"/>
      <c r="F18" s="97"/>
      <c r="G18" s="97"/>
      <c r="H18" s="97"/>
      <c r="I18" s="97"/>
    </row>
    <row r="20" spans="2:9" x14ac:dyDescent="0.2">
      <c r="I20" s="37"/>
    </row>
  </sheetData>
  <mergeCells count="59">
    <mergeCell ref="G5:G6"/>
    <mergeCell ref="H5:H6"/>
    <mergeCell ref="I7:I8"/>
    <mergeCell ref="H11:H12"/>
    <mergeCell ref="I11:I12"/>
    <mergeCell ref="D13:D14"/>
    <mergeCell ref="C5:C6"/>
    <mergeCell ref="F7:F8"/>
    <mergeCell ref="C7:C8"/>
    <mergeCell ref="I5:I6"/>
    <mergeCell ref="G7:G8"/>
    <mergeCell ref="E7:E8"/>
    <mergeCell ref="H7:H8"/>
    <mergeCell ref="D5:D6"/>
    <mergeCell ref="E5:E6"/>
    <mergeCell ref="F5:F6"/>
    <mergeCell ref="C11:C12"/>
    <mergeCell ref="D11:D12"/>
    <mergeCell ref="E11:E12"/>
    <mergeCell ref="F11:F12"/>
    <mergeCell ref="G11:G12"/>
    <mergeCell ref="D15:D16"/>
    <mergeCell ref="E15:E16"/>
    <mergeCell ref="F15:F16"/>
    <mergeCell ref="G15:G16"/>
    <mergeCell ref="D17:D18"/>
    <mergeCell ref="E17:E18"/>
    <mergeCell ref="F17:F18"/>
    <mergeCell ref="G17:G18"/>
    <mergeCell ref="I15:I16"/>
    <mergeCell ref="G13:G14"/>
    <mergeCell ref="H13:H14"/>
    <mergeCell ref="I13:I14"/>
    <mergeCell ref="H15:H16"/>
    <mergeCell ref="B1:I1"/>
    <mergeCell ref="B2:I2"/>
    <mergeCell ref="C3:C4"/>
    <mergeCell ref="D3:D4"/>
    <mergeCell ref="E3:E4"/>
    <mergeCell ref="F3:F4"/>
    <mergeCell ref="G3:G4"/>
    <mergeCell ref="H3:H4"/>
    <mergeCell ref="I3:I4"/>
    <mergeCell ref="C15:C16"/>
    <mergeCell ref="D7:D8"/>
    <mergeCell ref="I9:I10"/>
    <mergeCell ref="B17:B18"/>
    <mergeCell ref="C17:C18"/>
    <mergeCell ref="I17:I18"/>
    <mergeCell ref="C9:C10"/>
    <mergeCell ref="D9:D10"/>
    <mergeCell ref="E9:E10"/>
    <mergeCell ref="F9:F10"/>
    <mergeCell ref="G9:G10"/>
    <mergeCell ref="H9:H10"/>
    <mergeCell ref="C13:C14"/>
    <mergeCell ref="E13:E14"/>
    <mergeCell ref="F13:F14"/>
    <mergeCell ref="H17:H18"/>
  </mergeCells>
  <pageMargins left="0" right="0" top="0" bottom="0" header="0.31496062992126" footer="0.31496062992126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النشرة الشهرية</vt:lpstr>
      <vt:lpstr> نشرة اجانب شراء وبيع</vt:lpstr>
      <vt:lpstr>مؤشرات التداول </vt:lpstr>
      <vt:lpstr>موشرات غير العراقين </vt:lpstr>
      <vt:lpstr>تدول قطاعيا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amaal</dc:creator>
  <cp:lastModifiedBy>Lenovo</cp:lastModifiedBy>
  <cp:lastPrinted>2026-07-15T07:01:51Z</cp:lastPrinted>
  <dcterms:created xsi:type="dcterms:W3CDTF">2004-07-25T21:47:51Z</dcterms:created>
  <dcterms:modified xsi:type="dcterms:W3CDTF">2026-07-15T07:02:17Z</dcterms:modified>
</cp:coreProperties>
</file>