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SX Web\Desktop\اسبوعي 5-9\"/>
    </mc:Choice>
  </mc:AlternateContent>
  <bookViews>
    <workbookView xWindow="-120" yWindow="-120" windowWidth="29040" windowHeight="15720" tabRatio="838" activeTab="8"/>
  </bookViews>
  <sheets>
    <sheet name="تداولات سوق العراق للاوراق الما" sheetId="73" r:id="rId1"/>
    <sheet name="نشرة ISX-OTC" sheetId="81" r:id="rId2"/>
    <sheet name="السندات " sheetId="83" r:id="rId3"/>
    <sheet name="تداولات غير العراقيين- شراء" sheetId="55" r:id="rId4"/>
    <sheet name="تداولات غير العراقين - بيع" sheetId="56" r:id="rId5"/>
    <sheet name="اغلاقات" sheetId="82" r:id="rId6"/>
    <sheet name="التقرير الاسبوعي للمنصة النظامي" sheetId="77" r:id="rId7"/>
    <sheet name="التقرير الاسبوعي للمنصة الثاني" sheetId="79" r:id="rId8"/>
    <sheet name="الشركات غير مفصحة" sheetId="76" r:id="rId9"/>
  </sheets>
  <calcPr calcId="181029"/>
</workbook>
</file>

<file path=xl/calcChain.xml><?xml version="1.0" encoding="utf-8"?>
<calcChain xmlns="http://schemas.openxmlformats.org/spreadsheetml/2006/main">
  <c r="H12" i="81" l="1"/>
  <c r="I12" i="81"/>
  <c r="G12" i="81"/>
  <c r="L80" i="73"/>
  <c r="M80" i="73"/>
  <c r="K80" i="73"/>
  <c r="M61" i="77"/>
  <c r="N61" i="77"/>
  <c r="L61" i="77"/>
  <c r="K25" i="76"/>
  <c r="L20" i="77"/>
  <c r="M20" i="77"/>
  <c r="N20" i="77"/>
  <c r="L28" i="77"/>
  <c r="M28" i="77"/>
  <c r="N28" i="77"/>
  <c r="L33" i="77"/>
  <c r="M33" i="77"/>
  <c r="N33" i="77"/>
  <c r="L46" i="77"/>
  <c r="M46" i="77"/>
  <c r="N46" i="77"/>
  <c r="L53" i="77"/>
  <c r="M53" i="77"/>
  <c r="N53" i="77"/>
  <c r="L60" i="77"/>
  <c r="M60" i="77"/>
  <c r="N60" i="77"/>
  <c r="K24" i="76"/>
  <c r="L24" i="76"/>
  <c r="M24" i="76"/>
  <c r="K20" i="76"/>
  <c r="L20" i="76"/>
  <c r="M20" i="76"/>
  <c r="K16" i="76"/>
  <c r="L16" i="76"/>
  <c r="M16" i="76"/>
  <c r="K10" i="76"/>
  <c r="L10" i="76"/>
  <c r="M10" i="76"/>
  <c r="K9" i="79"/>
  <c r="K22" i="79" s="1"/>
  <c r="L9" i="79"/>
  <c r="L22" i="79" s="1"/>
  <c r="M9" i="79"/>
  <c r="M22" i="79" s="1"/>
  <c r="L24" i="77"/>
  <c r="M24" i="77"/>
  <c r="N24" i="77"/>
  <c r="D21" i="56"/>
  <c r="E21" i="56"/>
  <c r="F20" i="56"/>
  <c r="E20" i="56"/>
  <c r="D20" i="56"/>
  <c r="F17" i="56"/>
  <c r="E17" i="56"/>
  <c r="D17" i="56"/>
  <c r="F12" i="56"/>
  <c r="E12" i="56"/>
  <c r="D12" i="56"/>
  <c r="F9" i="56"/>
  <c r="F21" i="56" s="1"/>
  <c r="E9" i="56"/>
  <c r="D9" i="56"/>
  <c r="F13" i="55"/>
  <c r="E13" i="55"/>
  <c r="D13" i="55"/>
  <c r="F10" i="55"/>
  <c r="E10" i="55"/>
  <c r="D10" i="55"/>
  <c r="F7" i="55"/>
  <c r="F14" i="55" s="1"/>
  <c r="E7" i="55"/>
  <c r="E14" i="55" s="1"/>
  <c r="D7" i="55"/>
  <c r="D14" i="55" s="1"/>
  <c r="M25" i="76" l="1"/>
  <c r="L25" i="76"/>
  <c r="K29" i="73" l="1"/>
  <c r="L29" i="73"/>
  <c r="M29" i="73"/>
  <c r="K34" i="73"/>
  <c r="L34" i="73"/>
  <c r="M34" i="73"/>
  <c r="K25" i="73" l="1"/>
  <c r="L25" i="73"/>
  <c r="M25" i="73"/>
  <c r="K79" i="73" l="1"/>
  <c r="L79" i="73"/>
  <c r="M79" i="73"/>
  <c r="K70" i="73" l="1"/>
  <c r="L70" i="73"/>
  <c r="M70" i="73"/>
  <c r="K42" i="73" l="1"/>
  <c r="L42" i="73"/>
  <c r="M42" i="73"/>
  <c r="K60" i="73" l="1"/>
  <c r="L60" i="73"/>
  <c r="M60" i="73"/>
</calcChain>
</file>

<file path=xl/sharedStrings.xml><?xml version="1.0" encoding="utf-8"?>
<sst xmlns="http://schemas.openxmlformats.org/spreadsheetml/2006/main" count="1365" uniqueCount="475">
  <si>
    <t>اسم الشركة</t>
  </si>
  <si>
    <t>Company name</t>
  </si>
  <si>
    <t>سعر الاغلاق Closing Price</t>
  </si>
  <si>
    <t>Banks Sector</t>
  </si>
  <si>
    <t>سوق العراق للأوراق المالية</t>
  </si>
  <si>
    <t>Iraq Stock Exchange</t>
  </si>
  <si>
    <t>رمز الشركة Code</t>
  </si>
  <si>
    <t>سعر الافتتاح Opening Price</t>
  </si>
  <si>
    <t>اعلى سعر  High Price</t>
  </si>
  <si>
    <t>ادنى سعر Low Price</t>
  </si>
  <si>
    <t>التغير % Change%</t>
  </si>
  <si>
    <t>عدد ايام التداول 
Trading days</t>
  </si>
  <si>
    <t>قطاع المصارف</t>
  </si>
  <si>
    <t>مجموع قطاع المصارف</t>
  </si>
  <si>
    <t>TOTAL</t>
  </si>
  <si>
    <t>مجموع قطاع الصناعة</t>
  </si>
  <si>
    <t xml:space="preserve"> قطاع الفنادق والسياحة</t>
  </si>
  <si>
    <t>مجموع قطاع الفنادق والسياحة</t>
  </si>
  <si>
    <t xml:space="preserve"> قطاع الزراعــــــة</t>
  </si>
  <si>
    <t>مجموع قطاع الزراعة</t>
  </si>
  <si>
    <t xml:space="preserve">المجموع الكلي </t>
  </si>
  <si>
    <t>Grand TOTAL</t>
  </si>
  <si>
    <t>معدل السعر الحالي Average Price</t>
  </si>
  <si>
    <t>سعر الاغلاق السابق Previous Clo.Price</t>
  </si>
  <si>
    <t>مصرف الاستثمار العراقي</t>
  </si>
  <si>
    <t>BIBI</t>
  </si>
  <si>
    <t xml:space="preserve">Investment Bank of Iraq </t>
  </si>
  <si>
    <t>قطاع الاتصالات</t>
  </si>
  <si>
    <t xml:space="preserve"> قطاع الخدمات </t>
  </si>
  <si>
    <t>Agriculture Sector</t>
  </si>
  <si>
    <t>Industry Sector</t>
  </si>
  <si>
    <t>Services Sector</t>
  </si>
  <si>
    <t>TASC</t>
  </si>
  <si>
    <t>Asia Cell Telecommunication</t>
  </si>
  <si>
    <t>IBSD</t>
  </si>
  <si>
    <t>Baghdad Soft Drinks</t>
  </si>
  <si>
    <t>BBOB</t>
  </si>
  <si>
    <t>BMNS</t>
  </si>
  <si>
    <t>مصرف المنصور</t>
  </si>
  <si>
    <t>BMFI</t>
  </si>
  <si>
    <t xml:space="preserve">Mosul Bank </t>
  </si>
  <si>
    <t>IIDP</t>
  </si>
  <si>
    <t>BGUC</t>
  </si>
  <si>
    <t>Gulf Commercial Bank</t>
  </si>
  <si>
    <t xml:space="preserve">AL- Kindi of Veterinary Vaccines </t>
  </si>
  <si>
    <t>BIME</t>
  </si>
  <si>
    <t>IKLV</t>
  </si>
  <si>
    <t>مصرف بغداد</t>
  </si>
  <si>
    <t>Bank of Baghdad</t>
  </si>
  <si>
    <t>مصرف الشرق الاوسط</t>
  </si>
  <si>
    <t>المصرف الاهلي العراقي</t>
  </si>
  <si>
    <t>BNOI</t>
  </si>
  <si>
    <t>National Bank of Iraq</t>
  </si>
  <si>
    <t>مصرف الخليج</t>
  </si>
  <si>
    <t>مصرف الموصل للاستثمار</t>
  </si>
  <si>
    <t>Mansour Bank</t>
  </si>
  <si>
    <t>المنصور للصناعات الدوائية</t>
  </si>
  <si>
    <t>IMAP</t>
  </si>
  <si>
    <t>Al-Mansour Pharmaceuticals Industries</t>
  </si>
  <si>
    <t>بغداد للمشروبات الغازية</t>
  </si>
  <si>
    <t>العراقية لتصنيع التمور</t>
  </si>
  <si>
    <t>Iraqi Date Processing and Marketing</t>
  </si>
  <si>
    <t>الكندي لللقاحات البيطرية</t>
  </si>
  <si>
    <t>Hotels Sector</t>
  </si>
  <si>
    <t>عدد الاسهم المتداولة    Traded Volume</t>
  </si>
  <si>
    <t xml:space="preserve">    القيمة المتداولة    Traded Value</t>
  </si>
  <si>
    <t>Iraqi Middle East Investment Bank</t>
  </si>
  <si>
    <t>المعمورة العقارية</t>
  </si>
  <si>
    <t>SMRI</t>
  </si>
  <si>
    <t xml:space="preserve">Mamoura Realestate </t>
  </si>
  <si>
    <t>بغداد العراق للنقل العام</t>
  </si>
  <si>
    <t>SBPT</t>
  </si>
  <si>
    <t>Iraq Baghdad For General Transportation</t>
  </si>
  <si>
    <t>مصرف الاقتصاد للاستثمار</t>
  </si>
  <si>
    <t>BEFI</t>
  </si>
  <si>
    <t xml:space="preserve">Economy Bank   </t>
  </si>
  <si>
    <t>قطاع الصناعة</t>
  </si>
  <si>
    <t>IHLI</t>
  </si>
  <si>
    <t xml:space="preserve">Al -HiLal Industries </t>
  </si>
  <si>
    <t>IELI</t>
  </si>
  <si>
    <t xml:space="preserve">ELectronic Industries </t>
  </si>
  <si>
    <t xml:space="preserve">الفلوجة للمواد الانشائية </t>
  </si>
  <si>
    <t>IFCM</t>
  </si>
  <si>
    <t>Fallujah for Construction Materials</t>
  </si>
  <si>
    <t>انتاج الالبسة الجاهزة</t>
  </si>
  <si>
    <t>IRMC</t>
  </si>
  <si>
    <t xml:space="preserve">Ready Made Clothes </t>
  </si>
  <si>
    <t>العراقية لصناعة الكارتون</t>
  </si>
  <si>
    <t>IICM</t>
  </si>
  <si>
    <t>Iraqi Carton Manufacturies</t>
  </si>
  <si>
    <t>فنادق عشتار</t>
  </si>
  <si>
    <t>HISH</t>
  </si>
  <si>
    <t>Ishtar Hotels</t>
  </si>
  <si>
    <t>مجموع قطاع الاتصالات</t>
  </si>
  <si>
    <t xml:space="preserve">مجموع  قطاع الخدمات </t>
  </si>
  <si>
    <t xml:space="preserve"> Telecommunication Sector </t>
  </si>
  <si>
    <t>INDUSTRY Sector</t>
  </si>
  <si>
    <t>الصفقات No.of Trades</t>
  </si>
  <si>
    <t>المصرف العراقي الاسلامي</t>
  </si>
  <si>
    <t>BIIB</t>
  </si>
  <si>
    <t>Iraqi Islamic Bank</t>
  </si>
  <si>
    <t>فندق فلسطين</t>
  </si>
  <si>
    <t>HPAL</t>
  </si>
  <si>
    <t>الصناعات الالكترونية</t>
  </si>
  <si>
    <t>Palestine Hotel</t>
  </si>
  <si>
    <t>HNTI</t>
  </si>
  <si>
    <t>BROI</t>
  </si>
  <si>
    <t>Credit Bank Of Iraq</t>
  </si>
  <si>
    <t>National for Tourist Investment</t>
  </si>
  <si>
    <t>فندق بغداد</t>
  </si>
  <si>
    <t>HBAG</t>
  </si>
  <si>
    <t>Baghdad Hotel</t>
  </si>
  <si>
    <t>الخاتم للاتصالات</t>
  </si>
  <si>
    <t>TZNI</t>
  </si>
  <si>
    <t>قطاع التامين</t>
  </si>
  <si>
    <t>مجموع قطاع التامين</t>
  </si>
  <si>
    <t>Insurance Sector</t>
  </si>
  <si>
    <t>رحاب كربلاء</t>
  </si>
  <si>
    <t>HKAR</t>
  </si>
  <si>
    <t>رمز الشركة</t>
  </si>
  <si>
    <t>الصفقات</t>
  </si>
  <si>
    <t xml:space="preserve">القيمة المتداولة </t>
  </si>
  <si>
    <t>مصرف اشور</t>
  </si>
  <si>
    <t>BASH</t>
  </si>
  <si>
    <t>HMAN</t>
  </si>
  <si>
    <t>فنادق المنصور</t>
  </si>
  <si>
    <t>IIEW</t>
  </si>
  <si>
    <t>العراقية للاعمال الهندسية</t>
  </si>
  <si>
    <t>Ashur International Bank</t>
  </si>
  <si>
    <t>Iraqi Engineering Works</t>
  </si>
  <si>
    <t>Mansour Hotel</t>
  </si>
  <si>
    <t>IHFI</t>
  </si>
  <si>
    <t>House Household furniture</t>
  </si>
  <si>
    <t xml:space="preserve">اسم الشركة </t>
  </si>
  <si>
    <t xml:space="preserve">اعلى سعر </t>
  </si>
  <si>
    <t xml:space="preserve">ادنى سعر </t>
  </si>
  <si>
    <t>المعدل الحالي</t>
  </si>
  <si>
    <t xml:space="preserve">الاسهم المتداولة </t>
  </si>
  <si>
    <t>مصرف الوركاء للاستمار والتمويل</t>
  </si>
  <si>
    <t>BWAI</t>
  </si>
  <si>
    <t xml:space="preserve">مجموع السوق </t>
  </si>
  <si>
    <t>AISP</t>
  </si>
  <si>
    <t>Iraqi for Seed Production</t>
  </si>
  <si>
    <t>SKTA</t>
  </si>
  <si>
    <t>Kharkh Tour Amuzement City</t>
  </si>
  <si>
    <t xml:space="preserve">الصناعات الكيمياوية والبلاستيكية </t>
  </si>
  <si>
    <t>INCP</t>
  </si>
  <si>
    <t>National Chemical &amp;Plastic Industries</t>
  </si>
  <si>
    <t>BUND</t>
  </si>
  <si>
    <t>NDSA</t>
  </si>
  <si>
    <t>Dar Al-Salam for Insurance</t>
  </si>
  <si>
    <t>BCIH</t>
  </si>
  <si>
    <t>Cihan Bank for Islamic</t>
  </si>
  <si>
    <t>BINT</t>
  </si>
  <si>
    <t>International Islamic Bank</t>
  </si>
  <si>
    <t>IMIB</t>
  </si>
  <si>
    <t>IMOS</t>
  </si>
  <si>
    <t>الخياطة الحديثة</t>
  </si>
  <si>
    <t>Modern Sewing</t>
  </si>
  <si>
    <t>Metallic Industries and Bicycles</t>
  </si>
  <si>
    <t>BKUI</t>
  </si>
  <si>
    <t>Kurdistan International Bank</t>
  </si>
  <si>
    <t>مجموعه قطاع الصناعه</t>
  </si>
  <si>
    <t>NAME</t>
  </si>
  <si>
    <t>Al-Ameen for Insurance</t>
  </si>
  <si>
    <t>قطاع الاستثمار</t>
  </si>
  <si>
    <t xml:space="preserve">الامين للاستثمار المالي </t>
  </si>
  <si>
    <t>VAMF</t>
  </si>
  <si>
    <t>Al-Ameen for Financial Investment</t>
  </si>
  <si>
    <t>Investment Sector</t>
  </si>
  <si>
    <t>BCOI</t>
  </si>
  <si>
    <t xml:space="preserve">Commercial Bank of Iraq </t>
  </si>
  <si>
    <t>مجموع قطاع الصناعه</t>
  </si>
  <si>
    <t>HASH</t>
  </si>
  <si>
    <t>Ashour Hotel</t>
  </si>
  <si>
    <t>فندق بابل</t>
  </si>
  <si>
    <t>HBAY</t>
  </si>
  <si>
    <t>Babylon Hotel</t>
  </si>
  <si>
    <t>SNUC</t>
  </si>
  <si>
    <t>SIGT</t>
  </si>
  <si>
    <t>AL-Nukhba for Construction</t>
  </si>
  <si>
    <t xml:space="preserve">Iraqi for General Transportation  </t>
  </si>
  <si>
    <t>مصرف جيهان الاسلامي</t>
  </si>
  <si>
    <t>BNAI</t>
  </si>
  <si>
    <t>المصرف الوطني الاسلامي</t>
  </si>
  <si>
    <t>IITC</t>
  </si>
  <si>
    <t>IKHC</t>
  </si>
  <si>
    <t>العراقية للسجاد والمفروشات</t>
  </si>
  <si>
    <t>طريق الخازر للمواد الانشائية</t>
  </si>
  <si>
    <t>AIRP</t>
  </si>
  <si>
    <t>BLAD</t>
  </si>
  <si>
    <t>مصرف العطاء الاسلامي</t>
  </si>
  <si>
    <t>IMCM</t>
  </si>
  <si>
    <t>Modern Construction Materials</t>
  </si>
  <si>
    <t xml:space="preserve">Iraqi Agricultural Products </t>
  </si>
  <si>
    <t>Al -Khazer Construction Materials</t>
  </si>
  <si>
    <t xml:space="preserve">Iraqi For Tufted Carpets </t>
  </si>
  <si>
    <t xml:space="preserve">National Islamic Bank </t>
  </si>
  <si>
    <t>مجموع قطاع مصارف</t>
  </si>
  <si>
    <t>BTIB</t>
  </si>
  <si>
    <t>مصرف الطيف الاسلامي</t>
  </si>
  <si>
    <t>BINI</t>
  </si>
  <si>
    <t>SAEI</t>
  </si>
  <si>
    <t>Al-Ameen Estate Investment</t>
  </si>
  <si>
    <t>Iraq Noor Islamic Bank</t>
  </si>
  <si>
    <t>AMEF</t>
  </si>
  <si>
    <t>Middle East for Production- Fish</t>
  </si>
  <si>
    <t>NGIR</t>
  </si>
  <si>
    <t>BERI</t>
  </si>
  <si>
    <t>Erbil Investment &amp; FinanceBank</t>
  </si>
  <si>
    <t>NAHF</t>
  </si>
  <si>
    <t xml:space="preserve">Gulf Insurance </t>
  </si>
  <si>
    <t>SMOF</t>
  </si>
  <si>
    <t>الموصل لمدن الالعاب</t>
  </si>
  <si>
    <t>HSAD</t>
  </si>
  <si>
    <t>SBAG</t>
  </si>
  <si>
    <t>AL-Badia for General Trans</t>
  </si>
  <si>
    <t>Al-Sadeer Hotel</t>
  </si>
  <si>
    <t>Al-Mosul for funfairs</t>
  </si>
  <si>
    <t>AMAP</t>
  </si>
  <si>
    <t>Modern for Animal Production</t>
  </si>
  <si>
    <t>BUOI</t>
  </si>
  <si>
    <t>الاهلية للانتاج الزراعي</t>
  </si>
  <si>
    <t>AAHP</t>
  </si>
  <si>
    <t>Union Bank of Iraq</t>
  </si>
  <si>
    <t>Al-Ahlyia for Agricultural Production</t>
  </si>
  <si>
    <t>أسماء الشركات</t>
  </si>
  <si>
    <t>Company Name</t>
  </si>
  <si>
    <t>Banking Sector</t>
  </si>
  <si>
    <t>مصرف سومر التجاري</t>
  </si>
  <si>
    <t>BSUC</t>
  </si>
  <si>
    <t>Sumer Commerical Bank</t>
  </si>
  <si>
    <t>مصرف بابل</t>
  </si>
  <si>
    <t>BBAY</t>
  </si>
  <si>
    <t>موقوفة</t>
  </si>
  <si>
    <t>Babylon Bank</t>
  </si>
  <si>
    <t>مصرف الشمال</t>
  </si>
  <si>
    <t>BNOR</t>
  </si>
  <si>
    <t xml:space="preserve">North Bank              </t>
  </si>
  <si>
    <t>مصرف الاتحاد العراقي</t>
  </si>
  <si>
    <t>مصرف كوردستان</t>
  </si>
  <si>
    <t>المصرف المتحد</t>
  </si>
  <si>
    <t>united Bank For Invistment</t>
  </si>
  <si>
    <t>مصرف ايلاف الاسلامي</t>
  </si>
  <si>
    <t>BELF</t>
  </si>
  <si>
    <t>Elaf Islamic Bank</t>
  </si>
  <si>
    <t xml:space="preserve">مصرف عبر العراق </t>
  </si>
  <si>
    <t>BTRI</t>
  </si>
  <si>
    <t>Trans Iraq Bank Investment</t>
  </si>
  <si>
    <t>مصرف الائتمان العراقي</t>
  </si>
  <si>
    <t>Al Attaa Islamic Bank</t>
  </si>
  <si>
    <t xml:space="preserve">مصرف العربية الاسلامي </t>
  </si>
  <si>
    <t>BAAI</t>
  </si>
  <si>
    <t>Arab Islamic Bank</t>
  </si>
  <si>
    <t>مصرف زين العراق الاسلامي</t>
  </si>
  <si>
    <t>BZII</t>
  </si>
  <si>
    <t>Zain Al-Iraq Isiamic Bank</t>
  </si>
  <si>
    <t xml:space="preserve">مصرف نور العراق الاسلامي </t>
  </si>
  <si>
    <t>المصرف الدولي الاسلامي</t>
  </si>
  <si>
    <t>المصرف العالم الاسلامي</t>
  </si>
  <si>
    <t>BWOR</t>
  </si>
  <si>
    <t>World Islamic Bank</t>
  </si>
  <si>
    <t xml:space="preserve">مصرف القابض الاسلامي </t>
  </si>
  <si>
    <t>BQAB</t>
  </si>
  <si>
    <t>Al- Qabidh Isiamic Bank</t>
  </si>
  <si>
    <t xml:space="preserve">مصرف التنمية الدولي </t>
  </si>
  <si>
    <t>BIDB</t>
  </si>
  <si>
    <t>International Development Bank</t>
  </si>
  <si>
    <t>مصرف الاقليم التجاري</t>
  </si>
  <si>
    <t>BRTB</t>
  </si>
  <si>
    <t>Region Trade Bank</t>
  </si>
  <si>
    <t>مصرف الثقة</t>
  </si>
  <si>
    <t>BTRU</t>
  </si>
  <si>
    <t>Trust International  IslamIc Bank</t>
  </si>
  <si>
    <t>مصرف اربيل</t>
  </si>
  <si>
    <t>مصرف الجنوب</t>
  </si>
  <si>
    <t>BJAB</t>
  </si>
  <si>
    <t>Al Janoob Islamic Bank Investment</t>
  </si>
  <si>
    <t>مصرف آسيا العراق</t>
  </si>
  <si>
    <t>BAIB</t>
  </si>
  <si>
    <t>Asia Al Iraq Islamic Bank for Investment</t>
  </si>
  <si>
    <t>مصرف القرطاس</t>
  </si>
  <si>
    <t>BQUR</t>
  </si>
  <si>
    <t xml:space="preserve">Al-Qurtas Isiamic Bank </t>
  </si>
  <si>
    <t>AlTaif Islamic Bank</t>
  </si>
  <si>
    <t>مصرف امين العراق</t>
  </si>
  <si>
    <t>BAME</t>
  </si>
  <si>
    <t>Ameen al-Iraq Bank For  islamic bank</t>
  </si>
  <si>
    <t>مصرف المستشار الاسلامي</t>
  </si>
  <si>
    <t>BMUI</t>
  </si>
  <si>
    <t>Al-Mustashar Islamic Bank</t>
  </si>
  <si>
    <t>مصرف الراجح الاسلامي</t>
  </si>
  <si>
    <t>BRAJ</t>
  </si>
  <si>
    <t xml:space="preserve">Al-Rajih Islamic Bank </t>
  </si>
  <si>
    <t>مصرف الانصاري الاسلامي</t>
  </si>
  <si>
    <t>BANS</t>
  </si>
  <si>
    <t xml:space="preserve">Al Anssari Islamic Bank </t>
  </si>
  <si>
    <t xml:space="preserve">مصرف المشرق العربي </t>
  </si>
  <si>
    <t>BAMS</t>
  </si>
  <si>
    <t>Al-Mashreq Al-Arabi Islamic Bank</t>
  </si>
  <si>
    <t>Telecommunication Sector</t>
  </si>
  <si>
    <t>Al-Khatem Telecommunication</t>
  </si>
  <si>
    <t>الامين للتأمين</t>
  </si>
  <si>
    <t>دار السلام للتأمين</t>
  </si>
  <si>
    <t>الاهلية للتأمين</t>
  </si>
  <si>
    <t>Ahlia Insurance</t>
  </si>
  <si>
    <t>الخليج للتأمين</t>
  </si>
  <si>
    <t xml:space="preserve">الحمراء للتأمين </t>
  </si>
  <si>
    <t>NHAM</t>
  </si>
  <si>
    <t>Al-Hamraa for Insurance</t>
  </si>
  <si>
    <t xml:space="preserve">الوئام للاستثمار المالي </t>
  </si>
  <si>
    <t>VWIF</t>
  </si>
  <si>
    <t>AL-Wiaam for Financial Investment</t>
  </si>
  <si>
    <t>الزوراء للاستثمار المالي</t>
  </si>
  <si>
    <t>VZAF</t>
  </si>
  <si>
    <t>Al-Zawraa for Finanical Investment</t>
  </si>
  <si>
    <t>الخير للاستثمار المالي</t>
  </si>
  <si>
    <t>VKHF</t>
  </si>
  <si>
    <t>Alkhair for financial Investment</t>
  </si>
  <si>
    <t xml:space="preserve">الباتك للاستثمارات المالية </t>
  </si>
  <si>
    <t>VBAT</t>
  </si>
  <si>
    <t>AL- Batek Investment</t>
  </si>
  <si>
    <t>بين النهرين للاستثمارات المالية</t>
  </si>
  <si>
    <t>VMES</t>
  </si>
  <si>
    <t>Bain Al-Nahrain Financial Investment</t>
  </si>
  <si>
    <t>قطاع الخدمات</t>
  </si>
  <si>
    <t>العاب الكرخ السياحية</t>
  </si>
  <si>
    <t>النخبة للمقاولات العامة</t>
  </si>
  <si>
    <t>العراقية للنقل البري</t>
  </si>
  <si>
    <t>SILT</t>
  </si>
  <si>
    <t xml:space="preserve">Iraqi Land Transport </t>
  </si>
  <si>
    <t>نقل المنتجات النفطية</t>
  </si>
  <si>
    <t>البادية للنقل العام</t>
  </si>
  <si>
    <t>الامين للاستثمارات العقارية</t>
  </si>
  <si>
    <t xml:space="preserve">Rehab Karbala </t>
  </si>
  <si>
    <t>إبداع الشرق الاوسط</t>
  </si>
  <si>
    <t>SIBD</t>
  </si>
  <si>
    <t>Ibdaa Al-Sharq Al-Awsat</t>
  </si>
  <si>
    <t>بغداد لصناعة مواد التغليف</t>
  </si>
  <si>
    <t>IBPM</t>
  </si>
  <si>
    <t>Baghdad for Packing Materials</t>
  </si>
  <si>
    <t>الهلال الصناعية</t>
  </si>
  <si>
    <t xml:space="preserve">الصناعات الخفيفة </t>
  </si>
  <si>
    <t>ITLI</t>
  </si>
  <si>
    <t>The Light Industries</t>
  </si>
  <si>
    <t>الصناعات الكيمياوية والبلاستيكية</t>
  </si>
  <si>
    <t>المعدنية والدراجات</t>
  </si>
  <si>
    <t>الصنائع الكيمياوية العصرية</t>
  </si>
  <si>
    <t>IMCI</t>
  </si>
  <si>
    <t>Modern chemical industries</t>
  </si>
  <si>
    <t xml:space="preserve">المواد الانشائية الحديثة </t>
  </si>
  <si>
    <t>صناعات الاثاث المنزلي</t>
  </si>
  <si>
    <t>قطاع الفنادق والسياحة</t>
  </si>
  <si>
    <t>سد الموصل السياحية</t>
  </si>
  <si>
    <t>HTVM</t>
  </si>
  <si>
    <t>Tourist Village of Mosul dam</t>
  </si>
  <si>
    <t>فندق  السدير</t>
  </si>
  <si>
    <t>فندق اشور</t>
  </si>
  <si>
    <t>قطاع الزراعة</t>
  </si>
  <si>
    <t>الحديثة للانتاج الحيواني</t>
  </si>
  <si>
    <t>الشرق الاوسط للاسماك</t>
  </si>
  <si>
    <t>العراقية لانتاج البذور</t>
  </si>
  <si>
    <t>انتاج وتسويق اللحوم</t>
  </si>
  <si>
    <t>AIPM</t>
  </si>
  <si>
    <t>Iraqi Products Marketing Meat</t>
  </si>
  <si>
    <t>تسويق المنتجات الزراعية</t>
  </si>
  <si>
    <t>بابل للإنتاج الحيواني والنباتي</t>
  </si>
  <si>
    <t>ABAP</t>
  </si>
  <si>
    <t xml:space="preserve">Babil Animal &amp; Vegetable Production </t>
  </si>
  <si>
    <t>الريباس للدواجن والاعلاف</t>
  </si>
  <si>
    <t>AREB</t>
  </si>
  <si>
    <t>Al-Ribas for Poultry and Fodder</t>
  </si>
  <si>
    <t>BMAL</t>
  </si>
  <si>
    <t>مصرف المال الإسلامي</t>
  </si>
  <si>
    <t>AL- Mal Islamic Bank</t>
  </si>
  <si>
    <t>المصرف التجاري العراقي الاسلامي</t>
  </si>
  <si>
    <t xml:space="preserve">نقل المنتجات النفطية </t>
  </si>
  <si>
    <t xml:space="preserve">مجموع المصارف </t>
  </si>
  <si>
    <t xml:space="preserve">الصناعات الالكترونية </t>
  </si>
  <si>
    <t>المصرف المتحد للاستثمار</t>
  </si>
  <si>
    <t>مصرف الموصل</t>
  </si>
  <si>
    <t xml:space="preserve">الوطنية الاستثمارات السياحية </t>
  </si>
  <si>
    <t>Service Sector</t>
  </si>
  <si>
    <t>ـــــ</t>
  </si>
  <si>
    <t xml:space="preserve">الأمين للتأمين </t>
  </si>
  <si>
    <t xml:space="preserve">البادية للنقل العام </t>
  </si>
  <si>
    <t>الصناعات المعدنية والدراجات</t>
  </si>
  <si>
    <t>فندق أشور</t>
  </si>
  <si>
    <t>مجموع  قطاع الصناعة</t>
  </si>
  <si>
    <t>آسيا سيل للاتصالات</t>
  </si>
  <si>
    <t xml:space="preserve">  </t>
  </si>
  <si>
    <t xml:space="preserve">فندق بابل </t>
  </si>
  <si>
    <t>مصرف الشرق الأوسط</t>
  </si>
  <si>
    <t>مصرف الاقتصاد</t>
  </si>
  <si>
    <t xml:space="preserve">مصرف اشور الدولي </t>
  </si>
  <si>
    <t xml:space="preserve">النخبة للمقاولات العامة </t>
  </si>
  <si>
    <t>فندق السدير</t>
  </si>
  <si>
    <t xml:space="preserve">الحديثة للانتاج الحيواني </t>
  </si>
  <si>
    <t xml:space="preserve">الهلال الصناعية </t>
  </si>
  <si>
    <t xml:space="preserve">الامين للاستثمارات العقارية </t>
  </si>
  <si>
    <t xml:space="preserve">العراقية لانتاج البذور </t>
  </si>
  <si>
    <t>الوطنية للاستثمارات السياحية</t>
  </si>
  <si>
    <t xml:space="preserve">مجموع قطاع الخدمات </t>
  </si>
  <si>
    <t xml:space="preserve">الاهلية للتأمين </t>
  </si>
  <si>
    <t xml:space="preserve">     2025/10/9- 2025/10/5 تقرير التداول الأسبوعي </t>
  </si>
  <si>
    <t>Weekly Trading Report 5/10/2025 - 9/10/2025</t>
  </si>
  <si>
    <t xml:space="preserve">     2025/10/9 - 2025/10/5 ISX-OTC تقرير التداول الأسبوعي /المنصة     </t>
  </si>
  <si>
    <t xml:space="preserve">Over The Counter Platform (OTC) Weekly Trading Report 5/10/2025 - 9/10/2025 </t>
  </si>
  <si>
    <t xml:space="preserve"> أسعار الاغلاق لاسهم الشركات المساهمة المدرجة للفترة 2025/10/5 - 2025/10/9</t>
  </si>
  <si>
    <t>Closing prices for the  listed companies from 5/10/2025 - 9/10/2025</t>
  </si>
  <si>
    <t>2025/010/5</t>
  </si>
  <si>
    <t>2025/010/6</t>
  </si>
  <si>
    <t>2025/010/7</t>
  </si>
  <si>
    <t>2025/010/8</t>
  </si>
  <si>
    <t>2025/010/9</t>
  </si>
  <si>
    <t>2025/10/9 - 2025/10/5 تقرير التداول الأسبوعي /المنصة الثالثة</t>
  </si>
  <si>
    <t xml:space="preserve">Undisclosed Platform Weekly Trading Report 5/10/2025 - 9/10/2025            </t>
  </si>
  <si>
    <t>2025/10/9- 2025/10/5 تقرير التداول الأسبوعي / المنصة الثانية</t>
  </si>
  <si>
    <t xml:space="preserve">Second Platform Weekly Trading Report 5/10/2025 - 9/10/2025 </t>
  </si>
  <si>
    <t xml:space="preserve">      2025/10/9 - 2025/10/5 تقرير التداول الأسبوعي / المنصة النظامية</t>
  </si>
  <si>
    <t xml:space="preserve">   Weekly Trading Report / Regular 5/10/2025 - 9/10/2025 </t>
  </si>
  <si>
    <t>قطاع الخدمات المالية</t>
  </si>
  <si>
    <t>الربيع للوساطة</t>
  </si>
  <si>
    <t>FRSE</t>
  </si>
  <si>
    <t>مجموع قطاع الخدمات المالية</t>
  </si>
  <si>
    <t>نشرة تداول سندات انجاز - "الاصدارية الثانية"</t>
  </si>
  <si>
    <t>فئة السند</t>
  </si>
  <si>
    <t>رمز التداول</t>
  </si>
  <si>
    <t>افتتاح</t>
  </si>
  <si>
    <t>سعر الاغلاق الحالي</t>
  </si>
  <si>
    <t>سعر الاغلاق السابق</t>
  </si>
  <si>
    <t xml:space="preserve">عدد السندات المتداولة </t>
  </si>
  <si>
    <t xml:space="preserve">قيمة السندات المتداولة </t>
  </si>
  <si>
    <t>CB65</t>
  </si>
  <si>
    <t xml:space="preserve">المجموع </t>
  </si>
  <si>
    <t xml:space="preserve">     2025/10/9- 2025/10/5  تقرير التداول الأسبوعي/سندات     </t>
  </si>
  <si>
    <t xml:space="preserve"> Weekly Trading Report 5/10/2025 - 9/10/2025 </t>
  </si>
  <si>
    <t xml:space="preserve">الشرق الاوسط للاسماك </t>
  </si>
  <si>
    <t>مصرف الثقة الدولي الإسلامي</t>
  </si>
  <si>
    <t xml:space="preserve">دار السلام للتأمين </t>
  </si>
  <si>
    <t>التقرير الاسبوعي لتداول الاسهم المشتراة لغير العراقيين في السوق النظامي 2025/10/5 - 2025/10/9</t>
  </si>
  <si>
    <t>Non-Iraqi Weekly Trading Report (Buy) 5/10/2025 - 9/10/2025</t>
  </si>
  <si>
    <t xml:space="preserve">الاسهم المتداولة  </t>
  </si>
  <si>
    <t>Company Names</t>
  </si>
  <si>
    <t xml:space="preserve">مصرف بغداد </t>
  </si>
  <si>
    <t>Bank Of Baghdad</t>
  </si>
  <si>
    <t>Al-Mansour Bank</t>
  </si>
  <si>
    <t>Total Bank sector</t>
  </si>
  <si>
    <t xml:space="preserve">قطاع الفنادق والسياحة </t>
  </si>
  <si>
    <t>Hotel Sector</t>
  </si>
  <si>
    <t>فندق المنصور</t>
  </si>
  <si>
    <t xml:space="preserve">مجموع قطاع الفنادق والسياحة </t>
  </si>
  <si>
    <t>Total Hotel sector</t>
  </si>
  <si>
    <t xml:space="preserve">قطاع الاتصالات </t>
  </si>
  <si>
    <t>اسيا سيل للاتصالات</t>
  </si>
  <si>
    <t xml:space="preserve">Asia cell </t>
  </si>
  <si>
    <t xml:space="preserve">مجموع قطاع الاتصالات </t>
  </si>
  <si>
    <t>Total Telecommunication sector</t>
  </si>
  <si>
    <t>المجموع الكلي</t>
  </si>
  <si>
    <t>Grand Total</t>
  </si>
  <si>
    <t>التقرير الاسبوعي لتداول الاسهم المباعة من غير العراقيين في السوق النظامي 2025/10/5 - 2025/10/9</t>
  </si>
  <si>
    <t>Non-Iraqi Weekly Trading Report (Sell)  5/10/2025- 9/10/2025</t>
  </si>
  <si>
    <t xml:space="preserve">المصرف الاهلي العراقي </t>
  </si>
  <si>
    <t xml:space="preserve">National Bank Of Iraq </t>
  </si>
  <si>
    <t xml:space="preserve">مصرف الخليج التجاري </t>
  </si>
  <si>
    <t>Baghdad Passengers Transport</t>
  </si>
  <si>
    <t>Total Service sector</t>
  </si>
  <si>
    <t xml:space="preserve">قطاع الصناعة </t>
  </si>
  <si>
    <t xml:space="preserve">بغداد للمشروبات الغازية </t>
  </si>
  <si>
    <t>الفلوجة لانتاج المواد الانشائية</t>
  </si>
  <si>
    <t xml:space="preserve">مجموع قطاع الصناعة </t>
  </si>
  <si>
    <t>Total Industry sector</t>
  </si>
  <si>
    <t xml:space="preserve">قطاع Otc  </t>
  </si>
  <si>
    <t xml:space="preserve">مصرف الوركاء للاستثمار و التمويل </t>
  </si>
  <si>
    <t>مجموع قطاع Otc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</si>
</sst>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(* #,##0.00_);_(* \(#,##0.00\);_(* &quot;-&quot;??_);_(@_)"/>
    <numFmt numFmtId="164" formatCode="_-* #,##0.00_-;_-* #,##0.00\-;_-* &quot;-&quot;??_-;_-@_-"/>
    <numFmt numFmtId="165" formatCode="0.000"/>
    <numFmt numFmtId="166" formatCode="#,##0.000"/>
    <numFmt numFmtId="167" formatCode="yyyy/m/dd"/>
  </numFmts>
  <fonts count="99">
    <font>
      <sz val="10"/>
      <name val="Arial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.5"/>
      <name val="Arial"/>
      <family val="2"/>
    </font>
    <font>
      <sz val="11"/>
      <color indexed="8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scheme val="minor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scheme val="minor"/>
    </font>
    <font>
      <sz val="11"/>
      <color rgb="FF9C6500"/>
      <name val="Calibri"/>
      <family val="2"/>
      <charset val="178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b/>
      <sz val="18"/>
      <color rgb="FF002060"/>
      <name val="Calibri"/>
      <family val="2"/>
      <scheme val="minor"/>
    </font>
    <font>
      <sz val="10.5"/>
      <color rgb="FF002060"/>
      <name val="Arial"/>
      <family val="2"/>
    </font>
    <font>
      <b/>
      <sz val="10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color rgb="FF002060"/>
      <name val="Arial"/>
      <family val="2"/>
      <charset val="178"/>
    </font>
    <font>
      <b/>
      <sz val="11"/>
      <color theme="3" tint="-0.249977111117893"/>
      <name val="Calibri"/>
      <family val="2"/>
      <scheme val="minor"/>
    </font>
    <font>
      <sz val="10"/>
      <color theme="3" tint="-0.249977111117893"/>
      <name val="Calibri"/>
      <family val="2"/>
      <scheme val="minor"/>
    </font>
    <font>
      <b/>
      <sz val="12"/>
      <color rgb="FF002060"/>
      <name val="Arial"/>
      <family val="2"/>
    </font>
    <font>
      <b/>
      <sz val="11"/>
      <color rgb="FF002060"/>
      <name val="Arial"/>
      <family val="2"/>
    </font>
    <font>
      <b/>
      <sz val="11"/>
      <color rgb="FF002060"/>
      <name val="Calibri"/>
      <family val="2"/>
    </font>
    <font>
      <b/>
      <sz val="11"/>
      <color rgb="FF002060"/>
      <name val="Calibri"/>
      <family val="2"/>
      <charset val="178"/>
      <scheme val="minor"/>
    </font>
    <font>
      <b/>
      <sz val="14"/>
      <color rgb="FF002060"/>
      <name val="Calibri"/>
      <family val="2"/>
      <scheme val="minor"/>
    </font>
    <font>
      <sz val="11"/>
      <color rgb="FF002060"/>
      <name val="Calibri"/>
      <family val="2"/>
      <charset val="178"/>
      <scheme val="minor"/>
    </font>
    <font>
      <sz val="14"/>
      <color rgb="FF002060"/>
      <name val="Arial"/>
      <family val="2"/>
    </font>
    <font>
      <b/>
      <sz val="13"/>
      <color rgb="FF002060"/>
      <name val="Calibri"/>
      <family val="2"/>
      <scheme val="minor"/>
    </font>
    <font>
      <sz val="8"/>
      <name val="Arial"/>
      <family val="2"/>
    </font>
    <font>
      <b/>
      <sz val="12"/>
      <color rgb="FF002060"/>
      <name val="Calibri"/>
      <family val="2"/>
    </font>
    <font>
      <b/>
      <sz val="13"/>
      <color theme="3" tint="-0.249977111117893"/>
      <name val="Calibri"/>
      <family val="2"/>
      <scheme val="minor"/>
    </font>
    <font>
      <sz val="10"/>
      <name val="Arial"/>
      <family val="2"/>
    </font>
    <font>
      <sz val="11"/>
      <color rgb="FF002060"/>
      <name val="Calibri"/>
      <family val="2"/>
    </font>
    <font>
      <sz val="11"/>
      <color theme="1"/>
      <name val="Calibri"/>
      <family val="2"/>
    </font>
    <font>
      <b/>
      <sz val="20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b/>
      <sz val="16"/>
      <color rgb="FF002060"/>
      <name val="Arial"/>
      <family val="2"/>
    </font>
    <font>
      <b/>
      <sz val="12"/>
      <color indexed="56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12"/>
      </patternFill>
    </fill>
  </fills>
  <borders count="9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indexed="18"/>
      </top>
      <bottom style="thin">
        <color indexed="18"/>
      </bottom>
      <diagonal/>
    </border>
    <border>
      <left/>
      <right/>
      <top/>
      <bottom style="thin">
        <color indexed="18"/>
      </bottom>
      <diagonal/>
    </border>
    <border>
      <left/>
      <right/>
      <top style="thin">
        <color indexed="18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18"/>
      </left>
      <right/>
      <top/>
      <bottom style="thin">
        <color indexed="18"/>
      </bottom>
      <diagonal/>
    </border>
    <border>
      <left/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/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 style="thin">
        <color theme="1"/>
      </bottom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/>
      <right/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18"/>
      </top>
      <bottom/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/>
      <top style="thin">
        <color indexed="18"/>
      </top>
      <bottom style="thin">
        <color indexed="64"/>
      </bottom>
      <diagonal/>
    </border>
    <border>
      <left/>
      <right/>
      <top style="thin">
        <color indexed="18"/>
      </top>
      <bottom style="thin">
        <color indexed="64"/>
      </bottom>
      <diagonal/>
    </border>
    <border>
      <left style="thin">
        <color indexed="18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64"/>
      </bottom>
      <diagonal/>
    </border>
    <border>
      <left/>
      <right/>
      <top style="thin">
        <color indexed="18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64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thin">
        <color indexed="64"/>
      </right>
      <top/>
      <bottom/>
      <diagonal/>
    </border>
  </borders>
  <cellStyleXfs count="671">
    <xf numFmtId="0" fontId="0" fillId="0" borderId="0"/>
    <xf numFmtId="0" fontId="34" fillId="25" borderId="0" applyNumberFormat="0" applyBorder="0" applyAlignment="0" applyProtection="0"/>
    <xf numFmtId="0" fontId="35" fillId="25" borderId="0" applyNumberFormat="0" applyBorder="0" applyAlignment="0" applyProtection="0"/>
    <xf numFmtId="0" fontId="16" fillId="2" borderId="0" applyNumberFormat="0" applyBorder="0" applyAlignment="0" applyProtection="0"/>
    <xf numFmtId="0" fontId="35" fillId="25" borderId="0" applyNumberFormat="0" applyBorder="0" applyAlignment="0" applyProtection="0"/>
    <xf numFmtId="0" fontId="34" fillId="26" borderId="0" applyNumberFormat="0" applyBorder="0" applyAlignment="0" applyProtection="0"/>
    <xf numFmtId="0" fontId="35" fillId="26" borderId="0" applyNumberFormat="0" applyBorder="0" applyAlignment="0" applyProtection="0"/>
    <xf numFmtId="0" fontId="16" fillId="3" borderId="0" applyNumberFormat="0" applyBorder="0" applyAlignment="0" applyProtection="0"/>
    <xf numFmtId="0" fontId="35" fillId="26" borderId="0" applyNumberFormat="0" applyBorder="0" applyAlignment="0" applyProtection="0"/>
    <xf numFmtId="0" fontId="34" fillId="27" borderId="0" applyNumberFormat="0" applyBorder="0" applyAlignment="0" applyProtection="0"/>
    <xf numFmtId="0" fontId="35" fillId="27" borderId="0" applyNumberFormat="0" applyBorder="0" applyAlignment="0" applyProtection="0"/>
    <xf numFmtId="0" fontId="16" fillId="4" borderId="0" applyNumberFormat="0" applyBorder="0" applyAlignment="0" applyProtection="0"/>
    <xf numFmtId="0" fontId="35" fillId="27" borderId="0" applyNumberFormat="0" applyBorder="0" applyAlignment="0" applyProtection="0"/>
    <xf numFmtId="0" fontId="34" fillId="28" borderId="0" applyNumberFormat="0" applyBorder="0" applyAlignment="0" applyProtection="0"/>
    <xf numFmtId="0" fontId="35" fillId="28" borderId="0" applyNumberFormat="0" applyBorder="0" applyAlignment="0" applyProtection="0"/>
    <xf numFmtId="0" fontId="16" fillId="5" borderId="0" applyNumberFormat="0" applyBorder="0" applyAlignment="0" applyProtection="0"/>
    <xf numFmtId="0" fontId="35" fillId="28" borderId="0" applyNumberFormat="0" applyBorder="0" applyAlignment="0" applyProtection="0"/>
    <xf numFmtId="0" fontId="34" fillId="29" borderId="0" applyNumberFormat="0" applyBorder="0" applyAlignment="0" applyProtection="0"/>
    <xf numFmtId="0" fontId="35" fillId="29" borderId="0" applyNumberFormat="0" applyBorder="0" applyAlignment="0" applyProtection="0"/>
    <xf numFmtId="0" fontId="16" fillId="6" borderId="0" applyNumberFormat="0" applyBorder="0" applyAlignment="0" applyProtection="0"/>
    <xf numFmtId="0" fontId="35" fillId="29" borderId="0" applyNumberFormat="0" applyBorder="0" applyAlignment="0" applyProtection="0"/>
    <xf numFmtId="0" fontId="34" fillId="30" borderId="0" applyNumberFormat="0" applyBorder="0" applyAlignment="0" applyProtection="0"/>
    <xf numFmtId="0" fontId="35" fillId="30" borderId="0" applyNumberFormat="0" applyBorder="0" applyAlignment="0" applyProtection="0"/>
    <xf numFmtId="0" fontId="16" fillId="7" borderId="0" applyNumberFormat="0" applyBorder="0" applyAlignment="0" applyProtection="0"/>
    <xf numFmtId="0" fontId="35" fillId="30" borderId="0" applyNumberFormat="0" applyBorder="0" applyAlignment="0" applyProtection="0"/>
    <xf numFmtId="0" fontId="34" fillId="31" borderId="0" applyNumberFormat="0" applyBorder="0" applyAlignment="0" applyProtection="0"/>
    <xf numFmtId="0" fontId="35" fillId="31" borderId="0" applyNumberFormat="0" applyBorder="0" applyAlignment="0" applyProtection="0"/>
    <xf numFmtId="0" fontId="16" fillId="8" borderId="0" applyNumberFormat="0" applyBorder="0" applyAlignment="0" applyProtection="0"/>
    <xf numFmtId="0" fontId="35" fillId="31" borderId="0" applyNumberFormat="0" applyBorder="0" applyAlignment="0" applyProtection="0"/>
    <xf numFmtId="0" fontId="34" fillId="32" borderId="0" applyNumberFormat="0" applyBorder="0" applyAlignment="0" applyProtection="0"/>
    <xf numFmtId="0" fontId="35" fillId="32" borderId="0" applyNumberFormat="0" applyBorder="0" applyAlignment="0" applyProtection="0"/>
    <xf numFmtId="0" fontId="16" fillId="9" borderId="0" applyNumberFormat="0" applyBorder="0" applyAlignment="0" applyProtection="0"/>
    <xf numFmtId="0" fontId="35" fillId="32" borderId="0" applyNumberFormat="0" applyBorder="0" applyAlignment="0" applyProtection="0"/>
    <xf numFmtId="0" fontId="34" fillId="33" borderId="0" applyNumberFormat="0" applyBorder="0" applyAlignment="0" applyProtection="0"/>
    <xf numFmtId="0" fontId="35" fillId="33" borderId="0" applyNumberFormat="0" applyBorder="0" applyAlignment="0" applyProtection="0"/>
    <xf numFmtId="0" fontId="16" fillId="10" borderId="0" applyNumberFormat="0" applyBorder="0" applyAlignment="0" applyProtection="0"/>
    <xf numFmtId="0" fontId="35" fillId="33" borderId="0" applyNumberFormat="0" applyBorder="0" applyAlignment="0" applyProtection="0"/>
    <xf numFmtId="0" fontId="34" fillId="34" borderId="0" applyNumberFormat="0" applyBorder="0" applyAlignment="0" applyProtection="0"/>
    <xf numFmtId="0" fontId="35" fillId="34" borderId="0" applyNumberFormat="0" applyBorder="0" applyAlignment="0" applyProtection="0"/>
    <xf numFmtId="0" fontId="16" fillId="5" borderId="0" applyNumberFormat="0" applyBorder="0" applyAlignment="0" applyProtection="0"/>
    <xf numFmtId="0" fontId="35" fillId="34" borderId="0" applyNumberFormat="0" applyBorder="0" applyAlignment="0" applyProtection="0"/>
    <xf numFmtId="0" fontId="34" fillId="35" borderId="0" applyNumberFormat="0" applyBorder="0" applyAlignment="0" applyProtection="0"/>
    <xf numFmtId="0" fontId="35" fillId="35" borderId="0" applyNumberFormat="0" applyBorder="0" applyAlignment="0" applyProtection="0"/>
    <xf numFmtId="0" fontId="16" fillId="8" borderId="0" applyNumberFormat="0" applyBorder="0" applyAlignment="0" applyProtection="0"/>
    <xf numFmtId="0" fontId="35" fillId="35" borderId="0" applyNumberFormat="0" applyBorder="0" applyAlignment="0" applyProtection="0"/>
    <xf numFmtId="0" fontId="34" fillId="36" borderId="0" applyNumberFormat="0" applyBorder="0" applyAlignment="0" applyProtection="0"/>
    <xf numFmtId="0" fontId="35" fillId="36" borderId="0" applyNumberFormat="0" applyBorder="0" applyAlignment="0" applyProtection="0"/>
    <xf numFmtId="0" fontId="16" fillId="11" borderId="0" applyNumberFormat="0" applyBorder="0" applyAlignment="0" applyProtection="0"/>
    <xf numFmtId="0" fontId="35" fillId="36" borderId="0" applyNumberFormat="0" applyBorder="0" applyAlignment="0" applyProtection="0"/>
    <xf numFmtId="0" fontId="36" fillId="37" borderId="0" applyNumberFormat="0" applyBorder="0" applyAlignment="0" applyProtection="0"/>
    <xf numFmtId="0" fontId="37" fillId="37" borderId="0" applyNumberFormat="0" applyBorder="0" applyAlignment="0" applyProtection="0"/>
    <xf numFmtId="0" fontId="18" fillId="12" borderId="0" applyNumberFormat="0" applyBorder="0" applyAlignment="0" applyProtection="0"/>
    <xf numFmtId="0" fontId="37" fillId="37" borderId="0" applyNumberFormat="0" applyBorder="0" applyAlignment="0" applyProtection="0"/>
    <xf numFmtId="0" fontId="36" fillId="38" borderId="0" applyNumberFormat="0" applyBorder="0" applyAlignment="0" applyProtection="0"/>
    <xf numFmtId="0" fontId="37" fillId="38" borderId="0" applyNumberFormat="0" applyBorder="0" applyAlignment="0" applyProtection="0"/>
    <xf numFmtId="0" fontId="18" fillId="9" borderId="0" applyNumberFormat="0" applyBorder="0" applyAlignment="0" applyProtection="0"/>
    <xf numFmtId="0" fontId="37" fillId="38" borderId="0" applyNumberFormat="0" applyBorder="0" applyAlignment="0" applyProtection="0"/>
    <xf numFmtId="0" fontId="36" fillId="39" borderId="0" applyNumberFormat="0" applyBorder="0" applyAlignment="0" applyProtection="0"/>
    <xf numFmtId="0" fontId="37" fillId="39" borderId="0" applyNumberFormat="0" applyBorder="0" applyAlignment="0" applyProtection="0"/>
    <xf numFmtId="0" fontId="18" fillId="10" borderId="0" applyNumberFormat="0" applyBorder="0" applyAlignment="0" applyProtection="0"/>
    <xf numFmtId="0" fontId="37" fillId="39" borderId="0" applyNumberFormat="0" applyBorder="0" applyAlignment="0" applyProtection="0"/>
    <xf numFmtId="0" fontId="36" fillId="40" borderId="0" applyNumberFormat="0" applyBorder="0" applyAlignment="0" applyProtection="0"/>
    <xf numFmtId="0" fontId="37" fillId="40" borderId="0" applyNumberFormat="0" applyBorder="0" applyAlignment="0" applyProtection="0"/>
    <xf numFmtId="0" fontId="18" fillId="13" borderId="0" applyNumberFormat="0" applyBorder="0" applyAlignment="0" applyProtection="0"/>
    <xf numFmtId="0" fontId="37" fillId="40" borderId="0" applyNumberFormat="0" applyBorder="0" applyAlignment="0" applyProtection="0"/>
    <xf numFmtId="0" fontId="36" fillId="41" borderId="0" applyNumberFormat="0" applyBorder="0" applyAlignment="0" applyProtection="0"/>
    <xf numFmtId="0" fontId="37" fillId="41" borderId="0" applyNumberFormat="0" applyBorder="0" applyAlignment="0" applyProtection="0"/>
    <xf numFmtId="0" fontId="18" fillId="14" borderId="0" applyNumberFormat="0" applyBorder="0" applyAlignment="0" applyProtection="0"/>
    <xf numFmtId="0" fontId="37" fillId="41" borderId="0" applyNumberFormat="0" applyBorder="0" applyAlignment="0" applyProtection="0"/>
    <xf numFmtId="0" fontId="36" fillId="42" borderId="0" applyNumberFormat="0" applyBorder="0" applyAlignment="0" applyProtection="0"/>
    <xf numFmtId="0" fontId="37" fillId="42" borderId="0" applyNumberFormat="0" applyBorder="0" applyAlignment="0" applyProtection="0"/>
    <xf numFmtId="0" fontId="18" fillId="15" borderId="0" applyNumberFormat="0" applyBorder="0" applyAlignment="0" applyProtection="0"/>
    <xf numFmtId="0" fontId="37" fillId="42" borderId="0" applyNumberFormat="0" applyBorder="0" applyAlignment="0" applyProtection="0"/>
    <xf numFmtId="0" fontId="36" fillId="43" borderId="0" applyNumberFormat="0" applyBorder="0" applyAlignment="0" applyProtection="0"/>
    <xf numFmtId="0" fontId="37" fillId="43" borderId="0" applyNumberFormat="0" applyBorder="0" applyAlignment="0" applyProtection="0"/>
    <xf numFmtId="0" fontId="18" fillId="16" borderId="0" applyNumberFormat="0" applyBorder="0" applyAlignment="0" applyProtection="0"/>
    <xf numFmtId="0" fontId="37" fillId="43" borderId="0" applyNumberFormat="0" applyBorder="0" applyAlignment="0" applyProtection="0"/>
    <xf numFmtId="0" fontId="36" fillId="44" borderId="0" applyNumberFormat="0" applyBorder="0" applyAlignment="0" applyProtection="0"/>
    <xf numFmtId="0" fontId="37" fillId="44" borderId="0" applyNumberFormat="0" applyBorder="0" applyAlignment="0" applyProtection="0"/>
    <xf numFmtId="0" fontId="18" fillId="17" borderId="0" applyNumberFormat="0" applyBorder="0" applyAlignment="0" applyProtection="0"/>
    <xf numFmtId="0" fontId="37" fillId="44" borderId="0" applyNumberFormat="0" applyBorder="0" applyAlignment="0" applyProtection="0"/>
    <xf numFmtId="0" fontId="36" fillId="45" borderId="0" applyNumberFormat="0" applyBorder="0" applyAlignment="0" applyProtection="0"/>
    <xf numFmtId="0" fontId="37" fillId="45" borderId="0" applyNumberFormat="0" applyBorder="0" applyAlignment="0" applyProtection="0"/>
    <xf numFmtId="0" fontId="18" fillId="18" borderId="0" applyNumberFormat="0" applyBorder="0" applyAlignment="0" applyProtection="0"/>
    <xf numFmtId="0" fontId="37" fillId="45" borderId="0" applyNumberFormat="0" applyBorder="0" applyAlignment="0" applyProtection="0"/>
    <xf numFmtId="0" fontId="36" fillId="46" borderId="0" applyNumberFormat="0" applyBorder="0" applyAlignment="0" applyProtection="0"/>
    <xf numFmtId="0" fontId="37" fillId="46" borderId="0" applyNumberFormat="0" applyBorder="0" applyAlignment="0" applyProtection="0"/>
    <xf numFmtId="0" fontId="18" fillId="13" borderId="0" applyNumberFormat="0" applyBorder="0" applyAlignment="0" applyProtection="0"/>
    <xf numFmtId="0" fontId="37" fillId="46" borderId="0" applyNumberFormat="0" applyBorder="0" applyAlignment="0" applyProtection="0"/>
    <xf numFmtId="0" fontId="36" fillId="47" borderId="0" applyNumberFormat="0" applyBorder="0" applyAlignment="0" applyProtection="0"/>
    <xf numFmtId="0" fontId="37" fillId="47" borderId="0" applyNumberFormat="0" applyBorder="0" applyAlignment="0" applyProtection="0"/>
    <xf numFmtId="0" fontId="18" fillId="14" borderId="0" applyNumberFormat="0" applyBorder="0" applyAlignment="0" applyProtection="0"/>
    <xf numFmtId="0" fontId="37" fillId="47" borderId="0" applyNumberFormat="0" applyBorder="0" applyAlignment="0" applyProtection="0"/>
    <xf numFmtId="0" fontId="36" fillId="48" borderId="0" applyNumberFormat="0" applyBorder="0" applyAlignment="0" applyProtection="0"/>
    <xf numFmtId="0" fontId="37" fillId="48" borderId="0" applyNumberFormat="0" applyBorder="0" applyAlignment="0" applyProtection="0"/>
    <xf numFmtId="0" fontId="18" fillId="19" borderId="0" applyNumberFormat="0" applyBorder="0" applyAlignment="0" applyProtection="0"/>
    <xf numFmtId="0" fontId="37" fillId="48" borderId="0" applyNumberFormat="0" applyBorder="0" applyAlignment="0" applyProtection="0"/>
    <xf numFmtId="0" fontId="38" fillId="49" borderId="0" applyNumberFormat="0" applyBorder="0" applyAlignment="0" applyProtection="0"/>
    <xf numFmtId="0" fontId="39" fillId="49" borderId="0" applyNumberFormat="0" applyBorder="0" applyAlignment="0" applyProtection="0"/>
    <xf numFmtId="0" fontId="19" fillId="3" borderId="0" applyNumberFormat="0" applyBorder="0" applyAlignment="0" applyProtection="0"/>
    <xf numFmtId="0" fontId="39" fillId="49" borderId="0" applyNumberFormat="0" applyBorder="0" applyAlignment="0" applyProtection="0"/>
    <xf numFmtId="0" fontId="40" fillId="50" borderId="34" applyNumberFormat="0" applyAlignment="0" applyProtection="0"/>
    <xf numFmtId="0" fontId="41" fillId="50" borderId="34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41" fillId="50" borderId="34" applyNumberFormat="0" applyAlignment="0" applyProtection="0"/>
    <xf numFmtId="0" fontId="42" fillId="51" borderId="35" applyNumberFormat="0" applyAlignment="0" applyProtection="0"/>
    <xf numFmtId="0" fontId="43" fillId="51" borderId="35" applyNumberFormat="0" applyAlignment="0" applyProtection="0"/>
    <xf numFmtId="0" fontId="21" fillId="21" borderId="2" applyNumberFormat="0" applyAlignment="0" applyProtection="0"/>
    <xf numFmtId="0" fontId="43" fillId="51" borderId="35" applyNumberFormat="0" applyAlignment="0" applyProtection="0"/>
    <xf numFmtId="164" fontId="11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52" borderId="0" applyNumberFormat="0" applyBorder="0" applyAlignment="0" applyProtection="0"/>
    <xf numFmtId="0" fontId="47" fillId="52" borderId="0" applyNumberFormat="0" applyBorder="0" applyAlignment="0" applyProtection="0"/>
    <xf numFmtId="0" fontId="23" fillId="4" borderId="0" applyNumberFormat="0" applyBorder="0" applyAlignment="0" applyProtection="0"/>
    <xf numFmtId="0" fontId="47" fillId="52" borderId="0" applyNumberFormat="0" applyBorder="0" applyAlignment="0" applyProtection="0"/>
    <xf numFmtId="0" fontId="48" fillId="0" borderId="36" applyNumberFormat="0" applyFill="0" applyAlignment="0" applyProtection="0"/>
    <xf numFmtId="0" fontId="49" fillId="0" borderId="36" applyNumberFormat="0" applyFill="0" applyAlignment="0" applyProtection="0"/>
    <xf numFmtId="0" fontId="24" fillId="0" borderId="3" applyNumberFormat="0" applyFill="0" applyAlignment="0" applyProtection="0"/>
    <xf numFmtId="0" fontId="49" fillId="0" borderId="36" applyNumberFormat="0" applyFill="0" applyAlignment="0" applyProtection="0"/>
    <xf numFmtId="0" fontId="50" fillId="0" borderId="37" applyNumberFormat="0" applyFill="0" applyAlignment="0" applyProtection="0"/>
    <xf numFmtId="0" fontId="51" fillId="0" borderId="37" applyNumberFormat="0" applyFill="0" applyAlignment="0" applyProtection="0"/>
    <xf numFmtId="0" fontId="25" fillId="0" borderId="4" applyNumberFormat="0" applyFill="0" applyAlignment="0" applyProtection="0"/>
    <xf numFmtId="0" fontId="51" fillId="0" borderId="37" applyNumberFormat="0" applyFill="0" applyAlignment="0" applyProtection="0"/>
    <xf numFmtId="0" fontId="52" fillId="0" borderId="38" applyNumberFormat="0" applyFill="0" applyAlignment="0" applyProtection="0"/>
    <xf numFmtId="0" fontId="53" fillId="0" borderId="38" applyNumberFormat="0" applyFill="0" applyAlignment="0" applyProtection="0"/>
    <xf numFmtId="0" fontId="17" fillId="0" borderId="5" applyNumberFormat="0" applyFill="0" applyAlignment="0" applyProtection="0"/>
    <xf numFmtId="0" fontId="53" fillId="0" borderId="38" applyNumberFormat="0" applyFill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54" fillId="53" borderId="34" applyNumberFormat="0" applyAlignment="0" applyProtection="0"/>
    <xf numFmtId="0" fontId="55" fillId="53" borderId="34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55" fillId="53" borderId="34" applyNumberFormat="0" applyAlignment="0" applyProtection="0"/>
    <xf numFmtId="0" fontId="56" fillId="0" borderId="39" applyNumberFormat="0" applyFill="0" applyAlignment="0" applyProtection="0"/>
    <xf numFmtId="0" fontId="57" fillId="0" borderId="39" applyNumberFormat="0" applyFill="0" applyAlignment="0" applyProtection="0"/>
    <xf numFmtId="0" fontId="27" fillId="0" borderId="6" applyNumberFormat="0" applyFill="0" applyAlignment="0" applyProtection="0"/>
    <xf numFmtId="0" fontId="57" fillId="0" borderId="39" applyNumberFormat="0" applyFill="0" applyAlignment="0" applyProtection="0"/>
    <xf numFmtId="0" fontId="58" fillId="54" borderId="0" applyNumberFormat="0" applyBorder="0" applyAlignment="0" applyProtection="0"/>
    <xf numFmtId="0" fontId="59" fillId="54" borderId="0" applyNumberFormat="0" applyBorder="0" applyAlignment="0" applyProtection="0"/>
    <xf numFmtId="0" fontId="28" fillId="22" borderId="0" applyNumberFormat="0" applyBorder="0" applyAlignment="0" applyProtection="0"/>
    <xf numFmtId="0" fontId="59" fillId="54" borderId="0" applyNumberFormat="0" applyBorder="0" applyAlignment="0" applyProtection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1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55" borderId="40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33" fillId="55" borderId="40" applyNumberFormat="0" applyFont="0" applyAlignment="0" applyProtection="0"/>
    <xf numFmtId="0" fontId="34" fillId="55" borderId="40" applyNumberFormat="0" applyFont="0" applyAlignment="0" applyProtection="0"/>
    <xf numFmtId="0" fontId="61" fillId="50" borderId="41" applyNumberFormat="0" applyAlignment="0" applyProtection="0"/>
    <xf numFmtId="0" fontId="62" fillId="50" borderId="41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62" fillId="50" borderId="41" applyNumberFormat="0" applyAlignment="0" applyProtection="0"/>
    <xf numFmtId="0" fontId="63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42" applyNumberFormat="0" applyFill="0" applyAlignment="0" applyProtection="0"/>
    <xf numFmtId="0" fontId="66" fillId="0" borderId="42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66" fillId="0" borderId="42" applyNumberFormat="0" applyFill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9" fillId="25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32" borderId="0" applyNumberFormat="0" applyBorder="0" applyAlignment="0" applyProtection="0"/>
    <xf numFmtId="0" fontId="9" fillId="27" borderId="0" applyNumberFormat="0" applyBorder="0" applyAlignment="0" applyProtection="0"/>
    <xf numFmtId="0" fontId="9" fillId="33" borderId="0" applyNumberFormat="0" applyBorder="0" applyAlignment="0" applyProtection="0"/>
    <xf numFmtId="0" fontId="9" fillId="28" borderId="0" applyNumberFormat="0" applyBorder="0" applyAlignment="0" applyProtection="0"/>
    <xf numFmtId="0" fontId="9" fillId="34" borderId="0" applyNumberFormat="0" applyBorder="0" applyAlignment="0" applyProtection="0"/>
    <xf numFmtId="0" fontId="9" fillId="29" borderId="0" applyNumberFormat="0" applyBorder="0" applyAlignment="0" applyProtection="0"/>
    <xf numFmtId="0" fontId="9" fillId="35" borderId="0" applyNumberFormat="0" applyBorder="0" applyAlignment="0" applyProtection="0"/>
    <xf numFmtId="0" fontId="9" fillId="30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0" fontId="9" fillId="55" borderId="40" applyNumberFormat="0" applyFont="0" applyAlignment="0" applyProtection="0"/>
    <xf numFmtId="0" fontId="8" fillId="25" borderId="0" applyNumberFormat="0" applyBorder="0" applyAlignment="0" applyProtection="0"/>
    <xf numFmtId="0" fontId="8" fillId="31" borderId="0" applyNumberFormat="0" applyBorder="0" applyAlignment="0" applyProtection="0"/>
    <xf numFmtId="0" fontId="8" fillId="26" borderId="0" applyNumberFormat="0" applyBorder="0" applyAlignment="0" applyProtection="0"/>
    <xf numFmtId="0" fontId="8" fillId="32" borderId="0" applyNumberFormat="0" applyBorder="0" applyAlignment="0" applyProtection="0"/>
    <xf numFmtId="0" fontId="8" fillId="27" borderId="0" applyNumberFormat="0" applyBorder="0" applyAlignment="0" applyProtection="0"/>
    <xf numFmtId="0" fontId="8" fillId="33" borderId="0" applyNumberFormat="0" applyBorder="0" applyAlignment="0" applyProtection="0"/>
    <xf numFmtId="0" fontId="8" fillId="28" borderId="0" applyNumberFormat="0" applyBorder="0" applyAlignment="0" applyProtection="0"/>
    <xf numFmtId="0" fontId="8" fillId="34" borderId="0" applyNumberFormat="0" applyBorder="0" applyAlignment="0" applyProtection="0"/>
    <xf numFmtId="0" fontId="8" fillId="29" borderId="0" applyNumberFormat="0" applyBorder="0" applyAlignment="0" applyProtection="0"/>
    <xf numFmtId="0" fontId="8" fillId="35" borderId="0" applyNumberFormat="0" applyBorder="0" applyAlignment="0" applyProtection="0"/>
    <xf numFmtId="0" fontId="8" fillId="30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0" fontId="8" fillId="55" borderId="40" applyNumberFormat="0" applyFont="0" applyAlignment="0" applyProtection="0"/>
    <xf numFmtId="0" fontId="7" fillId="25" borderId="0" applyNumberFormat="0" applyBorder="0" applyAlignment="0" applyProtection="0"/>
    <xf numFmtId="0" fontId="7" fillId="31" borderId="0" applyNumberFormat="0" applyBorder="0" applyAlignment="0" applyProtection="0"/>
    <xf numFmtId="0" fontId="7" fillId="26" borderId="0" applyNumberFormat="0" applyBorder="0" applyAlignment="0" applyProtection="0"/>
    <xf numFmtId="0" fontId="7" fillId="32" borderId="0" applyNumberFormat="0" applyBorder="0" applyAlignment="0" applyProtection="0"/>
    <xf numFmtId="0" fontId="7" fillId="27" borderId="0" applyNumberFormat="0" applyBorder="0" applyAlignment="0" applyProtection="0"/>
    <xf numFmtId="0" fontId="7" fillId="33" borderId="0" applyNumberFormat="0" applyBorder="0" applyAlignment="0" applyProtection="0"/>
    <xf numFmtId="0" fontId="7" fillId="28" borderId="0" applyNumberFormat="0" applyBorder="0" applyAlignment="0" applyProtection="0"/>
    <xf numFmtId="0" fontId="7" fillId="34" borderId="0" applyNumberFormat="0" applyBorder="0" applyAlignment="0" applyProtection="0"/>
    <xf numFmtId="0" fontId="7" fillId="29" borderId="0" applyNumberFormat="0" applyBorder="0" applyAlignment="0" applyProtection="0"/>
    <xf numFmtId="0" fontId="7" fillId="35" borderId="0" applyNumberFormat="0" applyBorder="0" applyAlignment="0" applyProtection="0"/>
    <xf numFmtId="0" fontId="7" fillId="30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0" fontId="7" fillId="55" borderId="40" applyNumberFormat="0" applyFont="0" applyAlignment="0" applyProtection="0"/>
    <xf numFmtId="0" fontId="6" fillId="25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32" borderId="0" applyNumberFormat="0" applyBorder="0" applyAlignment="0" applyProtection="0"/>
    <xf numFmtId="0" fontId="6" fillId="27" borderId="0" applyNumberFormat="0" applyBorder="0" applyAlignment="0" applyProtection="0"/>
    <xf numFmtId="0" fontId="6" fillId="33" borderId="0" applyNumberFormat="0" applyBorder="0" applyAlignment="0" applyProtection="0"/>
    <xf numFmtId="0" fontId="6" fillId="28" borderId="0" applyNumberFormat="0" applyBorder="0" applyAlignment="0" applyProtection="0"/>
    <xf numFmtId="0" fontId="6" fillId="34" borderId="0" applyNumberFormat="0" applyBorder="0" applyAlignment="0" applyProtection="0"/>
    <xf numFmtId="0" fontId="6" fillId="29" borderId="0" applyNumberFormat="0" applyBorder="0" applyAlignment="0" applyProtection="0"/>
    <xf numFmtId="0" fontId="6" fillId="35" borderId="0" applyNumberFormat="0" applyBorder="0" applyAlignment="0" applyProtection="0"/>
    <xf numFmtId="0" fontId="6" fillId="30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0" fontId="6" fillId="55" borderId="40" applyNumberFormat="0" applyFont="0" applyAlignment="0" applyProtection="0"/>
    <xf numFmtId="0" fontId="5" fillId="25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33" borderId="0" applyNumberFormat="0" applyBorder="0" applyAlignment="0" applyProtection="0"/>
    <xf numFmtId="0" fontId="5" fillId="28" borderId="0" applyNumberFormat="0" applyBorder="0" applyAlignment="0" applyProtection="0"/>
    <xf numFmtId="0" fontId="5" fillId="34" borderId="0" applyNumberFormat="0" applyBorder="0" applyAlignment="0" applyProtection="0"/>
    <xf numFmtId="0" fontId="5" fillId="29" borderId="0" applyNumberFormat="0" applyBorder="0" applyAlignment="0" applyProtection="0"/>
    <xf numFmtId="0" fontId="5" fillId="35" borderId="0" applyNumberFormat="0" applyBorder="0" applyAlignment="0" applyProtection="0"/>
    <xf numFmtId="0" fontId="5" fillId="30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0" fontId="5" fillId="55" borderId="40" applyNumberFormat="0" applyFont="0" applyAlignment="0" applyProtection="0"/>
    <xf numFmtId="0" fontId="4" fillId="25" borderId="0" applyNumberFormat="0" applyBorder="0" applyAlignment="0" applyProtection="0"/>
    <xf numFmtId="0" fontId="4" fillId="31" borderId="0" applyNumberFormat="0" applyBorder="0" applyAlignment="0" applyProtection="0"/>
    <xf numFmtId="0" fontId="4" fillId="26" borderId="0" applyNumberFormat="0" applyBorder="0" applyAlignment="0" applyProtection="0"/>
    <xf numFmtId="0" fontId="4" fillId="32" borderId="0" applyNumberFormat="0" applyBorder="0" applyAlignment="0" applyProtection="0"/>
    <xf numFmtId="0" fontId="4" fillId="27" borderId="0" applyNumberFormat="0" applyBorder="0" applyAlignment="0" applyProtection="0"/>
    <xf numFmtId="0" fontId="4" fillId="33" borderId="0" applyNumberFormat="0" applyBorder="0" applyAlignment="0" applyProtection="0"/>
    <xf numFmtId="0" fontId="4" fillId="28" borderId="0" applyNumberFormat="0" applyBorder="0" applyAlignment="0" applyProtection="0"/>
    <xf numFmtId="0" fontId="4" fillId="34" borderId="0" applyNumberFormat="0" applyBorder="0" applyAlignment="0" applyProtection="0"/>
    <xf numFmtId="0" fontId="4" fillId="29" borderId="0" applyNumberFormat="0" applyBorder="0" applyAlignment="0" applyProtection="0"/>
    <xf numFmtId="0" fontId="4" fillId="35" borderId="0" applyNumberFormat="0" applyBorder="0" applyAlignment="0" applyProtection="0"/>
    <xf numFmtId="0" fontId="4" fillId="30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55" borderId="40" applyNumberFormat="0" applyFont="0" applyAlignment="0" applyProtection="0"/>
    <xf numFmtId="0" fontId="20" fillId="20" borderId="69" applyNumberFormat="0" applyAlignment="0" applyProtection="0"/>
    <xf numFmtId="0" fontId="26" fillId="7" borderId="69" applyNumberFormat="0" applyAlignment="0" applyProtection="0"/>
    <xf numFmtId="0" fontId="11" fillId="23" borderId="70" applyNumberFormat="0" applyFont="0" applyAlignment="0" applyProtection="0"/>
    <xf numFmtId="0" fontId="11" fillId="23" borderId="70" applyNumberFormat="0" applyFont="0" applyAlignment="0" applyProtection="0"/>
    <xf numFmtId="0" fontId="29" fillId="20" borderId="71" applyNumberFormat="0" applyAlignment="0" applyProtection="0"/>
    <xf numFmtId="0" fontId="31" fillId="0" borderId="72" applyNumberFormat="0" applyFill="0" applyAlignment="0" applyProtection="0"/>
    <xf numFmtId="0" fontId="20" fillId="20" borderId="69" applyNumberFormat="0" applyAlignment="0" applyProtection="0"/>
    <xf numFmtId="0" fontId="26" fillId="7" borderId="69" applyNumberFormat="0" applyAlignment="0" applyProtection="0"/>
    <xf numFmtId="0" fontId="11" fillId="23" borderId="70" applyNumberFormat="0" applyFont="0" applyAlignment="0" applyProtection="0"/>
    <xf numFmtId="0" fontId="11" fillId="23" borderId="70" applyNumberFormat="0" applyFont="0" applyAlignment="0" applyProtection="0"/>
    <xf numFmtId="0" fontId="29" fillId="20" borderId="71" applyNumberFormat="0" applyAlignment="0" applyProtection="0"/>
    <xf numFmtId="0" fontId="31" fillId="0" borderId="72" applyNumberFormat="0" applyFill="0" applyAlignment="0" applyProtection="0"/>
    <xf numFmtId="0" fontId="11" fillId="23" borderId="70" applyNumberFormat="0" applyFont="0" applyAlignment="0" applyProtection="0"/>
    <xf numFmtId="0" fontId="11" fillId="23" borderId="70" applyNumberFormat="0" applyFont="0" applyAlignment="0" applyProtection="0"/>
    <xf numFmtId="0" fontId="26" fillId="7" borderId="69" applyNumberFormat="0" applyAlignment="0" applyProtection="0"/>
    <xf numFmtId="0" fontId="20" fillId="20" borderId="69" applyNumberFormat="0" applyAlignment="0" applyProtection="0"/>
    <xf numFmtId="0" fontId="29" fillId="20" borderId="71" applyNumberFormat="0" applyAlignment="0" applyProtection="0"/>
    <xf numFmtId="0" fontId="31" fillId="0" borderId="72" applyNumberFormat="0" applyFill="0" applyAlignment="0" applyProtection="0"/>
    <xf numFmtId="0" fontId="11" fillId="23" borderId="70" applyNumberFormat="0" applyFont="0" applyAlignment="0" applyProtection="0"/>
    <xf numFmtId="0" fontId="11" fillId="23" borderId="70" applyNumberFormat="0" applyFont="0" applyAlignment="0" applyProtection="0"/>
    <xf numFmtId="0" fontId="26" fillId="7" borderId="69" applyNumberFormat="0" applyAlignment="0" applyProtection="0"/>
    <xf numFmtId="0" fontId="20" fillId="20" borderId="69" applyNumberFormat="0" applyAlignment="0" applyProtection="0"/>
    <xf numFmtId="0" fontId="29" fillId="20" borderId="71" applyNumberFormat="0" applyAlignment="0" applyProtection="0"/>
    <xf numFmtId="0" fontId="31" fillId="0" borderId="72" applyNumberFormat="0" applyFill="0" applyAlignment="0" applyProtection="0"/>
    <xf numFmtId="0" fontId="20" fillId="20" borderId="69" applyNumberFormat="0" applyAlignment="0" applyProtection="0"/>
    <xf numFmtId="0" fontId="26" fillId="7" borderId="69" applyNumberFormat="0" applyAlignment="0" applyProtection="0"/>
    <xf numFmtId="0" fontId="11" fillId="23" borderId="70" applyNumberFormat="0" applyFont="0" applyAlignment="0" applyProtection="0"/>
    <xf numFmtId="0" fontId="11" fillId="23" borderId="70" applyNumberFormat="0" applyFont="0" applyAlignment="0" applyProtection="0"/>
    <xf numFmtId="0" fontId="29" fillId="20" borderId="71" applyNumberFormat="0" applyAlignment="0" applyProtection="0"/>
    <xf numFmtId="0" fontId="31" fillId="0" borderId="72" applyNumberFormat="0" applyFill="0" applyAlignment="0" applyProtection="0"/>
    <xf numFmtId="0" fontId="3" fillId="25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32" borderId="0" applyNumberFormat="0" applyBorder="0" applyAlignment="0" applyProtection="0"/>
    <xf numFmtId="0" fontId="3" fillId="27" borderId="0" applyNumberFormat="0" applyBorder="0" applyAlignment="0" applyProtection="0"/>
    <xf numFmtId="0" fontId="3" fillId="33" borderId="0" applyNumberFormat="0" applyBorder="0" applyAlignment="0" applyProtection="0"/>
    <xf numFmtId="0" fontId="3" fillId="28" borderId="0" applyNumberFormat="0" applyBorder="0" applyAlignment="0" applyProtection="0"/>
    <xf numFmtId="0" fontId="3" fillId="34" borderId="0" applyNumberFormat="0" applyBorder="0" applyAlignment="0" applyProtection="0"/>
    <xf numFmtId="0" fontId="3" fillId="29" borderId="0" applyNumberFormat="0" applyBorder="0" applyAlignment="0" applyProtection="0"/>
    <xf numFmtId="0" fontId="3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0" fontId="3" fillId="55" borderId="40" applyNumberFormat="0" applyFont="0" applyAlignment="0" applyProtection="0"/>
    <xf numFmtId="0" fontId="20" fillId="20" borderId="69" applyNumberFormat="0" applyAlignment="0" applyProtection="0"/>
    <xf numFmtId="0" fontId="26" fillId="7" borderId="69" applyNumberFormat="0" applyAlignment="0" applyProtection="0"/>
    <xf numFmtId="0" fontId="11" fillId="23" borderId="70" applyNumberFormat="0" applyFont="0" applyAlignment="0" applyProtection="0"/>
    <xf numFmtId="0" fontId="11" fillId="23" borderId="70" applyNumberFormat="0" applyFont="0" applyAlignment="0" applyProtection="0"/>
    <xf numFmtId="0" fontId="29" fillId="20" borderId="71" applyNumberFormat="0" applyAlignment="0" applyProtection="0"/>
    <xf numFmtId="0" fontId="31" fillId="0" borderId="72" applyNumberFormat="0" applyFill="0" applyAlignment="0" applyProtection="0"/>
    <xf numFmtId="0" fontId="2" fillId="25" borderId="0" applyNumberFormat="0" applyBorder="0" applyAlignment="0" applyProtection="0"/>
    <xf numFmtId="0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32" borderId="0" applyNumberFormat="0" applyBorder="0" applyAlignment="0" applyProtection="0"/>
    <xf numFmtId="0" fontId="2" fillId="27" borderId="0" applyNumberFormat="0" applyBorder="0" applyAlignment="0" applyProtection="0"/>
    <xf numFmtId="0" fontId="2" fillId="33" borderId="0" applyNumberFormat="0" applyBorder="0" applyAlignment="0" applyProtection="0"/>
    <xf numFmtId="0" fontId="2" fillId="28" borderId="0" applyNumberFormat="0" applyBorder="0" applyAlignment="0" applyProtection="0"/>
    <xf numFmtId="0" fontId="2" fillId="34" borderId="0" applyNumberFormat="0" applyBorder="0" applyAlignment="0" applyProtection="0"/>
    <xf numFmtId="0" fontId="2" fillId="29" borderId="0" applyNumberFormat="0" applyBorder="0" applyAlignment="0" applyProtection="0"/>
    <xf numFmtId="0" fontId="2" fillId="35" borderId="0" applyNumberFormat="0" applyBorder="0" applyAlignment="0" applyProtection="0"/>
    <xf numFmtId="0" fontId="2" fillId="3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55" borderId="40" applyNumberFormat="0" applyFont="0" applyAlignment="0" applyProtection="0"/>
    <xf numFmtId="0" fontId="1" fillId="25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32" borderId="0" applyNumberFormat="0" applyBorder="0" applyAlignment="0" applyProtection="0"/>
    <xf numFmtId="0" fontId="1" fillId="27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55" borderId="40" applyNumberFormat="0" applyFont="0" applyAlignment="0" applyProtection="0"/>
    <xf numFmtId="0" fontId="91" fillId="0" borderId="0"/>
    <xf numFmtId="43" fontId="91" fillId="0" borderId="0" applyFont="0" applyFill="0" applyBorder="0" applyAlignment="0" applyProtection="0"/>
  </cellStyleXfs>
  <cellXfs count="325">
    <xf numFmtId="0" fontId="0" fillId="0" borderId="0" xfId="0"/>
    <xf numFmtId="0" fontId="15" fillId="0" borderId="0" xfId="0" applyFont="1"/>
    <xf numFmtId="0" fontId="70" fillId="0" borderId="0" xfId="0" applyFont="1"/>
    <xf numFmtId="3" fontId="15" fillId="0" borderId="0" xfId="0" applyNumberFormat="1" applyFont="1"/>
    <xf numFmtId="1" fontId="71" fillId="56" borderId="10" xfId="0" applyNumberFormat="1" applyFont="1" applyFill="1" applyBorder="1" applyAlignment="1">
      <alignment horizontal="center" vertical="center" wrapText="1"/>
    </xf>
    <xf numFmtId="0" fontId="73" fillId="0" borderId="0" xfId="0" applyFont="1"/>
    <xf numFmtId="0" fontId="74" fillId="56" borderId="10" xfId="0" applyFont="1" applyFill="1" applyBorder="1" applyAlignment="1">
      <alignment horizontal="center" vertical="center"/>
    </xf>
    <xf numFmtId="0" fontId="71" fillId="56" borderId="10" xfId="0" applyFont="1" applyFill="1" applyBorder="1" applyAlignment="1">
      <alignment horizontal="center" vertical="center" wrapText="1"/>
    </xf>
    <xf numFmtId="4" fontId="71" fillId="56" borderId="10" xfId="0" applyNumberFormat="1" applyFont="1" applyFill="1" applyBorder="1" applyAlignment="1">
      <alignment horizontal="center" vertical="center" wrapText="1"/>
    </xf>
    <xf numFmtId="0" fontId="74" fillId="56" borderId="10" xfId="0" applyFont="1" applyFill="1" applyBorder="1" applyAlignment="1">
      <alignment horizontal="center" vertical="center" wrapText="1"/>
    </xf>
    <xf numFmtId="0" fontId="74" fillId="57" borderId="10" xfId="0" applyFont="1" applyFill="1" applyBorder="1" applyAlignment="1">
      <alignment horizontal="right" vertical="center" wrapText="1"/>
    </xf>
    <xf numFmtId="0" fontId="74" fillId="57" borderId="11" xfId="0" applyFont="1" applyFill="1" applyBorder="1" applyAlignment="1">
      <alignment vertical="center" wrapText="1"/>
    </xf>
    <xf numFmtId="0" fontId="74" fillId="57" borderId="10" xfId="0" applyFont="1" applyFill="1" applyBorder="1" applyAlignment="1">
      <alignment vertical="center" wrapText="1"/>
    </xf>
    <xf numFmtId="0" fontId="74" fillId="0" borderId="10" xfId="0" applyFont="1" applyBorder="1" applyAlignment="1">
      <alignment horizontal="right" vertical="center"/>
    </xf>
    <xf numFmtId="0" fontId="74" fillId="57" borderId="12" xfId="0" applyFont="1" applyFill="1" applyBorder="1" applyAlignment="1">
      <alignment horizontal="right" vertical="center" wrapText="1"/>
    </xf>
    <xf numFmtId="0" fontId="74" fillId="56" borderId="13" xfId="0" applyFont="1" applyFill="1" applyBorder="1" applyAlignment="1">
      <alignment horizontal="center" vertical="center"/>
    </xf>
    <xf numFmtId="0" fontId="71" fillId="56" borderId="13" xfId="0" applyFont="1" applyFill="1" applyBorder="1" applyAlignment="1">
      <alignment horizontal="center" vertical="center" wrapText="1"/>
    </xf>
    <xf numFmtId="4" fontId="71" fillId="56" borderId="13" xfId="0" applyNumberFormat="1" applyFont="1" applyFill="1" applyBorder="1" applyAlignment="1">
      <alignment horizontal="center" vertical="center" wrapText="1"/>
    </xf>
    <xf numFmtId="1" fontId="71" fillId="56" borderId="13" xfId="0" applyNumberFormat="1" applyFont="1" applyFill="1" applyBorder="1" applyAlignment="1">
      <alignment horizontal="center" vertical="center" wrapText="1"/>
    </xf>
    <xf numFmtId="0" fontId="74" fillId="58" borderId="14" xfId="160" applyFont="1" applyFill="1" applyBorder="1" applyAlignment="1">
      <alignment vertical="center"/>
    </xf>
    <xf numFmtId="0" fontId="74" fillId="58" borderId="15" xfId="160" applyFont="1" applyFill="1" applyBorder="1" applyAlignment="1">
      <alignment vertical="center"/>
    </xf>
    <xf numFmtId="0" fontId="74" fillId="59" borderId="11" xfId="0" applyFont="1" applyFill="1" applyBorder="1" applyAlignment="1">
      <alignment vertical="center"/>
    </xf>
    <xf numFmtId="0" fontId="74" fillId="59" borderId="16" xfId="0" applyFont="1" applyFill="1" applyBorder="1" applyAlignment="1">
      <alignment vertical="center"/>
    </xf>
    <xf numFmtId="0" fontId="74" fillId="0" borderId="10" xfId="0" applyFont="1" applyBorder="1" applyAlignment="1">
      <alignment horizontal="left" vertical="center"/>
    </xf>
    <xf numFmtId="166" fontId="74" fillId="0" borderId="15" xfId="0" applyNumberFormat="1" applyFont="1" applyBorder="1" applyAlignment="1">
      <alignment horizontal="center" vertical="center"/>
    </xf>
    <xf numFmtId="165" fontId="74" fillId="0" borderId="10" xfId="0" applyNumberFormat="1" applyFont="1" applyBorder="1" applyAlignment="1">
      <alignment horizontal="center" vertical="center"/>
    </xf>
    <xf numFmtId="3" fontId="74" fillId="58" borderId="10" xfId="0" applyNumberFormat="1" applyFont="1" applyFill="1" applyBorder="1" applyAlignment="1">
      <alignment horizontal="center" vertical="center"/>
    </xf>
    <xf numFmtId="0" fontId="74" fillId="0" borderId="10" xfId="0" applyFont="1" applyBorder="1" applyAlignment="1">
      <alignment horizontal="center" vertical="center"/>
    </xf>
    <xf numFmtId="0" fontId="74" fillId="58" borderId="10" xfId="0" applyFont="1" applyFill="1" applyBorder="1" applyAlignment="1">
      <alignment horizontal="left" vertical="center"/>
    </xf>
    <xf numFmtId="1" fontId="74" fillId="58" borderId="43" xfId="114" applyNumberFormat="1" applyFont="1" applyFill="1" applyBorder="1" applyAlignment="1">
      <alignment horizontal="left" vertical="center"/>
    </xf>
    <xf numFmtId="1" fontId="74" fillId="59" borderId="10" xfId="0" applyNumberFormat="1" applyFont="1" applyFill="1" applyBorder="1" applyAlignment="1">
      <alignment horizontal="center" vertical="center"/>
    </xf>
    <xf numFmtId="3" fontId="74" fillId="59" borderId="10" xfId="0" applyNumberFormat="1" applyFont="1" applyFill="1" applyBorder="1" applyAlignment="1">
      <alignment horizontal="center" vertical="center"/>
    </xf>
    <xf numFmtId="0" fontId="74" fillId="59" borderId="10" xfId="0" applyFont="1" applyFill="1" applyBorder="1" applyAlignment="1">
      <alignment vertical="center"/>
    </xf>
    <xf numFmtId="0" fontId="74" fillId="57" borderId="16" xfId="0" applyFont="1" applyFill="1" applyBorder="1" applyAlignment="1">
      <alignment vertical="center" wrapText="1"/>
    </xf>
    <xf numFmtId="165" fontId="74" fillId="0" borderId="11" xfId="0" applyNumberFormat="1" applyFont="1" applyBorder="1" applyAlignment="1">
      <alignment horizontal="center" vertical="center"/>
    </xf>
    <xf numFmtId="4" fontId="74" fillId="0" borderId="10" xfId="0" applyNumberFormat="1" applyFont="1" applyBorder="1" applyAlignment="1">
      <alignment horizontal="center" vertical="center"/>
    </xf>
    <xf numFmtId="0" fontId="74" fillId="59" borderId="17" xfId="0" applyFont="1" applyFill="1" applyBorder="1" applyAlignment="1">
      <alignment vertical="center"/>
    </xf>
    <xf numFmtId="0" fontId="74" fillId="59" borderId="18" xfId="0" applyFont="1" applyFill="1" applyBorder="1" applyAlignment="1">
      <alignment vertical="center"/>
    </xf>
    <xf numFmtId="165" fontId="74" fillId="0" borderId="15" xfId="0" applyNumberFormat="1" applyFont="1" applyBorder="1" applyAlignment="1">
      <alignment horizontal="center" vertical="center"/>
    </xf>
    <xf numFmtId="0" fontId="74" fillId="59" borderId="10" xfId="0" applyFont="1" applyFill="1" applyBorder="1" applyAlignment="1">
      <alignment horizontal="left" vertical="center"/>
    </xf>
    <xf numFmtId="0" fontId="74" fillId="57" borderId="17" xfId="0" applyFont="1" applyFill="1" applyBorder="1" applyAlignment="1">
      <alignment horizontal="left" vertical="center" wrapText="1"/>
    </xf>
    <xf numFmtId="0" fontId="74" fillId="57" borderId="19" xfId="0" applyFont="1" applyFill="1" applyBorder="1" applyAlignment="1">
      <alignment horizontal="left" vertical="center" wrapText="1"/>
    </xf>
    <xf numFmtId="4" fontId="74" fillId="57" borderId="17" xfId="0" applyNumberFormat="1" applyFont="1" applyFill="1" applyBorder="1" applyAlignment="1">
      <alignment horizontal="left" vertical="center" wrapText="1"/>
    </xf>
    <xf numFmtId="3" fontId="74" fillId="57" borderId="17" xfId="0" applyNumberFormat="1" applyFont="1" applyFill="1" applyBorder="1" applyAlignment="1">
      <alignment horizontal="left" vertical="center" wrapText="1"/>
    </xf>
    <xf numFmtId="0" fontId="74" fillId="59" borderId="10" xfId="0" applyFont="1" applyFill="1" applyBorder="1" applyAlignment="1">
      <alignment horizontal="center" vertical="center"/>
    </xf>
    <xf numFmtId="0" fontId="74" fillId="56" borderId="10" xfId="0" applyFont="1" applyFill="1" applyBorder="1" applyAlignment="1">
      <alignment horizontal="left" vertical="center" wrapText="1"/>
    </xf>
    <xf numFmtId="4" fontId="73" fillId="0" borderId="0" xfId="0" applyNumberFormat="1" applyFont="1"/>
    <xf numFmtId="1" fontId="73" fillId="0" borderId="0" xfId="0" applyNumberFormat="1" applyFont="1"/>
    <xf numFmtId="0" fontId="73" fillId="0" borderId="0" xfId="0" applyFont="1" applyAlignment="1">
      <alignment horizontal="right"/>
    </xf>
    <xf numFmtId="3" fontId="73" fillId="0" borderId="0" xfId="0" applyNumberFormat="1" applyFont="1" applyAlignment="1">
      <alignment horizontal="right"/>
    </xf>
    <xf numFmtId="0" fontId="75" fillId="0" borderId="0" xfId="0" applyFont="1"/>
    <xf numFmtId="0" fontId="73" fillId="58" borderId="0" xfId="0" applyFont="1" applyFill="1"/>
    <xf numFmtId="3" fontId="76" fillId="58" borderId="10" xfId="0" applyNumberFormat="1" applyFont="1" applyFill="1" applyBorder="1" applyAlignment="1">
      <alignment horizontal="center" vertical="center"/>
    </xf>
    <xf numFmtId="0" fontId="76" fillId="0" borderId="10" xfId="0" applyFont="1" applyBorder="1" applyAlignment="1">
      <alignment horizontal="center" vertical="center"/>
    </xf>
    <xf numFmtId="1" fontId="76" fillId="58" borderId="43" xfId="114" applyNumberFormat="1" applyFont="1" applyFill="1" applyBorder="1" applyAlignment="1">
      <alignment horizontal="left" vertical="center"/>
    </xf>
    <xf numFmtId="0" fontId="76" fillId="59" borderId="11" xfId="0" applyFont="1" applyFill="1" applyBorder="1" applyAlignment="1">
      <alignment vertical="center"/>
    </xf>
    <xf numFmtId="0" fontId="76" fillId="59" borderId="16" xfId="0" applyFont="1" applyFill="1" applyBorder="1" applyAlignment="1">
      <alignment vertical="center"/>
    </xf>
    <xf numFmtId="1" fontId="76" fillId="59" borderId="10" xfId="0" applyNumberFormat="1" applyFont="1" applyFill="1" applyBorder="1" applyAlignment="1">
      <alignment horizontal="center" vertical="center"/>
    </xf>
    <xf numFmtId="3" fontId="76" fillId="59" borderId="10" xfId="0" applyNumberFormat="1" applyFont="1" applyFill="1" applyBorder="1" applyAlignment="1">
      <alignment horizontal="center" vertical="center"/>
    </xf>
    <xf numFmtId="0" fontId="76" fillId="59" borderId="10" xfId="0" applyFont="1" applyFill="1" applyBorder="1" applyAlignment="1">
      <alignment vertical="center"/>
    </xf>
    <xf numFmtId="0" fontId="76" fillId="57" borderId="10" xfId="0" applyFont="1" applyFill="1" applyBorder="1" applyAlignment="1">
      <alignment vertical="center" wrapText="1"/>
    </xf>
    <xf numFmtId="0" fontId="76" fillId="57" borderId="10" xfId="0" applyFont="1" applyFill="1" applyBorder="1" applyAlignment="1">
      <alignment horizontal="right" vertical="center" wrapText="1"/>
    </xf>
    <xf numFmtId="0" fontId="76" fillId="56" borderId="10" xfId="0" applyFont="1" applyFill="1" applyBorder="1" applyAlignment="1">
      <alignment horizontal="left" vertical="center" wrapText="1"/>
    </xf>
    <xf numFmtId="1" fontId="76" fillId="59" borderId="12" xfId="0" applyNumberFormat="1" applyFont="1" applyFill="1" applyBorder="1" applyAlignment="1">
      <alignment horizontal="center" vertical="center"/>
    </xf>
    <xf numFmtId="3" fontId="76" fillId="59" borderId="12" xfId="0" applyNumberFormat="1" applyFont="1" applyFill="1" applyBorder="1" applyAlignment="1">
      <alignment horizontal="center" vertical="center"/>
    </xf>
    <xf numFmtId="0" fontId="74" fillId="24" borderId="15" xfId="175" applyFont="1" applyFill="1" applyBorder="1" applyAlignment="1">
      <alignment horizontal="center" vertical="center"/>
    </xf>
    <xf numFmtId="0" fontId="74" fillId="24" borderId="15" xfId="175" applyFont="1" applyFill="1" applyBorder="1" applyAlignment="1">
      <alignment horizontal="center" vertical="center" wrapText="1"/>
    </xf>
    <xf numFmtId="3" fontId="74" fillId="24" borderId="15" xfId="175" applyNumberFormat="1" applyFont="1" applyFill="1" applyBorder="1" applyAlignment="1">
      <alignment horizontal="center" vertical="center" wrapText="1"/>
    </xf>
    <xf numFmtId="0" fontId="74" fillId="24" borderId="14" xfId="175" applyFont="1" applyFill="1" applyBorder="1" applyAlignment="1">
      <alignment horizontal="center" vertical="center" wrapText="1"/>
    </xf>
    <xf numFmtId="0" fontId="74" fillId="0" borderId="15" xfId="0" applyFont="1" applyBorder="1" applyAlignment="1">
      <alignment horizontal="right" vertical="center"/>
    </xf>
    <xf numFmtId="166" fontId="77" fillId="0" borderId="15" xfId="0" applyNumberFormat="1" applyFont="1" applyBorder="1" applyAlignment="1">
      <alignment horizontal="center" vertical="center"/>
    </xf>
    <xf numFmtId="3" fontId="77" fillId="0" borderId="15" xfId="0" applyNumberFormat="1" applyFont="1" applyBorder="1" applyAlignment="1">
      <alignment horizontal="center" vertical="center"/>
    </xf>
    <xf numFmtId="166" fontId="78" fillId="0" borderId="15" xfId="0" applyNumberFormat="1" applyFont="1" applyBorder="1" applyAlignment="1">
      <alignment horizontal="center" vertical="center"/>
    </xf>
    <xf numFmtId="0" fontId="78" fillId="59" borderId="17" xfId="0" applyFont="1" applyFill="1" applyBorder="1" applyAlignment="1">
      <alignment vertical="center"/>
    </xf>
    <xf numFmtId="0" fontId="78" fillId="57" borderId="17" xfId="0" applyFont="1" applyFill="1" applyBorder="1" applyAlignment="1">
      <alignment horizontal="left" vertical="center" wrapText="1"/>
    </xf>
    <xf numFmtId="0" fontId="79" fillId="0" borderId="0" xfId="0" applyFont="1"/>
    <xf numFmtId="0" fontId="76" fillId="58" borderId="15" xfId="160" applyFont="1" applyFill="1" applyBorder="1" applyAlignment="1">
      <alignment vertical="center"/>
    </xf>
    <xf numFmtId="0" fontId="76" fillId="60" borderId="14" xfId="160" applyFont="1" applyFill="1" applyBorder="1" applyAlignment="1">
      <alignment vertical="center"/>
    </xf>
    <xf numFmtId="0" fontId="80" fillId="60" borderId="20" xfId="160" applyFont="1" applyFill="1" applyBorder="1" applyAlignment="1">
      <alignment horizontal="center" vertical="center"/>
    </xf>
    <xf numFmtId="166" fontId="80" fillId="60" borderId="21" xfId="160" applyNumberFormat="1" applyFont="1" applyFill="1" applyBorder="1" applyAlignment="1">
      <alignment horizontal="center" vertical="center"/>
    </xf>
    <xf numFmtId="0" fontId="80" fillId="60" borderId="43" xfId="160" applyFont="1" applyFill="1" applyBorder="1" applyAlignment="1">
      <alignment horizontal="left" vertical="center"/>
    </xf>
    <xf numFmtId="0" fontId="80" fillId="58" borderId="15" xfId="160" applyFont="1" applyFill="1" applyBorder="1" applyAlignment="1">
      <alignment vertical="center"/>
    </xf>
    <xf numFmtId="165" fontId="81" fillId="58" borderId="15" xfId="160" applyNumberFormat="1" applyFont="1" applyFill="1" applyBorder="1" applyAlignment="1">
      <alignment horizontal="center" vertical="center"/>
    </xf>
    <xf numFmtId="1" fontId="80" fillId="58" borderId="43" xfId="114" applyNumberFormat="1" applyFont="1" applyFill="1" applyBorder="1" applyAlignment="1">
      <alignment horizontal="left" vertical="center"/>
    </xf>
    <xf numFmtId="0" fontId="76" fillId="58" borderId="14" xfId="160" applyFont="1" applyFill="1" applyBorder="1" applyAlignment="1">
      <alignment vertical="center"/>
    </xf>
    <xf numFmtId="165" fontId="80" fillId="0" borderId="15" xfId="205" applyNumberFormat="1" applyFont="1" applyBorder="1" applyAlignment="1">
      <alignment horizontal="left" vertical="center"/>
    </xf>
    <xf numFmtId="0" fontId="80" fillId="0" borderId="15" xfId="205" applyFont="1" applyBorder="1" applyAlignment="1">
      <alignment vertical="center"/>
    </xf>
    <xf numFmtId="166" fontId="80" fillId="60" borderId="20" xfId="160" applyNumberFormat="1" applyFont="1" applyFill="1" applyBorder="1" applyAlignment="1">
      <alignment horizontal="center" vertical="center"/>
    </xf>
    <xf numFmtId="0" fontId="80" fillId="60" borderId="44" xfId="160" applyFont="1" applyFill="1" applyBorder="1" applyAlignment="1">
      <alignment horizontal="left" vertical="center"/>
    </xf>
    <xf numFmtId="0" fontId="80" fillId="58" borderId="14" xfId="160" applyFont="1" applyFill="1" applyBorder="1" applyAlignment="1">
      <alignment vertical="center"/>
    </xf>
    <xf numFmtId="1" fontId="80" fillId="58" borderId="45" xfId="114" applyNumberFormat="1" applyFont="1" applyFill="1" applyBorder="1" applyAlignment="1">
      <alignment horizontal="left" vertical="center"/>
    </xf>
    <xf numFmtId="165" fontId="80" fillId="58" borderId="43" xfId="160" applyNumberFormat="1" applyFont="1" applyFill="1" applyBorder="1" applyAlignment="1">
      <alignment horizontal="left" vertical="center"/>
    </xf>
    <xf numFmtId="0" fontId="80" fillId="0" borderId="15" xfId="205" applyFont="1" applyBorder="1" applyAlignment="1">
      <alignment horizontal="left" vertical="center"/>
    </xf>
    <xf numFmtId="0" fontId="80" fillId="58" borderId="43" xfId="205" applyFont="1" applyFill="1" applyBorder="1" applyAlignment="1">
      <alignment vertical="center"/>
    </xf>
    <xf numFmtId="166" fontId="0" fillId="0" borderId="0" xfId="0" applyNumberFormat="1" applyAlignment="1">
      <alignment horizontal="center"/>
    </xf>
    <xf numFmtId="4" fontId="15" fillId="0" borderId="0" xfId="0" applyNumberFormat="1" applyFont="1"/>
    <xf numFmtId="0" fontId="75" fillId="58" borderId="0" xfId="0" applyFont="1" applyFill="1"/>
    <xf numFmtId="0" fontId="75" fillId="58" borderId="46" xfId="0" applyFont="1" applyFill="1" applyBorder="1"/>
    <xf numFmtId="0" fontId="76" fillId="59" borderId="22" xfId="0" applyFont="1" applyFill="1" applyBorder="1" applyAlignment="1">
      <alignment vertical="center"/>
    </xf>
    <xf numFmtId="0" fontId="76" fillId="59" borderId="18" xfId="0" applyFont="1" applyFill="1" applyBorder="1" applyAlignment="1">
      <alignment vertical="center"/>
    </xf>
    <xf numFmtId="3" fontId="77" fillId="59" borderId="15" xfId="0" applyNumberFormat="1" applyFont="1" applyFill="1" applyBorder="1" applyAlignment="1">
      <alignment horizontal="center" vertical="center"/>
    </xf>
    <xf numFmtId="3" fontId="81" fillId="61" borderId="47" xfId="175" applyNumberFormat="1" applyFont="1" applyFill="1" applyBorder="1" applyAlignment="1">
      <alignment horizontal="center" vertical="center" wrapText="1"/>
    </xf>
    <xf numFmtId="1" fontId="74" fillId="59" borderId="24" xfId="0" applyNumberFormat="1" applyFont="1" applyFill="1" applyBorder="1" applyAlignment="1">
      <alignment horizontal="center" vertical="center"/>
    </xf>
    <xf numFmtId="3" fontId="74" fillId="59" borderId="24" xfId="0" applyNumberFormat="1" applyFont="1" applyFill="1" applyBorder="1" applyAlignment="1">
      <alignment horizontal="center" vertical="center"/>
    </xf>
    <xf numFmtId="0" fontId="74" fillId="59" borderId="24" xfId="0" applyFont="1" applyFill="1" applyBorder="1" applyAlignment="1">
      <alignment vertical="center"/>
    </xf>
    <xf numFmtId="0" fontId="69" fillId="0" borderId="48" xfId="0" applyFont="1" applyBorder="1" applyAlignment="1">
      <alignment vertical="center"/>
    </xf>
    <xf numFmtId="0" fontId="69" fillId="0" borderId="49" xfId="0" applyFont="1" applyBorder="1" applyAlignment="1">
      <alignment vertical="center"/>
    </xf>
    <xf numFmtId="0" fontId="73" fillId="0" borderId="46" xfId="0" applyFont="1" applyBorder="1"/>
    <xf numFmtId="0" fontId="73" fillId="0" borderId="50" xfId="0" applyFont="1" applyBorder="1"/>
    <xf numFmtId="0" fontId="82" fillId="58" borderId="15" xfId="0" applyFont="1" applyFill="1" applyBorder="1" applyAlignment="1">
      <alignment vertical="center"/>
    </xf>
    <xf numFmtId="166" fontId="82" fillId="58" borderId="15" xfId="0" applyNumberFormat="1" applyFont="1" applyFill="1" applyBorder="1" applyAlignment="1">
      <alignment horizontal="center" vertical="center"/>
    </xf>
    <xf numFmtId="166" fontId="82" fillId="58" borderId="15" xfId="362" applyNumberFormat="1" applyFont="1" applyFill="1" applyBorder="1" applyAlignment="1">
      <alignment horizontal="center" vertical="center"/>
    </xf>
    <xf numFmtId="3" fontId="73" fillId="0" borderId="0" xfId="0" applyNumberFormat="1" applyFont="1"/>
    <xf numFmtId="0" fontId="72" fillId="0" borderId="52" xfId="0" applyFont="1" applyBorder="1" applyAlignment="1">
      <alignment horizontal="center" vertical="center"/>
    </xf>
    <xf numFmtId="0" fontId="86" fillId="0" borderId="0" xfId="0" applyFont="1"/>
    <xf numFmtId="0" fontId="72" fillId="0" borderId="58" xfId="0" applyFont="1" applyBorder="1" applyAlignment="1">
      <alignment vertical="center"/>
    </xf>
    <xf numFmtId="0" fontId="72" fillId="0" borderId="62" xfId="0" applyFont="1" applyBorder="1" applyAlignment="1">
      <alignment vertical="center"/>
    </xf>
    <xf numFmtId="0" fontId="72" fillId="0" borderId="61" xfId="0" applyFont="1" applyBorder="1" applyAlignment="1">
      <alignment horizontal="center" vertical="center"/>
    </xf>
    <xf numFmtId="0" fontId="84" fillId="0" borderId="61" xfId="0" applyFont="1" applyBorder="1" applyAlignment="1">
      <alignment horizontal="center" vertical="center"/>
    </xf>
    <xf numFmtId="0" fontId="87" fillId="0" borderId="62" xfId="0" applyFont="1" applyBorder="1" applyAlignment="1">
      <alignment vertical="center"/>
    </xf>
    <xf numFmtId="0" fontId="74" fillId="58" borderId="63" xfId="160" applyFont="1" applyFill="1" applyBorder="1" applyAlignment="1">
      <alignment vertical="center"/>
    </xf>
    <xf numFmtId="0" fontId="74" fillId="58" borderId="59" xfId="160" applyFont="1" applyFill="1" applyBorder="1" applyAlignment="1">
      <alignment vertical="center"/>
    </xf>
    <xf numFmtId="166" fontId="74" fillId="0" borderId="59" xfId="0" applyNumberFormat="1" applyFont="1" applyBorder="1" applyAlignment="1">
      <alignment horizontal="center" vertical="center"/>
    </xf>
    <xf numFmtId="165" fontId="74" fillId="0" borderId="59" xfId="0" applyNumberFormat="1" applyFont="1" applyBorder="1" applyAlignment="1">
      <alignment horizontal="center" vertical="center"/>
    </xf>
    <xf numFmtId="0" fontId="74" fillId="0" borderId="64" xfId="0" applyFont="1" applyBorder="1" applyAlignment="1">
      <alignment horizontal="right" vertical="center"/>
    </xf>
    <xf numFmtId="0" fontId="74" fillId="0" borderId="64" xfId="0" applyFont="1" applyBorder="1" applyAlignment="1">
      <alignment horizontal="left" vertical="center"/>
    </xf>
    <xf numFmtId="166" fontId="78" fillId="0" borderId="59" xfId="0" applyNumberFormat="1" applyFont="1" applyBorder="1" applyAlignment="1">
      <alignment horizontal="center" vertical="center"/>
    </xf>
    <xf numFmtId="165" fontId="81" fillId="58" borderId="59" xfId="160" applyNumberFormat="1" applyFont="1" applyFill="1" applyBorder="1" applyAlignment="1">
      <alignment horizontal="center" vertical="center"/>
    </xf>
    <xf numFmtId="166" fontId="80" fillId="60" borderId="66" xfId="160" applyNumberFormat="1" applyFont="1" applyFill="1" applyBorder="1" applyAlignment="1">
      <alignment horizontal="center" vertical="center"/>
    </xf>
    <xf numFmtId="0" fontId="76" fillId="58" borderId="59" xfId="160" applyFont="1" applyFill="1" applyBorder="1" applyAlignment="1">
      <alignment vertical="center"/>
    </xf>
    <xf numFmtId="166" fontId="76" fillId="0" borderId="59" xfId="0" applyNumberFormat="1" applyFont="1" applyBorder="1" applyAlignment="1">
      <alignment horizontal="center" vertical="center"/>
    </xf>
    <xf numFmtId="3" fontId="74" fillId="58" borderId="67" xfId="0" applyNumberFormat="1" applyFont="1" applyFill="1" applyBorder="1" applyAlignment="1">
      <alignment horizontal="center" vertical="center"/>
    </xf>
    <xf numFmtId="0" fontId="74" fillId="0" borderId="67" xfId="0" applyFont="1" applyBorder="1" applyAlignment="1">
      <alignment horizontal="center" vertical="center"/>
    </xf>
    <xf numFmtId="0" fontId="74" fillId="58" borderId="67" xfId="0" applyFont="1" applyFill="1" applyBorder="1" applyAlignment="1">
      <alignment horizontal="left" vertical="center"/>
    </xf>
    <xf numFmtId="4" fontId="74" fillId="0" borderId="67" xfId="0" applyNumberFormat="1" applyFont="1" applyBorder="1" applyAlignment="1">
      <alignment horizontal="center" vertical="center"/>
    </xf>
    <xf numFmtId="4" fontId="76" fillId="0" borderId="59" xfId="0" applyNumberFormat="1" applyFont="1" applyBorder="1" applyAlignment="1">
      <alignment horizontal="center" vertical="center"/>
    </xf>
    <xf numFmtId="0" fontId="74" fillId="0" borderId="67" xfId="0" applyFont="1" applyBorder="1" applyAlignment="1">
      <alignment horizontal="right" vertical="center"/>
    </xf>
    <xf numFmtId="0" fontId="74" fillId="0" borderId="67" xfId="0" applyFont="1" applyBorder="1" applyAlignment="1">
      <alignment horizontal="left" vertical="center"/>
    </xf>
    <xf numFmtId="165" fontId="74" fillId="0" borderId="73" xfId="0" applyNumberFormat="1" applyFont="1" applyBorder="1" applyAlignment="1">
      <alignment horizontal="center" vertical="center"/>
    </xf>
    <xf numFmtId="166" fontId="82" fillId="58" borderId="59" xfId="0" applyNumberFormat="1" applyFont="1" applyFill="1" applyBorder="1" applyAlignment="1">
      <alignment horizontal="center" vertical="center"/>
    </xf>
    <xf numFmtId="0" fontId="80" fillId="58" borderId="59" xfId="160" applyFont="1" applyFill="1" applyBorder="1" applyAlignment="1">
      <alignment vertical="center"/>
    </xf>
    <xf numFmtId="1" fontId="80" fillId="58" borderId="74" xfId="114" applyNumberFormat="1" applyFont="1" applyFill="1" applyBorder="1" applyAlignment="1">
      <alignment horizontal="left" vertical="center"/>
    </xf>
    <xf numFmtId="0" fontId="82" fillId="58" borderId="59" xfId="0" applyFont="1" applyFill="1" applyBorder="1" applyAlignment="1">
      <alignment vertical="center"/>
    </xf>
    <xf numFmtId="0" fontId="87" fillId="58" borderId="15" xfId="160" applyFont="1" applyFill="1" applyBorder="1" applyAlignment="1">
      <alignment vertical="center"/>
    </xf>
    <xf numFmtId="0" fontId="87" fillId="0" borderId="15" xfId="0" applyFont="1" applyBorder="1" applyAlignment="1">
      <alignment vertical="center"/>
    </xf>
    <xf numFmtId="166" fontId="87" fillId="0" borderId="15" xfId="0" applyNumberFormat="1" applyFont="1" applyBorder="1" applyAlignment="1">
      <alignment horizontal="center" vertical="center"/>
    </xf>
    <xf numFmtId="4" fontId="87" fillId="0" borderId="15" xfId="0" applyNumberFormat="1" applyFont="1" applyBorder="1" applyAlignment="1">
      <alignment horizontal="center" vertical="center"/>
    </xf>
    <xf numFmtId="0" fontId="87" fillId="58" borderId="10" xfId="0" applyFont="1" applyFill="1" applyBorder="1" applyAlignment="1">
      <alignment horizontal="center" vertical="center"/>
    </xf>
    <xf numFmtId="3" fontId="87" fillId="58" borderId="10" xfId="0" applyNumberFormat="1" applyFont="1" applyFill="1" applyBorder="1" applyAlignment="1">
      <alignment horizontal="center" vertical="center"/>
    </xf>
    <xf numFmtId="0" fontId="87" fillId="0" borderId="10" xfId="0" applyFont="1" applyBorder="1" applyAlignment="1">
      <alignment horizontal="center" vertical="center"/>
    </xf>
    <xf numFmtId="1" fontId="87" fillId="58" borderId="43" xfId="114" applyNumberFormat="1" applyFont="1" applyFill="1" applyBorder="1" applyAlignment="1">
      <alignment horizontal="left" vertical="center"/>
    </xf>
    <xf numFmtId="1" fontId="87" fillId="59" borderId="10" xfId="0" applyNumberFormat="1" applyFont="1" applyFill="1" applyBorder="1" applyAlignment="1">
      <alignment horizontal="center" vertical="center"/>
    </xf>
    <xf numFmtId="3" fontId="87" fillId="59" borderId="10" xfId="0" applyNumberFormat="1" applyFont="1" applyFill="1" applyBorder="1" applyAlignment="1">
      <alignment horizontal="center" vertical="center"/>
    </xf>
    <xf numFmtId="0" fontId="87" fillId="59" borderId="10" xfId="0" applyFont="1" applyFill="1" applyBorder="1" applyAlignment="1">
      <alignment vertical="center"/>
    </xf>
    <xf numFmtId="0" fontId="87" fillId="57" borderId="10" xfId="0" applyFont="1" applyFill="1" applyBorder="1" applyAlignment="1">
      <alignment vertical="center" wrapText="1"/>
    </xf>
    <xf numFmtId="4" fontId="87" fillId="59" borderId="16" xfId="0" applyNumberFormat="1" applyFont="1" applyFill="1" applyBorder="1" applyAlignment="1">
      <alignment vertical="center"/>
    </xf>
    <xf numFmtId="0" fontId="90" fillId="57" borderId="17" xfId="0" applyFont="1" applyFill="1" applyBorder="1" applyAlignment="1">
      <alignment horizontal="left" vertical="center" wrapText="1"/>
    </xf>
    <xf numFmtId="4" fontId="87" fillId="57" borderId="17" xfId="0" applyNumberFormat="1" applyFont="1" applyFill="1" applyBorder="1" applyAlignment="1">
      <alignment horizontal="left" vertical="center" wrapText="1"/>
    </xf>
    <xf numFmtId="3" fontId="87" fillId="57" borderId="17" xfId="0" applyNumberFormat="1" applyFont="1" applyFill="1" applyBorder="1" applyAlignment="1">
      <alignment horizontal="left" vertical="center" wrapText="1"/>
    </xf>
    <xf numFmtId="1" fontId="87" fillId="59" borderId="12" xfId="0" applyNumberFormat="1" applyFont="1" applyFill="1" applyBorder="1" applyAlignment="1">
      <alignment horizontal="center" vertical="center"/>
    </xf>
    <xf numFmtId="3" fontId="87" fillId="59" borderId="12" xfId="0" applyNumberFormat="1" applyFont="1" applyFill="1" applyBorder="1" applyAlignment="1">
      <alignment horizontal="center" vertical="center"/>
    </xf>
    <xf numFmtId="0" fontId="87" fillId="59" borderId="10" xfId="0" applyFont="1" applyFill="1" applyBorder="1" applyAlignment="1">
      <alignment horizontal="left" vertical="center"/>
    </xf>
    <xf numFmtId="0" fontId="87" fillId="56" borderId="10" xfId="0" applyFont="1" applyFill="1" applyBorder="1" applyAlignment="1">
      <alignment horizontal="left" vertical="center" wrapText="1"/>
    </xf>
    <xf numFmtId="4" fontId="76" fillId="59" borderId="23" xfId="0" applyNumberFormat="1" applyFont="1" applyFill="1" applyBorder="1" applyAlignment="1">
      <alignment vertical="center"/>
    </xf>
    <xf numFmtId="0" fontId="92" fillId="0" borderId="0" xfId="0" applyFont="1"/>
    <xf numFmtId="0" fontId="87" fillId="57" borderId="19" xfId="0" applyFont="1" applyFill="1" applyBorder="1" applyAlignment="1">
      <alignment horizontal="left" vertical="center" wrapText="1"/>
    </xf>
    <xf numFmtId="0" fontId="87" fillId="57" borderId="17" xfId="0" applyFont="1" applyFill="1" applyBorder="1" applyAlignment="1">
      <alignment horizontal="left" vertical="center" wrapText="1"/>
    </xf>
    <xf numFmtId="0" fontId="87" fillId="59" borderId="11" xfId="0" applyFont="1" applyFill="1" applyBorder="1" applyAlignment="1">
      <alignment vertical="center"/>
    </xf>
    <xf numFmtId="0" fontId="87" fillId="59" borderId="17" xfId="0" applyFont="1" applyFill="1" applyBorder="1" applyAlignment="1">
      <alignment vertical="center"/>
    </xf>
    <xf numFmtId="0" fontId="87" fillId="59" borderId="18" xfId="0" applyFont="1" applyFill="1" applyBorder="1" applyAlignment="1">
      <alignment vertical="center"/>
    </xf>
    <xf numFmtId="166" fontId="89" fillId="0" borderId="68" xfId="0" applyNumberFormat="1" applyFont="1" applyBorder="1" applyAlignment="1">
      <alignment horizontal="center" vertical="center"/>
    </xf>
    <xf numFmtId="166" fontId="74" fillId="0" borderId="68" xfId="0" applyNumberFormat="1" applyFont="1" applyBorder="1" applyAlignment="1">
      <alignment horizontal="center" vertical="center"/>
    </xf>
    <xf numFmtId="166" fontId="78" fillId="0" borderId="68" xfId="0" applyNumberFormat="1" applyFont="1" applyBorder="1" applyAlignment="1">
      <alignment horizontal="center" vertical="center"/>
    </xf>
    <xf numFmtId="0" fontId="87" fillId="58" borderId="59" xfId="160" applyFont="1" applyFill="1" applyBorder="1" applyAlignment="1">
      <alignment vertical="center"/>
    </xf>
    <xf numFmtId="0" fontId="87" fillId="0" borderId="59" xfId="0" applyFont="1" applyBorder="1" applyAlignment="1">
      <alignment vertical="center"/>
    </xf>
    <xf numFmtId="166" fontId="87" fillId="0" borderId="59" xfId="0" applyNumberFormat="1" applyFont="1" applyBorder="1" applyAlignment="1">
      <alignment horizontal="center" vertical="center"/>
    </xf>
    <xf numFmtId="4" fontId="87" fillId="0" borderId="59" xfId="0" applyNumberFormat="1" applyFont="1" applyBorder="1" applyAlignment="1">
      <alignment horizontal="center" vertical="center"/>
    </xf>
    <xf numFmtId="0" fontId="73" fillId="58" borderId="0" xfId="0" applyFont="1" applyFill="1" applyAlignment="1">
      <alignment horizontal="center"/>
    </xf>
    <xf numFmtId="0" fontId="84" fillId="58" borderId="0" xfId="0" applyFont="1" applyFill="1" applyAlignment="1">
      <alignment horizontal="center" vertical="center"/>
    </xf>
    <xf numFmtId="0" fontId="93" fillId="0" borderId="0" xfId="0" applyFont="1"/>
    <xf numFmtId="0" fontId="95" fillId="24" borderId="68" xfId="175" applyFont="1" applyFill="1" applyBorder="1" applyAlignment="1">
      <alignment horizontal="center" vertical="center"/>
    </xf>
    <xf numFmtId="0" fontId="95" fillId="24" borderId="68" xfId="175" applyFont="1" applyFill="1" applyBorder="1" applyAlignment="1">
      <alignment horizontal="center" vertical="center" wrapText="1"/>
    </xf>
    <xf numFmtId="3" fontId="89" fillId="0" borderId="68" xfId="0" applyNumberFormat="1" applyFont="1" applyBorder="1" applyAlignment="1">
      <alignment horizontal="center" vertical="center"/>
    </xf>
    <xf numFmtId="0" fontId="89" fillId="0" borderId="88" xfId="0" applyFont="1" applyBorder="1" applyAlignment="1">
      <alignment vertical="center"/>
    </xf>
    <xf numFmtId="3" fontId="89" fillId="0" borderId="68" xfId="0" applyNumberFormat="1" applyFont="1" applyBorder="1" applyAlignment="1">
      <alignment horizontal="center"/>
    </xf>
    <xf numFmtId="0" fontId="89" fillId="0" borderId="68" xfId="0" applyFont="1" applyBorder="1" applyAlignment="1">
      <alignment horizontal="center" vertical="center"/>
    </xf>
    <xf numFmtId="0" fontId="75" fillId="58" borderId="90" xfId="0" applyFont="1" applyFill="1" applyBorder="1"/>
    <xf numFmtId="0" fontId="75" fillId="58" borderId="55" xfId="0" applyFont="1" applyFill="1" applyBorder="1"/>
    <xf numFmtId="0" fontId="98" fillId="56" borderId="10" xfId="0" applyFont="1" applyFill="1" applyBorder="1" applyAlignment="1">
      <alignment horizontal="center" vertical="center"/>
    </xf>
    <xf numFmtId="0" fontId="98" fillId="56" borderId="10" xfId="0" applyFont="1" applyFill="1" applyBorder="1" applyAlignment="1">
      <alignment horizontal="center" vertical="center" wrapText="1"/>
    </xf>
    <xf numFmtId="0" fontId="98" fillId="59" borderId="15" xfId="0" applyFont="1" applyFill="1" applyBorder="1" applyAlignment="1">
      <alignment horizontal="center" vertical="center" wrapText="1"/>
    </xf>
    <xf numFmtId="0" fontId="98" fillId="60" borderId="15" xfId="0" applyFont="1" applyFill="1" applyBorder="1" applyAlignment="1">
      <alignment horizontal="left" vertical="center"/>
    </xf>
    <xf numFmtId="0" fontId="98" fillId="0" borderId="94" xfId="176" applyFont="1" applyBorder="1" applyAlignment="1">
      <alignment horizontal="right" vertical="center"/>
    </xf>
    <xf numFmtId="0" fontId="98" fillId="0" borderId="94" xfId="176" applyFont="1" applyBorder="1" applyAlignment="1">
      <alignment horizontal="left" vertical="center"/>
    </xf>
    <xf numFmtId="3" fontId="98" fillId="0" borderId="95" xfId="176" applyNumberFormat="1" applyFont="1" applyBorder="1" applyAlignment="1">
      <alignment horizontal="center" vertical="center"/>
    </xf>
    <xf numFmtId="0" fontId="98" fillId="0" borderId="15" xfId="200" applyFont="1" applyBorder="1" applyAlignment="1">
      <alignment vertical="center"/>
    </xf>
    <xf numFmtId="3" fontId="98" fillId="59" borderId="95" xfId="176" applyNumberFormat="1" applyFont="1" applyFill="1" applyBorder="1" applyAlignment="1">
      <alignment horizontal="center" vertical="center"/>
    </xf>
    <xf numFmtId="0" fontId="98" fillId="59" borderId="15" xfId="0" applyFont="1" applyFill="1" applyBorder="1" applyAlignment="1">
      <alignment vertical="center"/>
    </xf>
    <xf numFmtId="0" fontId="98" fillId="56" borderId="94" xfId="0" applyFont="1" applyFill="1" applyBorder="1" applyAlignment="1">
      <alignment horizontal="center" vertical="center"/>
    </xf>
    <xf numFmtId="0" fontId="98" fillId="56" borderId="94" xfId="0" applyFont="1" applyFill="1" applyBorder="1" applyAlignment="1">
      <alignment horizontal="center" vertical="center" wrapText="1"/>
    </xf>
    <xf numFmtId="0" fontId="74" fillId="57" borderId="11" xfId="0" applyFont="1" applyFill="1" applyBorder="1" applyAlignment="1">
      <alignment horizontal="left" vertical="center" wrapText="1"/>
    </xf>
    <xf numFmtId="0" fontId="74" fillId="57" borderId="17" xfId="0" applyFont="1" applyFill="1" applyBorder="1" applyAlignment="1">
      <alignment horizontal="left" vertical="center" wrapText="1"/>
    </xf>
    <xf numFmtId="0" fontId="74" fillId="57" borderId="19" xfId="0" applyFont="1" applyFill="1" applyBorder="1" applyAlignment="1">
      <alignment horizontal="left" vertical="center" wrapText="1"/>
    </xf>
    <xf numFmtId="0" fontId="74" fillId="57" borderId="16" xfId="0" applyFont="1" applyFill="1" applyBorder="1" applyAlignment="1">
      <alignment horizontal="left" vertical="center" wrapText="1"/>
    </xf>
    <xf numFmtId="0" fontId="74" fillId="57" borderId="22" xfId="0" applyFont="1" applyFill="1" applyBorder="1" applyAlignment="1">
      <alignment horizontal="left" vertical="center" wrapText="1"/>
    </xf>
    <xf numFmtId="0" fontId="74" fillId="57" borderId="18" xfId="0" applyFont="1" applyFill="1" applyBorder="1" applyAlignment="1">
      <alignment horizontal="left" vertical="center" wrapText="1"/>
    </xf>
    <xf numFmtId="0" fontId="74" fillId="57" borderId="0" xfId="0" applyFont="1" applyFill="1" applyAlignment="1">
      <alignment horizontal="left" vertical="center" wrapText="1"/>
    </xf>
    <xf numFmtId="0" fontId="74" fillId="59" borderId="11" xfId="0" applyFont="1" applyFill="1" applyBorder="1" applyAlignment="1">
      <alignment horizontal="right" vertical="center"/>
    </xf>
    <xf numFmtId="0" fontId="74" fillId="59" borderId="16" xfId="0" applyFont="1" applyFill="1" applyBorder="1" applyAlignment="1">
      <alignment horizontal="right" vertical="center"/>
    </xf>
    <xf numFmtId="0" fontId="74" fillId="59" borderId="22" xfId="0" applyFont="1" applyFill="1" applyBorder="1" applyAlignment="1">
      <alignment horizontal="right" vertical="center"/>
    </xf>
    <xf numFmtId="0" fontId="74" fillId="59" borderId="18" xfId="0" applyFont="1" applyFill="1" applyBorder="1" applyAlignment="1">
      <alignment horizontal="right" vertical="center"/>
    </xf>
    <xf numFmtId="0" fontId="74" fillId="59" borderId="23" xfId="0" applyFont="1" applyFill="1" applyBorder="1" applyAlignment="1">
      <alignment horizontal="right" vertical="center"/>
    </xf>
    <xf numFmtId="0" fontId="74" fillId="59" borderId="27" xfId="0" applyFont="1" applyFill="1" applyBorder="1" applyAlignment="1">
      <alignment vertical="center"/>
    </xf>
    <xf numFmtId="0" fontId="74" fillId="59" borderId="28" xfId="0" applyFont="1" applyFill="1" applyBorder="1" applyAlignment="1">
      <alignment vertical="center"/>
    </xf>
    <xf numFmtId="0" fontId="74" fillId="59" borderId="30" xfId="0" applyFont="1" applyFill="1" applyBorder="1" applyAlignment="1">
      <alignment vertical="center"/>
    </xf>
    <xf numFmtId="0" fontId="74" fillId="59" borderId="0" xfId="0" applyFont="1" applyFill="1" applyAlignment="1">
      <alignment vertical="center"/>
    </xf>
    <xf numFmtId="0" fontId="74" fillId="59" borderId="31" xfId="0" applyFont="1" applyFill="1" applyBorder="1" applyAlignment="1">
      <alignment vertical="center"/>
    </xf>
    <xf numFmtId="0" fontId="69" fillId="0" borderId="49" xfId="0" applyFont="1" applyBorder="1" applyAlignment="1">
      <alignment horizontal="center" vertical="center"/>
    </xf>
    <xf numFmtId="0" fontId="69" fillId="0" borderId="51" xfId="0" applyFont="1" applyBorder="1" applyAlignment="1">
      <alignment horizontal="right" vertical="center"/>
    </xf>
    <xf numFmtId="0" fontId="69" fillId="0" borderId="52" xfId="0" applyFont="1" applyBorder="1" applyAlignment="1">
      <alignment horizontal="right" vertical="center"/>
    </xf>
    <xf numFmtId="0" fontId="72" fillId="0" borderId="52" xfId="0" applyFont="1" applyBorder="1" applyAlignment="1">
      <alignment horizontal="center" vertical="center"/>
    </xf>
    <xf numFmtId="0" fontId="74" fillId="59" borderId="25" xfId="0" applyFont="1" applyFill="1" applyBorder="1" applyAlignment="1">
      <alignment vertical="center"/>
    </xf>
    <xf numFmtId="0" fontId="74" fillId="59" borderId="29" xfId="0" applyFont="1" applyFill="1" applyBorder="1" applyAlignment="1">
      <alignment vertical="center"/>
    </xf>
    <xf numFmtId="0" fontId="74" fillId="59" borderId="26" xfId="0" applyFont="1" applyFill="1" applyBorder="1" applyAlignment="1">
      <alignment vertical="center"/>
    </xf>
    <xf numFmtId="0" fontId="74" fillId="57" borderId="27" xfId="0" applyFont="1" applyFill="1" applyBorder="1" applyAlignment="1">
      <alignment horizontal="left" vertical="center" wrapText="1"/>
    </xf>
    <xf numFmtId="0" fontId="74" fillId="57" borderId="28" xfId="0" applyFont="1" applyFill="1" applyBorder="1" applyAlignment="1">
      <alignment horizontal="left" vertical="center" wrapText="1"/>
    </xf>
    <xf numFmtId="0" fontId="74" fillId="59" borderId="17" xfId="0" applyFont="1" applyFill="1" applyBorder="1" applyAlignment="1">
      <alignment horizontal="right" vertical="center"/>
    </xf>
    <xf numFmtId="0" fontId="74" fillId="57" borderId="11" xfId="0" applyFont="1" applyFill="1" applyBorder="1" applyAlignment="1">
      <alignment horizontal="right" vertical="center" wrapText="1"/>
    </xf>
    <xf numFmtId="0" fontId="74" fillId="57" borderId="17" xfId="0" applyFont="1" applyFill="1" applyBorder="1" applyAlignment="1">
      <alignment horizontal="right" vertical="center" wrapText="1"/>
    </xf>
    <xf numFmtId="0" fontId="74" fillId="59" borderId="25" xfId="0" applyFont="1" applyFill="1" applyBorder="1" applyAlignment="1">
      <alignment horizontal="right" vertical="center"/>
    </xf>
    <xf numFmtId="0" fontId="74" fillId="59" borderId="26" xfId="0" applyFont="1" applyFill="1" applyBorder="1" applyAlignment="1">
      <alignment horizontal="right" vertical="center"/>
    </xf>
    <xf numFmtId="1" fontId="74" fillId="59" borderId="22" xfId="0" applyNumberFormat="1" applyFont="1" applyFill="1" applyBorder="1" applyAlignment="1">
      <alignment horizontal="center" vertical="center"/>
    </xf>
    <xf numFmtId="1" fontId="74" fillId="59" borderId="18" xfId="0" applyNumberFormat="1" applyFont="1" applyFill="1" applyBorder="1" applyAlignment="1">
      <alignment horizontal="center" vertical="center"/>
    </xf>
    <xf numFmtId="1" fontId="74" fillId="59" borderId="23" xfId="0" applyNumberFormat="1" applyFont="1" applyFill="1" applyBorder="1" applyAlignment="1">
      <alignment horizontal="center" vertical="center"/>
    </xf>
    <xf numFmtId="1" fontId="74" fillId="59" borderId="25" xfId="0" applyNumberFormat="1" applyFont="1" applyFill="1" applyBorder="1" applyAlignment="1">
      <alignment horizontal="center" vertical="center"/>
    </xf>
    <xf numFmtId="1" fontId="74" fillId="59" borderId="29" xfId="0" applyNumberFormat="1" applyFont="1" applyFill="1" applyBorder="1" applyAlignment="1">
      <alignment horizontal="center" vertical="center"/>
    </xf>
    <xf numFmtId="1" fontId="74" fillId="59" borderId="26" xfId="0" applyNumberFormat="1" applyFont="1" applyFill="1" applyBorder="1" applyAlignment="1">
      <alignment horizontal="center" vertical="center"/>
    </xf>
    <xf numFmtId="0" fontId="69" fillId="0" borderId="48" xfId="0" applyFont="1" applyBorder="1" applyAlignment="1">
      <alignment horizontal="right" vertical="center"/>
    </xf>
    <xf numFmtId="0" fontId="69" fillId="0" borderId="49" xfId="0" applyFont="1" applyBorder="1" applyAlignment="1">
      <alignment horizontal="right" vertical="center"/>
    </xf>
    <xf numFmtId="2" fontId="83" fillId="60" borderId="65" xfId="0" applyNumberFormat="1" applyFont="1" applyFill="1" applyBorder="1" applyAlignment="1">
      <alignment horizontal="center" vertical="center"/>
    </xf>
    <xf numFmtId="2" fontId="83" fillId="60" borderId="66" xfId="0" applyNumberFormat="1" applyFont="1" applyFill="1" applyBorder="1" applyAlignment="1">
      <alignment horizontal="center" vertical="center"/>
    </xf>
    <xf numFmtId="2" fontId="83" fillId="60" borderId="75" xfId="0" applyNumberFormat="1" applyFont="1" applyFill="1" applyBorder="1" applyAlignment="1">
      <alignment horizontal="center" vertical="center"/>
    </xf>
    <xf numFmtId="0" fontId="84" fillId="58" borderId="0" xfId="0" applyFont="1" applyFill="1" applyAlignment="1">
      <alignment horizontal="center" vertical="center"/>
    </xf>
    <xf numFmtId="0" fontId="84" fillId="58" borderId="21" xfId="0" applyFont="1" applyFill="1" applyBorder="1" applyAlignment="1">
      <alignment horizontal="center" vertical="center"/>
    </xf>
    <xf numFmtId="0" fontId="74" fillId="59" borderId="65" xfId="0" applyFont="1" applyFill="1" applyBorder="1" applyAlignment="1">
      <alignment horizontal="center" vertical="center"/>
    </xf>
    <xf numFmtId="0" fontId="74" fillId="59" borderId="75" xfId="0" applyFont="1" applyFill="1" applyBorder="1" applyAlignment="1">
      <alignment horizontal="center" vertical="center"/>
    </xf>
    <xf numFmtId="2" fontId="85" fillId="59" borderId="65" xfId="0" applyNumberFormat="1" applyFont="1" applyFill="1" applyBorder="1" applyAlignment="1">
      <alignment horizontal="center"/>
    </xf>
    <xf numFmtId="2" fontId="85" fillId="59" borderId="66" xfId="0" applyNumberFormat="1" applyFont="1" applyFill="1" applyBorder="1" applyAlignment="1">
      <alignment horizontal="center"/>
    </xf>
    <xf numFmtId="2" fontId="85" fillId="59" borderId="75" xfId="0" applyNumberFormat="1" applyFont="1" applyFill="1" applyBorder="1" applyAlignment="1">
      <alignment horizontal="center"/>
    </xf>
    <xf numFmtId="0" fontId="74" fillId="0" borderId="65" xfId="0" applyFont="1" applyBorder="1" applyAlignment="1">
      <alignment horizontal="center" vertical="center"/>
    </xf>
    <xf numFmtId="0" fontId="74" fillId="0" borderId="75" xfId="0" applyFont="1" applyBorder="1" applyAlignment="1">
      <alignment horizontal="center" vertical="center"/>
    </xf>
    <xf numFmtId="2" fontId="85" fillId="0" borderId="65" xfId="0" applyNumberFormat="1" applyFont="1" applyBorder="1" applyAlignment="1">
      <alignment horizontal="center"/>
    </xf>
    <xf numFmtId="2" fontId="85" fillId="0" borderId="66" xfId="0" applyNumberFormat="1" applyFont="1" applyBorder="1" applyAlignment="1">
      <alignment horizontal="center"/>
    </xf>
    <xf numFmtId="2" fontId="85" fillId="0" borderId="75" xfId="0" applyNumberFormat="1" applyFont="1" applyBorder="1" applyAlignment="1">
      <alignment horizontal="center"/>
    </xf>
    <xf numFmtId="2" fontId="94" fillId="0" borderId="89" xfId="0" applyNumberFormat="1" applyFont="1" applyBorder="1" applyAlignment="1">
      <alignment horizontal="center" vertical="center"/>
    </xf>
    <xf numFmtId="0" fontId="96" fillId="0" borderId="86" xfId="0" applyFont="1" applyBorder="1" applyAlignment="1">
      <alignment horizontal="center" vertical="center"/>
    </xf>
    <xf numFmtId="0" fontId="96" fillId="0" borderId="88" xfId="0" applyFont="1" applyBorder="1" applyAlignment="1">
      <alignment horizontal="center" vertical="center"/>
    </xf>
    <xf numFmtId="0" fontId="96" fillId="0" borderId="87" xfId="0" applyFont="1" applyBorder="1" applyAlignment="1">
      <alignment horizontal="center" vertical="center"/>
    </xf>
    <xf numFmtId="0" fontId="98" fillId="60" borderId="91" xfId="0" applyFont="1" applyFill="1" applyBorder="1" applyAlignment="1">
      <alignment horizontal="right" vertical="center"/>
    </xf>
    <xf numFmtId="0" fontId="98" fillId="60" borderId="92" xfId="0" applyFont="1" applyFill="1" applyBorder="1" applyAlignment="1">
      <alignment horizontal="right" vertical="center"/>
    </xf>
    <xf numFmtId="0" fontId="98" fillId="60" borderId="93" xfId="0" applyFont="1" applyFill="1" applyBorder="1" applyAlignment="1">
      <alignment horizontal="right" vertical="center"/>
    </xf>
    <xf numFmtId="0" fontId="98" fillId="59" borderId="96" xfId="176" applyFont="1" applyFill="1" applyBorder="1" applyAlignment="1">
      <alignment horizontal="center" vertical="center"/>
    </xf>
    <xf numFmtId="0" fontId="98" fillId="59" borderId="97" xfId="176" applyFont="1" applyFill="1" applyBorder="1" applyAlignment="1">
      <alignment horizontal="center" vertical="center"/>
    </xf>
    <xf numFmtId="0" fontId="97" fillId="0" borderId="0" xfId="0" applyFont="1" applyAlignment="1">
      <alignment horizontal="center" vertical="center"/>
    </xf>
    <xf numFmtId="0" fontId="97" fillId="0" borderId="18" xfId="0" applyFont="1" applyBorder="1" applyAlignment="1">
      <alignment horizontal="center" vertical="center"/>
    </xf>
    <xf numFmtId="0" fontId="98" fillId="60" borderId="30" xfId="0" applyFont="1" applyFill="1" applyBorder="1" applyAlignment="1">
      <alignment horizontal="center" vertical="center"/>
    </xf>
    <xf numFmtId="0" fontId="98" fillId="60" borderId="0" xfId="0" applyFont="1" applyFill="1" applyAlignment="1">
      <alignment horizontal="center" vertical="center"/>
    </xf>
    <xf numFmtId="0" fontId="98" fillId="60" borderId="98" xfId="0" applyFont="1" applyFill="1" applyBorder="1" applyAlignment="1">
      <alignment horizontal="center" vertical="center"/>
    </xf>
    <xf numFmtId="0" fontId="84" fillId="58" borderId="53" xfId="0" applyFont="1" applyFill="1" applyBorder="1" applyAlignment="1">
      <alignment horizontal="center" vertical="center"/>
    </xf>
    <xf numFmtId="0" fontId="84" fillId="58" borderId="54" xfId="0" applyFont="1" applyFill="1" applyBorder="1" applyAlignment="1">
      <alignment horizontal="center" vertical="center"/>
    </xf>
    <xf numFmtId="0" fontId="84" fillId="58" borderId="55" xfId="0" applyFont="1" applyFill="1" applyBorder="1" applyAlignment="1">
      <alignment horizontal="center" vertical="center"/>
    </xf>
    <xf numFmtId="0" fontId="76" fillId="59" borderId="56" xfId="160" applyFont="1" applyFill="1" applyBorder="1" applyAlignment="1">
      <alignment horizontal="center" vertical="center"/>
    </xf>
    <xf numFmtId="0" fontId="76" fillId="59" borderId="32" xfId="160" applyFont="1" applyFill="1" applyBorder="1" applyAlignment="1">
      <alignment horizontal="center" vertical="center"/>
    </xf>
    <xf numFmtId="0" fontId="76" fillId="56" borderId="56" xfId="160" applyFont="1" applyFill="1" applyBorder="1" applyAlignment="1">
      <alignment horizontal="center" vertical="center" wrapText="1"/>
    </xf>
    <xf numFmtId="0" fontId="76" fillId="56" borderId="32" xfId="160" applyFont="1" applyFill="1" applyBorder="1" applyAlignment="1">
      <alignment horizontal="center" vertical="center" wrapText="1"/>
    </xf>
    <xf numFmtId="167" fontId="76" fillId="59" borderId="33" xfId="160" applyNumberFormat="1" applyFont="1" applyFill="1" applyBorder="1" applyAlignment="1">
      <alignment horizontal="center" vertical="center" readingOrder="1"/>
    </xf>
    <xf numFmtId="167" fontId="76" fillId="59" borderId="32" xfId="160" applyNumberFormat="1" applyFont="1" applyFill="1" applyBorder="1" applyAlignment="1">
      <alignment horizontal="center" vertical="center" readingOrder="1"/>
    </xf>
    <xf numFmtId="0" fontId="76" fillId="59" borderId="57" xfId="160" applyFont="1" applyFill="1" applyBorder="1" applyAlignment="1">
      <alignment horizontal="center" vertical="center"/>
    </xf>
    <xf numFmtId="0" fontId="74" fillId="59" borderId="11" xfId="0" applyFont="1" applyFill="1" applyBorder="1" applyAlignment="1">
      <alignment vertical="center"/>
    </xf>
    <xf numFmtId="0" fontId="74" fillId="59" borderId="17" xfId="0" applyFont="1" applyFill="1" applyBorder="1" applyAlignment="1">
      <alignment vertical="center"/>
    </xf>
    <xf numFmtId="0" fontId="74" fillId="59" borderId="18" xfId="0" applyFont="1" applyFill="1" applyBorder="1" applyAlignment="1">
      <alignment vertical="center"/>
    </xf>
    <xf numFmtId="0" fontId="74" fillId="59" borderId="16" xfId="0" applyFont="1" applyFill="1" applyBorder="1" applyAlignment="1">
      <alignment vertical="center"/>
    </xf>
    <xf numFmtId="0" fontId="72" fillId="0" borderId="60" xfId="0" applyFont="1" applyBorder="1" applyAlignment="1">
      <alignment horizontal="center" vertical="center"/>
    </xf>
    <xf numFmtId="0" fontId="72" fillId="0" borderId="58" xfId="0" applyFont="1" applyBorder="1" applyAlignment="1">
      <alignment horizontal="center" vertical="center"/>
    </xf>
    <xf numFmtId="0" fontId="72" fillId="0" borderId="51" xfId="0" applyFont="1" applyBorder="1" applyAlignment="1">
      <alignment horizontal="center" vertical="center"/>
    </xf>
    <xf numFmtId="0" fontId="76" fillId="59" borderId="11" xfId="0" applyFont="1" applyFill="1" applyBorder="1" applyAlignment="1">
      <alignment horizontal="right" vertical="center"/>
    </xf>
    <xf numFmtId="0" fontId="76" fillId="59" borderId="16" xfId="0" applyFont="1" applyFill="1" applyBorder="1" applyAlignment="1">
      <alignment horizontal="right" vertical="center"/>
    </xf>
    <xf numFmtId="0" fontId="76" fillId="59" borderId="11" xfId="0" applyFont="1" applyFill="1" applyBorder="1" applyAlignment="1">
      <alignment horizontal="center" vertical="center"/>
    </xf>
    <xf numFmtId="0" fontId="76" fillId="59" borderId="17" xfId="0" applyFont="1" applyFill="1" applyBorder="1" applyAlignment="1">
      <alignment horizontal="center" vertical="center"/>
    </xf>
    <xf numFmtId="0" fontId="76" fillId="59" borderId="16" xfId="0" applyFont="1" applyFill="1" applyBorder="1" applyAlignment="1">
      <alignment horizontal="center" vertical="center"/>
    </xf>
    <xf numFmtId="0" fontId="76" fillId="59" borderId="11" xfId="0" applyFont="1" applyFill="1" applyBorder="1" applyAlignment="1">
      <alignment vertical="center"/>
    </xf>
    <xf numFmtId="0" fontId="76" fillId="59" borderId="16" xfId="0" applyFont="1" applyFill="1" applyBorder="1" applyAlignment="1">
      <alignment vertical="center"/>
    </xf>
    <xf numFmtId="0" fontId="87" fillId="57" borderId="79" xfId="0" applyFont="1" applyFill="1" applyBorder="1" applyAlignment="1">
      <alignment horizontal="right" vertical="center" wrapText="1"/>
    </xf>
    <xf numFmtId="0" fontId="87" fillId="57" borderId="80" xfId="0" applyFont="1" applyFill="1" applyBorder="1" applyAlignment="1">
      <alignment horizontal="right" vertical="center" wrapText="1"/>
    </xf>
    <xf numFmtId="0" fontId="87" fillId="57" borderId="77" xfId="0" applyFont="1" applyFill="1" applyBorder="1" applyAlignment="1">
      <alignment horizontal="left" vertical="center" wrapText="1"/>
    </xf>
    <xf numFmtId="0" fontId="87" fillId="57" borderId="76" xfId="0" applyFont="1" applyFill="1" applyBorder="1" applyAlignment="1">
      <alignment horizontal="left" vertical="center" wrapText="1"/>
    </xf>
    <xf numFmtId="0" fontId="87" fillId="59" borderId="11" xfId="0" applyFont="1" applyFill="1" applyBorder="1" applyAlignment="1">
      <alignment horizontal="right" vertical="center"/>
    </xf>
    <xf numFmtId="0" fontId="87" fillId="59" borderId="16" xfId="0" applyFont="1" applyFill="1" applyBorder="1" applyAlignment="1">
      <alignment horizontal="right" vertical="center"/>
    </xf>
    <xf numFmtId="1" fontId="87" fillId="59" borderId="22" xfId="0" applyNumberFormat="1" applyFont="1" applyFill="1" applyBorder="1" applyAlignment="1">
      <alignment horizontal="center" vertical="center"/>
    </xf>
    <xf numFmtId="1" fontId="87" fillId="59" borderId="18" xfId="0" applyNumberFormat="1" applyFont="1" applyFill="1" applyBorder="1" applyAlignment="1">
      <alignment horizontal="center" vertical="center"/>
    </xf>
    <xf numFmtId="1" fontId="87" fillId="59" borderId="23" xfId="0" applyNumberFormat="1" applyFont="1" applyFill="1" applyBorder="1" applyAlignment="1">
      <alignment horizontal="center" vertical="center"/>
    </xf>
    <xf numFmtId="0" fontId="84" fillId="0" borderId="60" xfId="0" applyFont="1" applyBorder="1" applyAlignment="1">
      <alignment horizontal="center" vertical="center"/>
    </xf>
    <xf numFmtId="0" fontId="84" fillId="0" borderId="58" xfId="0" applyFont="1" applyBorder="1" applyAlignment="1">
      <alignment horizontal="center" vertical="center"/>
    </xf>
    <xf numFmtId="0" fontId="84" fillId="0" borderId="51" xfId="0" applyFont="1" applyBorder="1" applyAlignment="1">
      <alignment horizontal="center" vertical="center"/>
    </xf>
    <xf numFmtId="0" fontId="84" fillId="0" borderId="52" xfId="0" applyFont="1" applyBorder="1" applyAlignment="1">
      <alignment horizontal="center" vertical="center"/>
    </xf>
    <xf numFmtId="0" fontId="76" fillId="57" borderId="11" xfId="0" applyFont="1" applyFill="1" applyBorder="1" applyAlignment="1">
      <alignment horizontal="left" vertical="center" wrapText="1"/>
    </xf>
    <xf numFmtId="0" fontId="76" fillId="57" borderId="17" xfId="0" applyFont="1" applyFill="1" applyBorder="1" applyAlignment="1">
      <alignment horizontal="left" vertical="center" wrapText="1"/>
    </xf>
    <xf numFmtId="0" fontId="76" fillId="57" borderId="19" xfId="0" applyFont="1" applyFill="1" applyBorder="1" applyAlignment="1">
      <alignment horizontal="left" vertical="center" wrapText="1"/>
    </xf>
    <xf numFmtId="0" fontId="76" fillId="57" borderId="16" xfId="0" applyFont="1" applyFill="1" applyBorder="1" applyAlignment="1">
      <alignment horizontal="left" vertical="center" wrapText="1"/>
    </xf>
    <xf numFmtId="0" fontId="76" fillId="59" borderId="22" xfId="0" applyFont="1" applyFill="1" applyBorder="1" applyAlignment="1">
      <alignment vertical="center"/>
    </xf>
    <xf numFmtId="0" fontId="76" fillId="59" borderId="18" xfId="0" applyFont="1" applyFill="1" applyBorder="1" applyAlignment="1">
      <alignment vertical="center"/>
    </xf>
    <xf numFmtId="0" fontId="76" fillId="59" borderId="23" xfId="0" applyFont="1" applyFill="1" applyBorder="1" applyAlignment="1">
      <alignment vertical="center"/>
    </xf>
    <xf numFmtId="0" fontId="76" fillId="57" borderId="27" xfId="0" applyFont="1" applyFill="1" applyBorder="1" applyAlignment="1">
      <alignment horizontal="left" vertical="center" wrapText="1"/>
    </xf>
    <xf numFmtId="0" fontId="76" fillId="57" borderId="28" xfId="0" applyFont="1" applyFill="1" applyBorder="1" applyAlignment="1">
      <alignment horizontal="left" vertical="center" wrapText="1"/>
    </xf>
    <xf numFmtId="0" fontId="72" fillId="0" borderId="49" xfId="0" applyFont="1" applyBorder="1" applyAlignment="1">
      <alignment horizontal="center" vertical="center"/>
    </xf>
    <xf numFmtId="0" fontId="87" fillId="57" borderId="78" xfId="0" applyFont="1" applyFill="1" applyBorder="1" applyAlignment="1">
      <alignment horizontal="left" vertical="center" wrapText="1"/>
    </xf>
    <xf numFmtId="0" fontId="87" fillId="59" borderId="81" xfId="0" applyFont="1" applyFill="1" applyBorder="1" applyAlignment="1">
      <alignment vertical="center"/>
    </xf>
    <xf numFmtId="0" fontId="87" fillId="59" borderId="83" xfId="0" applyFont="1" applyFill="1" applyBorder="1" applyAlignment="1">
      <alignment vertical="center"/>
    </xf>
    <xf numFmtId="0" fontId="87" fillId="59" borderId="82" xfId="0" applyFont="1" applyFill="1" applyBorder="1" applyAlignment="1">
      <alignment vertical="center"/>
    </xf>
    <xf numFmtId="0" fontId="87" fillId="57" borderId="84" xfId="0" applyFont="1" applyFill="1" applyBorder="1" applyAlignment="1">
      <alignment horizontal="right" vertical="center" wrapText="1"/>
    </xf>
    <xf numFmtId="0" fontId="87" fillId="57" borderId="85" xfId="0" applyFont="1" applyFill="1" applyBorder="1" applyAlignment="1">
      <alignment horizontal="right" vertical="center" wrapText="1"/>
    </xf>
    <xf numFmtId="0" fontId="87" fillId="57" borderId="19" xfId="0" applyFont="1" applyFill="1" applyBorder="1" applyAlignment="1">
      <alignment horizontal="left" vertical="center" wrapText="1"/>
    </xf>
    <xf numFmtId="0" fontId="87" fillId="59" borderId="11" xfId="0" applyFont="1" applyFill="1" applyBorder="1" applyAlignment="1">
      <alignment horizontal="center" vertical="center"/>
    </xf>
    <xf numFmtId="0" fontId="87" fillId="59" borderId="17" xfId="0" applyFont="1" applyFill="1" applyBorder="1" applyAlignment="1">
      <alignment horizontal="center" vertical="center"/>
    </xf>
    <xf numFmtId="0" fontId="87" fillId="59" borderId="16" xfId="0" applyFont="1" applyFill="1" applyBorder="1" applyAlignment="1">
      <alignment horizontal="center" vertical="center"/>
    </xf>
  </cellXfs>
  <cellStyles count="671">
    <cellStyle name="20% - Accent1" xfId="1" builtinId="30" customBuiltin="1"/>
    <cellStyle name="20% - Accent1 10" xfId="577"/>
    <cellStyle name="20% - Accent1 11" xfId="621"/>
    <cellStyle name="20% - Accent1 12" xfId="641"/>
    <cellStyle name="20% - Accent1 13" xfId="655"/>
    <cellStyle name="20% - Accent1 2" xfId="2"/>
    <cellStyle name="20% - Accent1 3" xfId="3"/>
    <cellStyle name="20% - Accent1 4" xfId="4"/>
    <cellStyle name="20% - Accent1 5" xfId="507"/>
    <cellStyle name="20% - Accent1 6" xfId="521"/>
    <cellStyle name="20% - Accent1 7" xfId="535"/>
    <cellStyle name="20% - Accent1 8" xfId="549"/>
    <cellStyle name="20% - Accent1 9" xfId="563"/>
    <cellStyle name="20% - Accent2" xfId="5" builtinId="34" customBuiltin="1"/>
    <cellStyle name="20% - Accent2 10" xfId="579"/>
    <cellStyle name="20% - Accent2 11" xfId="623"/>
    <cellStyle name="20% - Accent2 12" xfId="643"/>
    <cellStyle name="20% - Accent2 13" xfId="657"/>
    <cellStyle name="20% - Accent2 2" xfId="6"/>
    <cellStyle name="20% - Accent2 3" xfId="7"/>
    <cellStyle name="20% - Accent2 4" xfId="8"/>
    <cellStyle name="20% - Accent2 5" xfId="509"/>
    <cellStyle name="20% - Accent2 6" xfId="523"/>
    <cellStyle name="20% - Accent2 7" xfId="537"/>
    <cellStyle name="20% - Accent2 8" xfId="551"/>
    <cellStyle name="20% - Accent2 9" xfId="565"/>
    <cellStyle name="20% - Accent3" xfId="9" builtinId="38" customBuiltin="1"/>
    <cellStyle name="20% - Accent3 10" xfId="581"/>
    <cellStyle name="20% - Accent3 11" xfId="625"/>
    <cellStyle name="20% - Accent3 12" xfId="645"/>
    <cellStyle name="20% - Accent3 13" xfId="659"/>
    <cellStyle name="20% - Accent3 2" xfId="10"/>
    <cellStyle name="20% - Accent3 3" xfId="11"/>
    <cellStyle name="20% - Accent3 4" xfId="12"/>
    <cellStyle name="20% - Accent3 5" xfId="511"/>
    <cellStyle name="20% - Accent3 6" xfId="525"/>
    <cellStyle name="20% - Accent3 7" xfId="539"/>
    <cellStyle name="20% - Accent3 8" xfId="553"/>
    <cellStyle name="20% - Accent3 9" xfId="567"/>
    <cellStyle name="20% - Accent4" xfId="13" builtinId="42" customBuiltin="1"/>
    <cellStyle name="20% - Accent4 10" xfId="583"/>
    <cellStyle name="20% - Accent4 11" xfId="627"/>
    <cellStyle name="20% - Accent4 12" xfId="647"/>
    <cellStyle name="20% - Accent4 13" xfId="661"/>
    <cellStyle name="20% - Accent4 2" xfId="14"/>
    <cellStyle name="20% - Accent4 3" xfId="15"/>
    <cellStyle name="20% - Accent4 4" xfId="16"/>
    <cellStyle name="20% - Accent4 5" xfId="513"/>
    <cellStyle name="20% - Accent4 6" xfId="527"/>
    <cellStyle name="20% - Accent4 7" xfId="541"/>
    <cellStyle name="20% - Accent4 8" xfId="555"/>
    <cellStyle name="20% - Accent4 9" xfId="569"/>
    <cellStyle name="20% - Accent5" xfId="17" builtinId="46" customBuiltin="1"/>
    <cellStyle name="20% - Accent5 10" xfId="585"/>
    <cellStyle name="20% - Accent5 11" xfId="629"/>
    <cellStyle name="20% - Accent5 12" xfId="649"/>
    <cellStyle name="20% - Accent5 13" xfId="663"/>
    <cellStyle name="20% - Accent5 2" xfId="18"/>
    <cellStyle name="20% - Accent5 3" xfId="19"/>
    <cellStyle name="20% - Accent5 4" xfId="20"/>
    <cellStyle name="20% - Accent5 5" xfId="515"/>
    <cellStyle name="20% - Accent5 6" xfId="529"/>
    <cellStyle name="20% - Accent5 7" xfId="543"/>
    <cellStyle name="20% - Accent5 8" xfId="557"/>
    <cellStyle name="20% - Accent5 9" xfId="571"/>
    <cellStyle name="20% - Accent6" xfId="21" builtinId="50" customBuiltin="1"/>
    <cellStyle name="20% - Accent6 10" xfId="587"/>
    <cellStyle name="20% - Accent6 11" xfId="631"/>
    <cellStyle name="20% - Accent6 12" xfId="651"/>
    <cellStyle name="20% - Accent6 13" xfId="665"/>
    <cellStyle name="20% - Accent6 2" xfId="22"/>
    <cellStyle name="20% - Accent6 3" xfId="23"/>
    <cellStyle name="20% - Accent6 4" xfId="24"/>
    <cellStyle name="20% - Accent6 5" xfId="517"/>
    <cellStyle name="20% - Accent6 6" xfId="531"/>
    <cellStyle name="20% - Accent6 7" xfId="545"/>
    <cellStyle name="20% - Accent6 8" xfId="559"/>
    <cellStyle name="20% - Accent6 9" xfId="573"/>
    <cellStyle name="40% - Accent1" xfId="25" builtinId="31" customBuiltin="1"/>
    <cellStyle name="40% - Accent1 10" xfId="578"/>
    <cellStyle name="40% - Accent1 11" xfId="622"/>
    <cellStyle name="40% - Accent1 12" xfId="642"/>
    <cellStyle name="40% - Accent1 13" xfId="656"/>
    <cellStyle name="40% - Accent1 2" xfId="26"/>
    <cellStyle name="40% - Accent1 3" xfId="27"/>
    <cellStyle name="40% - Accent1 4" xfId="28"/>
    <cellStyle name="40% - Accent1 5" xfId="508"/>
    <cellStyle name="40% - Accent1 6" xfId="522"/>
    <cellStyle name="40% - Accent1 7" xfId="536"/>
    <cellStyle name="40% - Accent1 8" xfId="550"/>
    <cellStyle name="40% - Accent1 9" xfId="564"/>
    <cellStyle name="40% - Accent2" xfId="29" builtinId="35" customBuiltin="1"/>
    <cellStyle name="40% - Accent2 10" xfId="580"/>
    <cellStyle name="40% - Accent2 11" xfId="624"/>
    <cellStyle name="40% - Accent2 12" xfId="644"/>
    <cellStyle name="40% - Accent2 13" xfId="658"/>
    <cellStyle name="40% - Accent2 2" xfId="30"/>
    <cellStyle name="40% - Accent2 3" xfId="31"/>
    <cellStyle name="40% - Accent2 4" xfId="32"/>
    <cellStyle name="40% - Accent2 5" xfId="510"/>
    <cellStyle name="40% - Accent2 6" xfId="524"/>
    <cellStyle name="40% - Accent2 7" xfId="538"/>
    <cellStyle name="40% - Accent2 8" xfId="552"/>
    <cellStyle name="40% - Accent2 9" xfId="566"/>
    <cellStyle name="40% - Accent3" xfId="33" builtinId="39" customBuiltin="1"/>
    <cellStyle name="40% - Accent3 10" xfId="582"/>
    <cellStyle name="40% - Accent3 11" xfId="626"/>
    <cellStyle name="40% - Accent3 12" xfId="646"/>
    <cellStyle name="40% - Accent3 13" xfId="660"/>
    <cellStyle name="40% - Accent3 2" xfId="34"/>
    <cellStyle name="40% - Accent3 3" xfId="35"/>
    <cellStyle name="40% - Accent3 4" xfId="36"/>
    <cellStyle name="40% - Accent3 5" xfId="512"/>
    <cellStyle name="40% - Accent3 6" xfId="526"/>
    <cellStyle name="40% - Accent3 7" xfId="540"/>
    <cellStyle name="40% - Accent3 8" xfId="554"/>
    <cellStyle name="40% - Accent3 9" xfId="568"/>
    <cellStyle name="40% - Accent4" xfId="37" builtinId="43" customBuiltin="1"/>
    <cellStyle name="40% - Accent4 10" xfId="584"/>
    <cellStyle name="40% - Accent4 11" xfId="628"/>
    <cellStyle name="40% - Accent4 12" xfId="648"/>
    <cellStyle name="40% - Accent4 13" xfId="662"/>
    <cellStyle name="40% - Accent4 2" xfId="38"/>
    <cellStyle name="40% - Accent4 3" xfId="39"/>
    <cellStyle name="40% - Accent4 4" xfId="40"/>
    <cellStyle name="40% - Accent4 5" xfId="514"/>
    <cellStyle name="40% - Accent4 6" xfId="528"/>
    <cellStyle name="40% - Accent4 7" xfId="542"/>
    <cellStyle name="40% - Accent4 8" xfId="556"/>
    <cellStyle name="40% - Accent4 9" xfId="570"/>
    <cellStyle name="40% - Accent5" xfId="41" builtinId="47" customBuiltin="1"/>
    <cellStyle name="40% - Accent5 10" xfId="586"/>
    <cellStyle name="40% - Accent5 11" xfId="630"/>
    <cellStyle name="40% - Accent5 12" xfId="650"/>
    <cellStyle name="40% - Accent5 13" xfId="664"/>
    <cellStyle name="40% - Accent5 2" xfId="42"/>
    <cellStyle name="40% - Accent5 3" xfId="43"/>
    <cellStyle name="40% - Accent5 4" xfId="44"/>
    <cellStyle name="40% - Accent5 5" xfId="516"/>
    <cellStyle name="40% - Accent5 6" xfId="530"/>
    <cellStyle name="40% - Accent5 7" xfId="544"/>
    <cellStyle name="40% - Accent5 8" xfId="558"/>
    <cellStyle name="40% - Accent5 9" xfId="572"/>
    <cellStyle name="40% - Accent6" xfId="45" builtinId="51" customBuiltin="1"/>
    <cellStyle name="40% - Accent6 10" xfId="588"/>
    <cellStyle name="40% - Accent6 11" xfId="632"/>
    <cellStyle name="40% - Accent6 12" xfId="652"/>
    <cellStyle name="40% - Accent6 13" xfId="666"/>
    <cellStyle name="40% - Accent6 2" xfId="46"/>
    <cellStyle name="40% - Accent6 3" xfId="47"/>
    <cellStyle name="40% - Accent6 4" xfId="48"/>
    <cellStyle name="40% - Accent6 5" xfId="518"/>
    <cellStyle name="40% - Accent6 6" xfId="532"/>
    <cellStyle name="40% - Accent6 7" xfId="546"/>
    <cellStyle name="40% - Accent6 8" xfId="560"/>
    <cellStyle name="40% - Accent6 9" xfId="574"/>
    <cellStyle name="60% - Accent1" xfId="49" builtinId="32" customBuiltin="1"/>
    <cellStyle name="60% - Accent1 2" xfId="50"/>
    <cellStyle name="60% - Accent1 3" xfId="51"/>
    <cellStyle name="60% - Accent1 4" xfId="52"/>
    <cellStyle name="60% - Accent2" xfId="53" builtinId="36" customBuiltin="1"/>
    <cellStyle name="60% - Accent2 2" xfId="54"/>
    <cellStyle name="60% - Accent2 3" xfId="55"/>
    <cellStyle name="60% - Accent2 4" xfId="56"/>
    <cellStyle name="60% - Accent3" xfId="57" builtinId="40" customBuiltin="1"/>
    <cellStyle name="60% - Accent3 2" xfId="58"/>
    <cellStyle name="60% - Accent3 3" xfId="59"/>
    <cellStyle name="60% - Accent3 4" xfId="60"/>
    <cellStyle name="60% - Accent4" xfId="61" builtinId="44" customBuiltin="1"/>
    <cellStyle name="60% - Accent4 2" xfId="62"/>
    <cellStyle name="60% - Accent4 3" xfId="63"/>
    <cellStyle name="60% - Accent4 4" xfId="64"/>
    <cellStyle name="60% - Accent5" xfId="65" builtinId="48" customBuiltin="1"/>
    <cellStyle name="60% - Accent5 2" xfId="66"/>
    <cellStyle name="60% - Accent5 3" xfId="67"/>
    <cellStyle name="60% - Accent5 4" xfId="68"/>
    <cellStyle name="60% - Accent6" xfId="69" builtinId="52" customBuiltin="1"/>
    <cellStyle name="60% - Accent6 2" xfId="70"/>
    <cellStyle name="60% - Accent6 3" xfId="71"/>
    <cellStyle name="60% - Accent6 4" xfId="72"/>
    <cellStyle name="Accent1" xfId="73" builtinId="29" customBuiltin="1"/>
    <cellStyle name="Accent1 2" xfId="74"/>
    <cellStyle name="Accent1 3" xfId="75"/>
    <cellStyle name="Accent1 4" xfId="76"/>
    <cellStyle name="Accent2" xfId="77" builtinId="33" customBuiltin="1"/>
    <cellStyle name="Accent2 2" xfId="78"/>
    <cellStyle name="Accent2 3" xfId="79"/>
    <cellStyle name="Accent2 4" xfId="80"/>
    <cellStyle name="Accent3" xfId="81" builtinId="37" customBuiltin="1"/>
    <cellStyle name="Accent3 2" xfId="82"/>
    <cellStyle name="Accent3 3" xfId="83"/>
    <cellStyle name="Accent3 4" xfId="84"/>
    <cellStyle name="Accent4" xfId="85" builtinId="41" customBuiltin="1"/>
    <cellStyle name="Accent4 2" xfId="86"/>
    <cellStyle name="Accent4 3" xfId="87"/>
    <cellStyle name="Accent4 4" xfId="88"/>
    <cellStyle name="Accent5" xfId="89" builtinId="45" customBuiltin="1"/>
    <cellStyle name="Accent5 2" xfId="90"/>
    <cellStyle name="Accent5 3" xfId="91"/>
    <cellStyle name="Accent5 4" xfId="92"/>
    <cellStyle name="Accent6" xfId="93" builtinId="49" customBuiltin="1"/>
    <cellStyle name="Accent6 2" xfId="94"/>
    <cellStyle name="Accent6 3" xfId="95"/>
    <cellStyle name="Accent6 4" xfId="96"/>
    <cellStyle name="Bad" xfId="97" builtinId="27" customBuiltin="1"/>
    <cellStyle name="Bad 2" xfId="98"/>
    <cellStyle name="Bad 3" xfId="99"/>
    <cellStyle name="Bad 4" xfId="100"/>
    <cellStyle name="Calculation" xfId="101" builtinId="22" customBuiltin="1"/>
    <cellStyle name="Calculation 2" xfId="102"/>
    <cellStyle name="Calculation 3" xfId="103"/>
    <cellStyle name="Calculation 3 2" xfId="104"/>
    <cellStyle name="Calculation 3 2 2" xfId="597"/>
    <cellStyle name="Calculation 3 3" xfId="105"/>
    <cellStyle name="Calculation 3 3 2" xfId="606"/>
    <cellStyle name="Calculation 3 4" xfId="106"/>
    <cellStyle name="Calculation 3 4 2" xfId="612"/>
    <cellStyle name="Calculation 3 5" xfId="107"/>
    <cellStyle name="Calculation 3 5 2" xfId="615"/>
    <cellStyle name="Calculation 3 6" xfId="108"/>
    <cellStyle name="Calculation 3 6 2" xfId="635"/>
    <cellStyle name="Calculation 3 7" xfId="591"/>
    <cellStyle name="Calculation 4" xfId="109"/>
    <cellStyle name="Check Cell" xfId="110" builtinId="23" customBuiltin="1"/>
    <cellStyle name="Check Cell 2" xfId="111"/>
    <cellStyle name="Check Cell 3" xfId="112"/>
    <cellStyle name="Check Cell 4" xfId="113"/>
    <cellStyle name="Comma 2" xfId="114"/>
    <cellStyle name="Comma 3" xfId="115"/>
    <cellStyle name="Comma 3 2" xfId="116"/>
    <cellStyle name="Comma 3 3" xfId="117"/>
    <cellStyle name="Comma 4" xfId="670"/>
    <cellStyle name="Explanatory Text" xfId="118" builtinId="53" customBuiltin="1"/>
    <cellStyle name="Explanatory Text 2" xfId="119"/>
    <cellStyle name="Explanatory Text 3" xfId="120"/>
    <cellStyle name="Explanatory Text 4" xfId="121"/>
    <cellStyle name="Good" xfId="122" builtinId="26" customBuiltin="1"/>
    <cellStyle name="Good 2" xfId="123"/>
    <cellStyle name="Good 3" xfId="124"/>
    <cellStyle name="Good 4" xfId="125"/>
    <cellStyle name="Heading 1" xfId="126" builtinId="16" customBuiltin="1"/>
    <cellStyle name="Heading 1 2" xfId="127"/>
    <cellStyle name="Heading 1 3" xfId="128"/>
    <cellStyle name="Heading 1 4" xfId="129"/>
    <cellStyle name="Heading 2" xfId="130" builtinId="17" customBuiltin="1"/>
    <cellStyle name="Heading 2 2" xfId="131"/>
    <cellStyle name="Heading 2 3" xfId="132"/>
    <cellStyle name="Heading 2 4" xfId="133"/>
    <cellStyle name="Heading 3" xfId="134" builtinId="18" customBuiltin="1"/>
    <cellStyle name="Heading 3 2" xfId="135"/>
    <cellStyle name="Heading 3 3" xfId="136"/>
    <cellStyle name="Heading 3 4" xfId="137"/>
    <cellStyle name="Heading 4" xfId="138" builtinId="19" customBuiltin="1"/>
    <cellStyle name="Heading 4 2" xfId="139"/>
    <cellStyle name="Heading 4 3" xfId="140"/>
    <cellStyle name="Heading 4 4" xfId="141"/>
    <cellStyle name="Hyperlink 2" xfId="142"/>
    <cellStyle name="Input" xfId="143" builtinId="20" customBuiltin="1"/>
    <cellStyle name="Input 2" xfId="144"/>
    <cellStyle name="Input 3" xfId="145"/>
    <cellStyle name="Input 3 2" xfId="146"/>
    <cellStyle name="Input 3 2 2" xfId="598"/>
    <cellStyle name="Input 3 3" xfId="147"/>
    <cellStyle name="Input 3 3 2" xfId="605"/>
    <cellStyle name="Input 3 4" xfId="148"/>
    <cellStyle name="Input 3 4 2" xfId="611"/>
    <cellStyle name="Input 3 5" xfId="149"/>
    <cellStyle name="Input 3 5 2" xfId="616"/>
    <cellStyle name="Input 3 6" xfId="150"/>
    <cellStyle name="Input 3 6 2" xfId="636"/>
    <cellStyle name="Input 3 7" xfId="592"/>
    <cellStyle name="Input 4" xfId="151"/>
    <cellStyle name="Linked Cell" xfId="152" builtinId="24" customBuiltin="1"/>
    <cellStyle name="Linked Cell 2" xfId="153"/>
    <cellStyle name="Linked Cell 3" xfId="154"/>
    <cellStyle name="Linked Cell 4" xfId="155"/>
    <cellStyle name="Neutral" xfId="156" builtinId="28" customBuiltin="1"/>
    <cellStyle name="Neutral 2" xfId="157"/>
    <cellStyle name="Neutral 3" xfId="158"/>
    <cellStyle name="Neutral 4" xfId="159"/>
    <cellStyle name="Normal" xfId="0" builtinId="0"/>
    <cellStyle name="Normal 10" xfId="160"/>
    <cellStyle name="Normal 10 2" xfId="161"/>
    <cellStyle name="Normal 100" xfId="162"/>
    <cellStyle name="Normal 101" xfId="163"/>
    <cellStyle name="Normal 102" xfId="164"/>
    <cellStyle name="Normal 103" xfId="165"/>
    <cellStyle name="Normal 104" xfId="166"/>
    <cellStyle name="Normal 105" xfId="167"/>
    <cellStyle name="Normal 106" xfId="168"/>
    <cellStyle name="Normal 107" xfId="169"/>
    <cellStyle name="Normal 108" xfId="170"/>
    <cellStyle name="Normal 109" xfId="171"/>
    <cellStyle name="Normal 11" xfId="172"/>
    <cellStyle name="Normal 110" xfId="173"/>
    <cellStyle name="Normal 111" xfId="174"/>
    <cellStyle name="Normal 112" xfId="175"/>
    <cellStyle name="Normal 112 2" xfId="176"/>
    <cellStyle name="Normal 113" xfId="177"/>
    <cellStyle name="Normal 113 2" xfId="178"/>
    <cellStyle name="Normal 114" xfId="179"/>
    <cellStyle name="Normal 114 2" xfId="180"/>
    <cellStyle name="Normal 115" xfId="181"/>
    <cellStyle name="Normal 115 2" xfId="182"/>
    <cellStyle name="Normal 116" xfId="183"/>
    <cellStyle name="Normal 116 2" xfId="184"/>
    <cellStyle name="Normal 117" xfId="185"/>
    <cellStyle name="Normal 117 2" xfId="186"/>
    <cellStyle name="Normal 118" xfId="187"/>
    <cellStyle name="Normal 118 2" xfId="188"/>
    <cellStyle name="Normal 119" xfId="189"/>
    <cellStyle name="Normal 119 2" xfId="190"/>
    <cellStyle name="Normal 12" xfId="191"/>
    <cellStyle name="Normal 120" xfId="192"/>
    <cellStyle name="Normal 120 2" xfId="193"/>
    <cellStyle name="Normal 121" xfId="194"/>
    <cellStyle name="Normal 121 2" xfId="195"/>
    <cellStyle name="Normal 122" xfId="196"/>
    <cellStyle name="Normal 123" xfId="197"/>
    <cellStyle name="Normal 124" xfId="198"/>
    <cellStyle name="Normal 125" xfId="199"/>
    <cellStyle name="Normal 126" xfId="200"/>
    <cellStyle name="Normal 126 2" xfId="201"/>
    <cellStyle name="Normal 127" xfId="202"/>
    <cellStyle name="Normal 127 2" xfId="203"/>
    <cellStyle name="Normal 128" xfId="204"/>
    <cellStyle name="Normal 129" xfId="205"/>
    <cellStyle name="Normal 129 2" xfId="206"/>
    <cellStyle name="Normal 13" xfId="207"/>
    <cellStyle name="Normal 130" xfId="208"/>
    <cellStyle name="Normal 131" xfId="209"/>
    <cellStyle name="Normal 132" xfId="210"/>
    <cellStyle name="Normal 133" xfId="211"/>
    <cellStyle name="Normal 134" xfId="212"/>
    <cellStyle name="Normal 135" xfId="213"/>
    <cellStyle name="Normal 136" xfId="214"/>
    <cellStyle name="Normal 137" xfId="215"/>
    <cellStyle name="Normal 138" xfId="216"/>
    <cellStyle name="Normal 139" xfId="217"/>
    <cellStyle name="Normal 14" xfId="218"/>
    <cellStyle name="Normal 140" xfId="219"/>
    <cellStyle name="Normal 141" xfId="220"/>
    <cellStyle name="Normal 142" xfId="221"/>
    <cellStyle name="Normal 143" xfId="222"/>
    <cellStyle name="Normal 144" xfId="223"/>
    <cellStyle name="Normal 145" xfId="224"/>
    <cellStyle name="Normal 146" xfId="225"/>
    <cellStyle name="Normal 147" xfId="226"/>
    <cellStyle name="Normal 148" xfId="227"/>
    <cellStyle name="Normal 149" xfId="228"/>
    <cellStyle name="Normal 15" xfId="229"/>
    <cellStyle name="Normal 150" xfId="230"/>
    <cellStyle name="Normal 151" xfId="231"/>
    <cellStyle name="Normal 152" xfId="232"/>
    <cellStyle name="Normal 153" xfId="233"/>
    <cellStyle name="Normal 154" xfId="234"/>
    <cellStyle name="Normal 155" xfId="235"/>
    <cellStyle name="Normal 156" xfId="236"/>
    <cellStyle name="Normal 157" xfId="237"/>
    <cellStyle name="Normal 158" xfId="238"/>
    <cellStyle name="Normal 159" xfId="239"/>
    <cellStyle name="Normal 16" xfId="240"/>
    <cellStyle name="Normal 160" xfId="241"/>
    <cellStyle name="Normal 161" xfId="242"/>
    <cellStyle name="Normal 162" xfId="243"/>
    <cellStyle name="Normal 163" xfId="244"/>
    <cellStyle name="Normal 164" xfId="245"/>
    <cellStyle name="Normal 165" xfId="246"/>
    <cellStyle name="Normal 166" xfId="247"/>
    <cellStyle name="Normal 167" xfId="248"/>
    <cellStyle name="Normal 168" xfId="249"/>
    <cellStyle name="Normal 169" xfId="250"/>
    <cellStyle name="Normal 17" xfId="251"/>
    <cellStyle name="Normal 170" xfId="252"/>
    <cellStyle name="Normal 171" xfId="253"/>
    <cellStyle name="Normal 172" xfId="254"/>
    <cellStyle name="Normal 173" xfId="255"/>
    <cellStyle name="Normal 174" xfId="256"/>
    <cellStyle name="Normal 175" xfId="257"/>
    <cellStyle name="Normal 176" xfId="258"/>
    <cellStyle name="Normal 177" xfId="259"/>
    <cellStyle name="Normal 178" xfId="260"/>
    <cellStyle name="Normal 179" xfId="261"/>
    <cellStyle name="Normal 18" xfId="262"/>
    <cellStyle name="Normal 180" xfId="263"/>
    <cellStyle name="Normal 181" xfId="264"/>
    <cellStyle name="Normal 182" xfId="265"/>
    <cellStyle name="Normal 183" xfId="266"/>
    <cellStyle name="Normal 184" xfId="267"/>
    <cellStyle name="Normal 185" xfId="268"/>
    <cellStyle name="Normal 186" xfId="269"/>
    <cellStyle name="Normal 187" xfId="270"/>
    <cellStyle name="Normal 188" xfId="271"/>
    <cellStyle name="Normal 189" xfId="272"/>
    <cellStyle name="Normal 19" xfId="273"/>
    <cellStyle name="Normal 190" xfId="274"/>
    <cellStyle name="Normal 191" xfId="275"/>
    <cellStyle name="Normal 192" xfId="276"/>
    <cellStyle name="Normal 193" xfId="277"/>
    <cellStyle name="Normal 194" xfId="278"/>
    <cellStyle name="Normal 195" xfId="279"/>
    <cellStyle name="Normal 196" xfId="280"/>
    <cellStyle name="Normal 197" xfId="281"/>
    <cellStyle name="Normal 197 2" xfId="282"/>
    <cellStyle name="Normal 198" xfId="283"/>
    <cellStyle name="Normal 198 2" xfId="284"/>
    <cellStyle name="Normal 199" xfId="285"/>
    <cellStyle name="Normal 2" xfId="286"/>
    <cellStyle name="Normal 2 2" xfId="287"/>
    <cellStyle name="Normal 2 3" xfId="288"/>
    <cellStyle name="Normal 20" xfId="289"/>
    <cellStyle name="Normal 200" xfId="290"/>
    <cellStyle name="Normal 200 2" xfId="291"/>
    <cellStyle name="Normal 201" xfId="292"/>
    <cellStyle name="Normal 201 2" xfId="293"/>
    <cellStyle name="Normal 202" xfId="294"/>
    <cellStyle name="Normal 202 2" xfId="295"/>
    <cellStyle name="Normal 203" xfId="296"/>
    <cellStyle name="Normal 203 2" xfId="297"/>
    <cellStyle name="Normal 204" xfId="298"/>
    <cellStyle name="Normal 204 2" xfId="299"/>
    <cellStyle name="Normal 205" xfId="300"/>
    <cellStyle name="Normal 205 2" xfId="301"/>
    <cellStyle name="Normal 206" xfId="302"/>
    <cellStyle name="Normal 206 2" xfId="303"/>
    <cellStyle name="Normal 207" xfId="304"/>
    <cellStyle name="Normal 207 2" xfId="305"/>
    <cellStyle name="Normal 208" xfId="306"/>
    <cellStyle name="Normal 208 2" xfId="307"/>
    <cellStyle name="Normal 209" xfId="308"/>
    <cellStyle name="Normal 209 2" xfId="309"/>
    <cellStyle name="Normal 21" xfId="310"/>
    <cellStyle name="Normal 210" xfId="311"/>
    <cellStyle name="Normal 211" xfId="312"/>
    <cellStyle name="Normal 212" xfId="313"/>
    <cellStyle name="Normal 213" xfId="314"/>
    <cellStyle name="Normal 214" xfId="315"/>
    <cellStyle name="Normal 215" xfId="316"/>
    <cellStyle name="Normal 216" xfId="317"/>
    <cellStyle name="Normal 217" xfId="318"/>
    <cellStyle name="Normal 218" xfId="319"/>
    <cellStyle name="Normal 219" xfId="320"/>
    <cellStyle name="Normal 22" xfId="321"/>
    <cellStyle name="Normal 220" xfId="322"/>
    <cellStyle name="Normal 221" xfId="323"/>
    <cellStyle name="Normal 222" xfId="324"/>
    <cellStyle name="Normal 223" xfId="325"/>
    <cellStyle name="Normal 224" xfId="326"/>
    <cellStyle name="Normal 225" xfId="327"/>
    <cellStyle name="Normal 226" xfId="328"/>
    <cellStyle name="Normal 227" xfId="329"/>
    <cellStyle name="Normal 228" xfId="330"/>
    <cellStyle name="Normal 229" xfId="331"/>
    <cellStyle name="Normal 23" xfId="332"/>
    <cellStyle name="Normal 230" xfId="333"/>
    <cellStyle name="Normal 231" xfId="334"/>
    <cellStyle name="Normal 232" xfId="335"/>
    <cellStyle name="Normal 233" xfId="336"/>
    <cellStyle name="Normal 234" xfId="337"/>
    <cellStyle name="Normal 235" xfId="338"/>
    <cellStyle name="Normal 236" xfId="339"/>
    <cellStyle name="Normal 237" xfId="340"/>
    <cellStyle name="Normal 238" xfId="341"/>
    <cellStyle name="Normal 239" xfId="342"/>
    <cellStyle name="Normal 24" xfId="343"/>
    <cellStyle name="Normal 240" xfId="344"/>
    <cellStyle name="Normal 241" xfId="345"/>
    <cellStyle name="Normal 242" xfId="346"/>
    <cellStyle name="Normal 243" xfId="347"/>
    <cellStyle name="Normal 244" xfId="348"/>
    <cellStyle name="Normal 245" xfId="349"/>
    <cellStyle name="Normal 246" xfId="350"/>
    <cellStyle name="Normal 247" xfId="351"/>
    <cellStyle name="Normal 248" xfId="352"/>
    <cellStyle name="Normal 249" xfId="353"/>
    <cellStyle name="Normal 25" xfId="354"/>
    <cellStyle name="Normal 250" xfId="355"/>
    <cellStyle name="Normal 251" xfId="356"/>
    <cellStyle name="Normal 252" xfId="357"/>
    <cellStyle name="Normal 253" xfId="358"/>
    <cellStyle name="Normal 254" xfId="359"/>
    <cellStyle name="Normal 255" xfId="360"/>
    <cellStyle name="Normal 256" xfId="361"/>
    <cellStyle name="Normal 257" xfId="362"/>
    <cellStyle name="Normal 258" xfId="363"/>
    <cellStyle name="Normal 259" xfId="364"/>
    <cellStyle name="Normal 259 10" xfId="667"/>
    <cellStyle name="Normal 259 2" xfId="519"/>
    <cellStyle name="Normal 259 3" xfId="533"/>
    <cellStyle name="Normal 259 4" xfId="547"/>
    <cellStyle name="Normal 259 5" xfId="561"/>
    <cellStyle name="Normal 259 6" xfId="575"/>
    <cellStyle name="Normal 259 7" xfId="589"/>
    <cellStyle name="Normal 259 8" xfId="633"/>
    <cellStyle name="Normal 259 9" xfId="653"/>
    <cellStyle name="Normal 26" xfId="365"/>
    <cellStyle name="Normal 260" xfId="669"/>
    <cellStyle name="Normal 27" xfId="366"/>
    <cellStyle name="Normal 28" xfId="367"/>
    <cellStyle name="Normal 29" xfId="368"/>
    <cellStyle name="Normal 3" xfId="369"/>
    <cellStyle name="Normal 3 2" xfId="370"/>
    <cellStyle name="Normal 30" xfId="371"/>
    <cellStyle name="Normal 31" xfId="372"/>
    <cellStyle name="Normal 32" xfId="373"/>
    <cellStyle name="Normal 33" xfId="374"/>
    <cellStyle name="Normal 34" xfId="375"/>
    <cellStyle name="Normal 35" xfId="376"/>
    <cellStyle name="Normal 35 2" xfId="377"/>
    <cellStyle name="Normal 36" xfId="378"/>
    <cellStyle name="Normal 36 2" xfId="379"/>
    <cellStyle name="Normal 37" xfId="380"/>
    <cellStyle name="Normal 37 2" xfId="381"/>
    <cellStyle name="Normal 38" xfId="382"/>
    <cellStyle name="Normal 39" xfId="383"/>
    <cellStyle name="Normal 4" xfId="384"/>
    <cellStyle name="Normal 4 2" xfId="385"/>
    <cellStyle name="Normal 40" xfId="386"/>
    <cellStyle name="Normal 41" xfId="387"/>
    <cellStyle name="Normal 42" xfId="388"/>
    <cellStyle name="Normal 43" xfId="389"/>
    <cellStyle name="Normal 44" xfId="390"/>
    <cellStyle name="Normal 45" xfId="391"/>
    <cellStyle name="Normal 46" xfId="392"/>
    <cellStyle name="Normal 47" xfId="393"/>
    <cellStyle name="Normal 48" xfId="394"/>
    <cellStyle name="Normal 49" xfId="395"/>
    <cellStyle name="Normal 5" xfId="396"/>
    <cellStyle name="Normal 5 2" xfId="397"/>
    <cellStyle name="Normal 50" xfId="398"/>
    <cellStyle name="Normal 51" xfId="399"/>
    <cellStyle name="Normal 52" xfId="400"/>
    <cellStyle name="Normal 53" xfId="401"/>
    <cellStyle name="Normal 53 2" xfId="402"/>
    <cellStyle name="Normal 54" xfId="403"/>
    <cellStyle name="Normal 54 2" xfId="404"/>
    <cellStyle name="Normal 55" xfId="405"/>
    <cellStyle name="Normal 55 2" xfId="406"/>
    <cellStyle name="Normal 56" xfId="407"/>
    <cellStyle name="Normal 57" xfId="408"/>
    <cellStyle name="Normal 58" xfId="409"/>
    <cellStyle name="Normal 59" xfId="410"/>
    <cellStyle name="Normal 6" xfId="411"/>
    <cellStyle name="Normal 6 2" xfId="412"/>
    <cellStyle name="Normal 60" xfId="413"/>
    <cellStyle name="Normal 61" xfId="414"/>
    <cellStyle name="Normal 62" xfId="415"/>
    <cellStyle name="Normal 63" xfId="416"/>
    <cellStyle name="Normal 64" xfId="417"/>
    <cellStyle name="Normal 64 2" xfId="418"/>
    <cellStyle name="Normal 65" xfId="419"/>
    <cellStyle name="Normal 65 2" xfId="420"/>
    <cellStyle name="Normal 66" xfId="421"/>
    <cellStyle name="Normal 66 2" xfId="422"/>
    <cellStyle name="Normal 67" xfId="423"/>
    <cellStyle name="Normal 68" xfId="424"/>
    <cellStyle name="Normal 69" xfId="425"/>
    <cellStyle name="Normal 7" xfId="426"/>
    <cellStyle name="Normal 7 2" xfId="427"/>
    <cellStyle name="Normal 70" xfId="428"/>
    <cellStyle name="Normal 71" xfId="429"/>
    <cellStyle name="Normal 72" xfId="430"/>
    <cellStyle name="Normal 73" xfId="431"/>
    <cellStyle name="Normal 74" xfId="432"/>
    <cellStyle name="Normal 75" xfId="433"/>
    <cellStyle name="Normal 76" xfId="434"/>
    <cellStyle name="Normal 77" xfId="435"/>
    <cellStyle name="Normal 78" xfId="436"/>
    <cellStyle name="Normal 79" xfId="437"/>
    <cellStyle name="Normal 8" xfId="438"/>
    <cellStyle name="Normal 8 2" xfId="439"/>
    <cellStyle name="Normal 8 3" xfId="440"/>
    <cellStyle name="Normal 80" xfId="441"/>
    <cellStyle name="Normal 81" xfId="442"/>
    <cellStyle name="Normal 82" xfId="443"/>
    <cellStyle name="Normal 83" xfId="444"/>
    <cellStyle name="Normal 84" xfId="445"/>
    <cellStyle name="Normal 85" xfId="446"/>
    <cellStyle name="Normal 86" xfId="447"/>
    <cellStyle name="Normal 87" xfId="448"/>
    <cellStyle name="Normal 88" xfId="449"/>
    <cellStyle name="Normal 89" xfId="450"/>
    <cellStyle name="Normal 9" xfId="451"/>
    <cellStyle name="Normal 9 2" xfId="452"/>
    <cellStyle name="Normal 9 3" xfId="453"/>
    <cellStyle name="Normal 9 4" xfId="454"/>
    <cellStyle name="Normal 90" xfId="455"/>
    <cellStyle name="Normal 91" xfId="456"/>
    <cellStyle name="Normal 92" xfId="457"/>
    <cellStyle name="Normal 93" xfId="458"/>
    <cellStyle name="Normal 94" xfId="459"/>
    <cellStyle name="Normal 95" xfId="460"/>
    <cellStyle name="Normal 96" xfId="461"/>
    <cellStyle name="Normal 97" xfId="462"/>
    <cellStyle name="Normal 98" xfId="463"/>
    <cellStyle name="Normal 99" xfId="464"/>
    <cellStyle name="Note 2" xfId="465"/>
    <cellStyle name="Note 3" xfId="466"/>
    <cellStyle name="Note 3 2" xfId="467"/>
    <cellStyle name="Note 3 2 2" xfId="468"/>
    <cellStyle name="Note 3 2 2 2" xfId="600"/>
    <cellStyle name="Note 3 2 3" xfId="469"/>
    <cellStyle name="Note 3 2 3 2" xfId="603"/>
    <cellStyle name="Note 3 2 4" xfId="470"/>
    <cellStyle name="Note 3 2 4 2" xfId="609"/>
    <cellStyle name="Note 3 2 5" xfId="471"/>
    <cellStyle name="Note 3 2 5 2" xfId="618"/>
    <cellStyle name="Note 3 2 6" xfId="472"/>
    <cellStyle name="Note 3 2 6 2" xfId="638"/>
    <cellStyle name="Note 3 2 7" xfId="594"/>
    <cellStyle name="Note 3 3" xfId="473"/>
    <cellStyle name="Note 3 3 2" xfId="599"/>
    <cellStyle name="Note 3 4" xfId="474"/>
    <cellStyle name="Note 3 4 2" xfId="604"/>
    <cellStyle name="Note 3 5" xfId="475"/>
    <cellStyle name="Note 3 5 2" xfId="610"/>
    <cellStyle name="Note 3 6" xfId="476"/>
    <cellStyle name="Note 3 6 2" xfId="617"/>
    <cellStyle name="Note 3 7" xfId="477"/>
    <cellStyle name="Note 3 7 2" xfId="637"/>
    <cellStyle name="Note 3 8" xfId="593"/>
    <cellStyle name="Note 4" xfId="478"/>
    <cellStyle name="Note 5" xfId="479"/>
    <cellStyle name="Note 5 10" xfId="668"/>
    <cellStyle name="Note 5 2" xfId="520"/>
    <cellStyle name="Note 5 3" xfId="534"/>
    <cellStyle name="Note 5 4" xfId="548"/>
    <cellStyle name="Note 5 5" xfId="562"/>
    <cellStyle name="Note 5 6" xfId="576"/>
    <cellStyle name="Note 5 7" xfId="590"/>
    <cellStyle name="Note 5 8" xfId="634"/>
    <cellStyle name="Note 5 9" xfId="654"/>
    <cellStyle name="Output" xfId="480" builtinId="21" customBuiltin="1"/>
    <cellStyle name="Output 2" xfId="481"/>
    <cellStyle name="Output 3" xfId="482"/>
    <cellStyle name="Output 3 2" xfId="483"/>
    <cellStyle name="Output 3 2 2" xfId="601"/>
    <cellStyle name="Output 3 3" xfId="484"/>
    <cellStyle name="Output 3 3 2" xfId="607"/>
    <cellStyle name="Output 3 4" xfId="485"/>
    <cellStyle name="Output 3 4 2" xfId="613"/>
    <cellStyle name="Output 3 5" xfId="486"/>
    <cellStyle name="Output 3 5 2" xfId="619"/>
    <cellStyle name="Output 3 6" xfId="487"/>
    <cellStyle name="Output 3 6 2" xfId="639"/>
    <cellStyle name="Output 3 7" xfId="595"/>
    <cellStyle name="Output 4" xfId="488"/>
    <cellStyle name="Title" xfId="506" builtinId="15" customBuiltin="1"/>
    <cellStyle name="Title 2" xfId="489"/>
    <cellStyle name="Title 3" xfId="490"/>
    <cellStyle name="Title 4" xfId="491"/>
    <cellStyle name="Title 5" xfId="492"/>
    <cellStyle name="Total" xfId="493" builtinId="25" customBuiltin="1"/>
    <cellStyle name="Total 2" xfId="494"/>
    <cellStyle name="Total 3" xfId="495"/>
    <cellStyle name="Total 3 2" xfId="496"/>
    <cellStyle name="Total 3 2 2" xfId="602"/>
    <cellStyle name="Total 3 3" xfId="497"/>
    <cellStyle name="Total 3 3 2" xfId="608"/>
    <cellStyle name="Total 3 4" xfId="498"/>
    <cellStyle name="Total 3 4 2" xfId="614"/>
    <cellStyle name="Total 3 5" xfId="499"/>
    <cellStyle name="Total 3 5 2" xfId="620"/>
    <cellStyle name="Total 3 6" xfId="500"/>
    <cellStyle name="Total 3 6 2" xfId="640"/>
    <cellStyle name="Total 3 7" xfId="596"/>
    <cellStyle name="Total 4" xfId="501"/>
    <cellStyle name="Warning Text" xfId="502" builtinId="11" customBuiltin="1"/>
    <cellStyle name="Warning Text 2" xfId="503"/>
    <cellStyle name="Warning Text 3" xfId="504"/>
    <cellStyle name="Warning Text 4" xfId="50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2398507</xdr:colOff>
      <xdr:row>0</xdr:row>
      <xdr:rowOff>0</xdr:rowOff>
    </xdr:from>
    <xdr:to>
      <xdr:col>14</xdr:col>
      <xdr:colOff>2994025</xdr:colOff>
      <xdr:row>2</xdr:row>
      <xdr:rowOff>7560</xdr:rowOff>
    </xdr:to>
    <xdr:pic>
      <xdr:nvPicPr>
        <xdr:cNvPr id="390172" name="Picture 1" descr="173900_logo_final">
          <a:extLst>
            <a:ext uri="{FF2B5EF4-FFF2-40B4-BE49-F238E27FC236}">
              <a16:creationId xmlns:a16="http://schemas.microsoft.com/office/drawing/2014/main" id="{4709A2B1-1AF0-4AF5-869D-F29F0946F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23225082" y="0"/>
          <a:ext cx="595518" cy="514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2364784</xdr:colOff>
      <xdr:row>42</xdr:row>
      <xdr:rowOff>63499</xdr:rowOff>
    </xdr:from>
    <xdr:to>
      <xdr:col>14</xdr:col>
      <xdr:colOff>2982913</xdr:colOff>
      <xdr:row>43</xdr:row>
      <xdr:rowOff>206373</xdr:rowOff>
    </xdr:to>
    <xdr:pic>
      <xdr:nvPicPr>
        <xdr:cNvPr id="390173" name="Picture 1" descr="173900_logo_final">
          <a:extLst>
            <a:ext uri="{FF2B5EF4-FFF2-40B4-BE49-F238E27FC236}">
              <a16:creationId xmlns:a16="http://schemas.microsoft.com/office/drawing/2014/main" id="{0C78759A-FA97-49FD-ACB2-6F5C8C919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04672650" y="8635999"/>
          <a:ext cx="618129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1924050</xdr:colOff>
      <xdr:row>0</xdr:row>
      <xdr:rowOff>390525</xdr:rowOff>
    </xdr:from>
    <xdr:to>
      <xdr:col>9</xdr:col>
      <xdr:colOff>609600</xdr:colOff>
      <xdr:row>3</xdr:row>
      <xdr:rowOff>47625</xdr:rowOff>
    </xdr:to>
    <xdr:pic>
      <xdr:nvPicPr>
        <xdr:cNvPr id="391350" name="Picture 1">
          <a:extLst>
            <a:ext uri="{FF2B5EF4-FFF2-40B4-BE49-F238E27FC236}">
              <a16:creationId xmlns:a16="http://schemas.microsoft.com/office/drawing/2014/main" id="{57AACAEF-25F1-432F-A717-F007D48DE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1714225" y="390525"/>
          <a:ext cx="1076325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1" name="Picture 14">
          <a:extLst>
            <a:ext uri="{FF2B5EF4-FFF2-40B4-BE49-F238E27FC236}">
              <a16:creationId xmlns:a16="http://schemas.microsoft.com/office/drawing/2014/main" id="{351281E8-7EB3-4D00-B45F-60B34CE20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2" name="Picture 15">
          <a:extLst>
            <a:ext uri="{FF2B5EF4-FFF2-40B4-BE49-F238E27FC236}">
              <a16:creationId xmlns:a16="http://schemas.microsoft.com/office/drawing/2014/main" id="{C315A9DF-22B5-4602-9CF4-6CD223AE6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3" name="Picture 16">
          <a:extLst>
            <a:ext uri="{FF2B5EF4-FFF2-40B4-BE49-F238E27FC236}">
              <a16:creationId xmlns:a16="http://schemas.microsoft.com/office/drawing/2014/main" id="{A1200437-2863-489D-8D84-5F3D859AC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4" name="Picture 17">
          <a:extLst>
            <a:ext uri="{FF2B5EF4-FFF2-40B4-BE49-F238E27FC236}">
              <a16:creationId xmlns:a16="http://schemas.microsoft.com/office/drawing/2014/main" id="{A46236E9-4B77-4967-9858-20BFBC418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5" name="Picture 18">
          <a:extLst>
            <a:ext uri="{FF2B5EF4-FFF2-40B4-BE49-F238E27FC236}">
              <a16:creationId xmlns:a16="http://schemas.microsoft.com/office/drawing/2014/main" id="{8B32933A-1940-4F89-A0D8-CECECFE70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6" name="Picture 19">
          <a:extLst>
            <a:ext uri="{FF2B5EF4-FFF2-40B4-BE49-F238E27FC236}">
              <a16:creationId xmlns:a16="http://schemas.microsoft.com/office/drawing/2014/main" id="{CA9844C5-307F-49B7-9850-594EB1464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7" name="Picture 20">
          <a:extLst>
            <a:ext uri="{FF2B5EF4-FFF2-40B4-BE49-F238E27FC236}">
              <a16:creationId xmlns:a16="http://schemas.microsoft.com/office/drawing/2014/main" id="{2EC5399E-6A1C-4E62-A5B6-23C2D923A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8" name="Picture 21">
          <a:extLst>
            <a:ext uri="{FF2B5EF4-FFF2-40B4-BE49-F238E27FC236}">
              <a16:creationId xmlns:a16="http://schemas.microsoft.com/office/drawing/2014/main" id="{74901F6F-E9FF-4456-9CEA-60B825E90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9" name="Picture 22">
          <a:extLst>
            <a:ext uri="{FF2B5EF4-FFF2-40B4-BE49-F238E27FC236}">
              <a16:creationId xmlns:a16="http://schemas.microsoft.com/office/drawing/2014/main" id="{ADCE4A85-00BE-449F-947F-B40EAB370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0" name="Picture 23">
          <a:extLst>
            <a:ext uri="{FF2B5EF4-FFF2-40B4-BE49-F238E27FC236}">
              <a16:creationId xmlns:a16="http://schemas.microsoft.com/office/drawing/2014/main" id="{B7615850-C005-4247-8BA0-9B5401EB0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1" name="Picture 24">
          <a:extLst>
            <a:ext uri="{FF2B5EF4-FFF2-40B4-BE49-F238E27FC236}">
              <a16:creationId xmlns:a16="http://schemas.microsoft.com/office/drawing/2014/main" id="{50D88D70-F790-47EA-A104-345F7EEA9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2" name="Picture 25">
          <a:extLst>
            <a:ext uri="{FF2B5EF4-FFF2-40B4-BE49-F238E27FC236}">
              <a16:creationId xmlns:a16="http://schemas.microsoft.com/office/drawing/2014/main" id="{4B4FAA2B-9FF4-4B91-B456-3E35824FC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285750</xdr:colOff>
      <xdr:row>0</xdr:row>
      <xdr:rowOff>152400</xdr:rowOff>
    </xdr:from>
    <xdr:to>
      <xdr:col>9</xdr:col>
      <xdr:colOff>1323974</xdr:colOff>
      <xdr:row>2</xdr:row>
      <xdr:rowOff>180976</xdr:rowOff>
    </xdr:to>
    <xdr:pic>
      <xdr:nvPicPr>
        <xdr:cNvPr id="3" name="Picture 2" descr="173900_logo_final">
          <a:extLst>
            <a:ext uri="{FF2B5EF4-FFF2-40B4-BE49-F238E27FC236}">
              <a16:creationId xmlns:a16="http://schemas.microsoft.com/office/drawing/2014/main" id="{FD5B2ECF-0B4F-427A-9CDB-06D7A9D79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25656626" y="152400"/>
          <a:ext cx="1038224" cy="914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2162175</xdr:colOff>
      <xdr:row>64</xdr:row>
      <xdr:rowOff>38100</xdr:rowOff>
    </xdr:from>
    <xdr:to>
      <xdr:col>7</xdr:col>
      <xdr:colOff>2724150</xdr:colOff>
      <xdr:row>65</xdr:row>
      <xdr:rowOff>257175</xdr:rowOff>
    </xdr:to>
    <xdr:pic>
      <xdr:nvPicPr>
        <xdr:cNvPr id="329318" name="Picture 4">
          <a:extLst>
            <a:ext uri="{FF2B5EF4-FFF2-40B4-BE49-F238E27FC236}">
              <a16:creationId xmlns:a16="http://schemas.microsoft.com/office/drawing/2014/main" id="{651CE326-B5C3-4411-9220-01B6856FF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93425025" y="14897100"/>
          <a:ext cx="5619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2171700</xdr:colOff>
      <xdr:row>0</xdr:row>
      <xdr:rowOff>47625</xdr:rowOff>
    </xdr:from>
    <xdr:ext cx="561975" cy="466725"/>
    <xdr:pic>
      <xdr:nvPicPr>
        <xdr:cNvPr id="5" name="Picture 4">
          <a:extLst>
            <a:ext uri="{FF2B5EF4-FFF2-40B4-BE49-F238E27FC236}">
              <a16:creationId xmlns:a16="http://schemas.microsoft.com/office/drawing/2014/main" id="{373E4D03-6F34-43FD-BBE7-8FA13DE60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93415500" y="14906625"/>
          <a:ext cx="5619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2171700</xdr:colOff>
      <xdr:row>64</xdr:row>
      <xdr:rowOff>47625</xdr:rowOff>
    </xdr:from>
    <xdr:ext cx="561975" cy="466725"/>
    <xdr:pic>
      <xdr:nvPicPr>
        <xdr:cNvPr id="4" name="Picture 3">
          <a:extLst>
            <a:ext uri="{FF2B5EF4-FFF2-40B4-BE49-F238E27FC236}">
              <a16:creationId xmlns:a16="http://schemas.microsoft.com/office/drawing/2014/main" id="{6C61798E-4F20-4186-AB61-A794B317C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93415500" y="47625"/>
          <a:ext cx="5619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1333500</xdr:colOff>
      <xdr:row>0</xdr:row>
      <xdr:rowOff>0</xdr:rowOff>
    </xdr:from>
    <xdr:to>
      <xdr:col>15</xdr:col>
      <xdr:colOff>2126049</xdr:colOff>
      <xdr:row>1</xdr:row>
      <xdr:rowOff>298628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2DE2EF86-FAF0-4EBC-9A94-6486B61042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21270064" y="0"/>
          <a:ext cx="792549" cy="731583"/>
        </a:xfrm>
        <a:prstGeom prst="rect">
          <a:avLst/>
        </a:prstGeom>
      </xdr:spPr>
    </xdr:pic>
    <xdr:clientData/>
  </xdr:twoCellAnchor>
  <xdr:oneCellAnchor>
    <xdr:from>
      <xdr:col>15</xdr:col>
      <xdr:colOff>1361642</xdr:colOff>
      <xdr:row>33</xdr:row>
      <xdr:rowOff>25977</xdr:rowOff>
    </xdr:from>
    <xdr:ext cx="764407" cy="705606"/>
    <xdr:pic>
      <xdr:nvPicPr>
        <xdr:cNvPr id="4" name="Picture 3">
          <a:extLst>
            <a:ext uri="{FF2B5EF4-FFF2-40B4-BE49-F238E27FC236}">
              <a16:creationId xmlns:a16="http://schemas.microsoft.com/office/drawing/2014/main" id="{9073F24E-B8F9-4F77-B7FF-CAA816FB78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21876201" y="8875568"/>
          <a:ext cx="764407" cy="705606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1352550</xdr:colOff>
      <xdr:row>0</xdr:row>
      <xdr:rowOff>0</xdr:rowOff>
    </xdr:from>
    <xdr:to>
      <xdr:col>14</xdr:col>
      <xdr:colOff>2000250</xdr:colOff>
      <xdr:row>1</xdr:row>
      <xdr:rowOff>228600</xdr:rowOff>
    </xdr:to>
    <xdr:pic>
      <xdr:nvPicPr>
        <xdr:cNvPr id="393230" name="Picture 1">
          <a:extLst>
            <a:ext uri="{FF2B5EF4-FFF2-40B4-BE49-F238E27FC236}">
              <a16:creationId xmlns:a16="http://schemas.microsoft.com/office/drawing/2014/main" id="{2245AE3D-8AFC-4E2A-8CDB-7A6E48232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580500" y="0"/>
          <a:ext cx="6477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1407520</xdr:colOff>
      <xdr:row>0</xdr:row>
      <xdr:rowOff>0</xdr:rowOff>
    </xdr:from>
    <xdr:to>
      <xdr:col>14</xdr:col>
      <xdr:colOff>2132597</xdr:colOff>
      <xdr:row>1</xdr:row>
      <xdr:rowOff>330868</xdr:rowOff>
    </xdr:to>
    <xdr:pic>
      <xdr:nvPicPr>
        <xdr:cNvPr id="394254" name="Picture 1">
          <a:extLst>
            <a:ext uri="{FF2B5EF4-FFF2-40B4-BE49-F238E27FC236}">
              <a16:creationId xmlns:a16="http://schemas.microsoft.com/office/drawing/2014/main" id="{7CD24E7B-B816-496F-A618-7200FEF8F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12011245" y="0"/>
          <a:ext cx="725077" cy="6817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92"/>
  <sheetViews>
    <sheetView rightToLeft="1" topLeftCell="A58" zoomScale="126" zoomScaleNormal="126" workbookViewId="0">
      <selection activeCell="P63" sqref="P63"/>
    </sheetView>
  </sheetViews>
  <sheetFormatPr defaultRowHeight="12.75"/>
  <cols>
    <col min="1" max="1" width="1" style="5" customWidth="1"/>
    <col min="2" max="2" width="23.42578125" style="5" customWidth="1"/>
    <col min="3" max="3" width="9.5703125" style="5" customWidth="1"/>
    <col min="4" max="5" width="9" style="5" customWidth="1"/>
    <col min="6" max="6" width="8.5703125" style="5" customWidth="1"/>
    <col min="7" max="7" width="9.140625" style="5" customWidth="1"/>
    <col min="8" max="8" width="8.7109375" style="5" customWidth="1"/>
    <col min="9" max="9" width="9.140625" style="5" customWidth="1"/>
    <col min="10" max="10" width="10.28515625" style="46" customWidth="1"/>
    <col min="11" max="11" width="8.140625" style="47" customWidth="1"/>
    <col min="12" max="12" width="16.140625" style="49" customWidth="1"/>
    <col min="13" max="13" width="17.5703125" style="49" customWidth="1"/>
    <col min="14" max="14" width="8.28515625" style="48" customWidth="1"/>
    <col min="15" max="15" width="45.140625" style="5" customWidth="1"/>
    <col min="16" max="237" width="9.140625" style="5"/>
    <col min="238" max="238" width="11" style="5" customWidth="1"/>
    <col min="239" max="16384" width="9.140625" style="5"/>
  </cols>
  <sheetData>
    <row r="1" spans="2:15" ht="25.5" customHeight="1">
      <c r="B1" s="105" t="s">
        <v>4</v>
      </c>
      <c r="C1" s="106"/>
      <c r="D1" s="106"/>
      <c r="E1" s="217" t="s">
        <v>404</v>
      </c>
      <c r="F1" s="217"/>
      <c r="G1" s="217"/>
      <c r="H1" s="217"/>
      <c r="I1" s="217"/>
      <c r="J1" s="217"/>
      <c r="K1" s="217"/>
      <c r="L1" s="217"/>
      <c r="M1" s="217"/>
      <c r="N1" s="217"/>
      <c r="O1" s="107"/>
    </row>
    <row r="2" spans="2:15" ht="14.25" customHeight="1">
      <c r="B2" s="218" t="s">
        <v>5</v>
      </c>
      <c r="C2" s="219"/>
      <c r="D2" s="219"/>
      <c r="E2" s="219"/>
      <c r="F2" s="220" t="s">
        <v>405</v>
      </c>
      <c r="G2" s="220"/>
      <c r="H2" s="220"/>
      <c r="I2" s="220"/>
      <c r="J2" s="220"/>
      <c r="K2" s="220"/>
      <c r="L2" s="220"/>
      <c r="M2" s="220"/>
      <c r="N2" s="220"/>
      <c r="O2" s="108"/>
    </row>
    <row r="3" spans="2:15" ht="60.75" customHeight="1">
      <c r="B3" s="15" t="s">
        <v>0</v>
      </c>
      <c r="C3" s="16" t="s">
        <v>6</v>
      </c>
      <c r="D3" s="16" t="s">
        <v>7</v>
      </c>
      <c r="E3" s="16" t="s">
        <v>8</v>
      </c>
      <c r="F3" s="16" t="s">
        <v>9</v>
      </c>
      <c r="G3" s="16" t="s">
        <v>22</v>
      </c>
      <c r="H3" s="16" t="s">
        <v>2</v>
      </c>
      <c r="I3" s="16" t="s">
        <v>23</v>
      </c>
      <c r="J3" s="17" t="s">
        <v>10</v>
      </c>
      <c r="K3" s="18" t="s">
        <v>97</v>
      </c>
      <c r="L3" s="16" t="s">
        <v>64</v>
      </c>
      <c r="M3" s="16" t="s">
        <v>65</v>
      </c>
      <c r="N3" s="16" t="s">
        <v>11</v>
      </c>
      <c r="O3" s="9" t="s">
        <v>1</v>
      </c>
    </row>
    <row r="4" spans="2:15" ht="14.1" customHeight="1">
      <c r="B4" s="14" t="s">
        <v>12</v>
      </c>
      <c r="C4" s="204" t="s">
        <v>3</v>
      </c>
      <c r="D4" s="205"/>
      <c r="E4" s="205"/>
      <c r="F4" s="205"/>
      <c r="G4" s="205"/>
      <c r="H4" s="206"/>
      <c r="I4" s="205"/>
      <c r="J4" s="205"/>
      <c r="K4" s="205"/>
      <c r="L4" s="205"/>
      <c r="M4" s="205"/>
      <c r="N4" s="205"/>
      <c r="O4" s="203"/>
    </row>
    <row r="5" spans="2:15" ht="14.1" customHeight="1">
      <c r="B5" s="13" t="s">
        <v>375</v>
      </c>
      <c r="C5" s="23" t="s">
        <v>170</v>
      </c>
      <c r="D5" s="24">
        <v>0.78</v>
      </c>
      <c r="E5" s="72">
        <v>0.78</v>
      </c>
      <c r="F5" s="72">
        <v>0.75</v>
      </c>
      <c r="G5" s="34">
        <v>0.76</v>
      </c>
      <c r="H5" s="34">
        <v>0.77</v>
      </c>
      <c r="I5" s="34">
        <v>0.78</v>
      </c>
      <c r="J5" s="35">
        <v>-1.2820512820512886</v>
      </c>
      <c r="K5" s="26">
        <v>55</v>
      </c>
      <c r="L5" s="26">
        <v>43086677</v>
      </c>
      <c r="M5" s="26">
        <v>32873776.850000001</v>
      </c>
      <c r="N5" s="27">
        <v>5</v>
      </c>
      <c r="O5" s="28" t="s">
        <v>171</v>
      </c>
    </row>
    <row r="6" spans="2:15" ht="14.1" customHeight="1">
      <c r="B6" s="13" t="s">
        <v>47</v>
      </c>
      <c r="C6" s="23" t="s">
        <v>36</v>
      </c>
      <c r="D6" s="24">
        <v>3.62</v>
      </c>
      <c r="E6" s="72">
        <v>3.62</v>
      </c>
      <c r="F6" s="72">
        <v>3.46</v>
      </c>
      <c r="G6" s="34">
        <v>3.55</v>
      </c>
      <c r="H6" s="34">
        <v>3.58</v>
      </c>
      <c r="I6" s="34">
        <v>3.62</v>
      </c>
      <c r="J6" s="35">
        <v>-1.1049723756906049</v>
      </c>
      <c r="K6" s="26">
        <v>518</v>
      </c>
      <c r="L6" s="26">
        <v>175738704</v>
      </c>
      <c r="M6" s="26">
        <v>623560612.48000002</v>
      </c>
      <c r="N6" s="27">
        <v>5</v>
      </c>
      <c r="O6" s="28" t="s">
        <v>48</v>
      </c>
    </row>
    <row r="7" spans="2:15" ht="14.1" customHeight="1">
      <c r="B7" s="13" t="s">
        <v>98</v>
      </c>
      <c r="C7" s="23" t="s">
        <v>99</v>
      </c>
      <c r="D7" s="24">
        <v>1.04</v>
      </c>
      <c r="E7" s="72">
        <v>1.04</v>
      </c>
      <c r="F7" s="72">
        <v>1.02</v>
      </c>
      <c r="G7" s="34">
        <v>1.02</v>
      </c>
      <c r="H7" s="34">
        <v>1.03</v>
      </c>
      <c r="I7" s="34">
        <v>1.04</v>
      </c>
      <c r="J7" s="35">
        <v>-0.96153846153845812</v>
      </c>
      <c r="K7" s="26">
        <v>30</v>
      </c>
      <c r="L7" s="26">
        <v>10361578</v>
      </c>
      <c r="M7" s="26">
        <v>10611261.190000001</v>
      </c>
      <c r="N7" s="27">
        <v>5</v>
      </c>
      <c r="O7" s="28" t="s">
        <v>100</v>
      </c>
    </row>
    <row r="8" spans="2:15" ht="14.1" customHeight="1">
      <c r="B8" s="13" t="s">
        <v>392</v>
      </c>
      <c r="C8" s="23" t="s">
        <v>45</v>
      </c>
      <c r="D8" s="111">
        <v>7.0000000000000007E-2</v>
      </c>
      <c r="E8" s="111">
        <v>7.0000000000000007E-2</v>
      </c>
      <c r="F8" s="111">
        <v>7.0000000000000007E-2</v>
      </c>
      <c r="G8" s="34">
        <v>7.0000000000000007E-2</v>
      </c>
      <c r="H8" s="34">
        <v>7.0000000000000007E-2</v>
      </c>
      <c r="I8" s="34">
        <v>7.0000000000000007E-2</v>
      </c>
      <c r="J8" s="35">
        <v>0</v>
      </c>
      <c r="K8" s="26">
        <v>14</v>
      </c>
      <c r="L8" s="26">
        <v>83142105</v>
      </c>
      <c r="M8" s="26">
        <v>5819947.3499999996</v>
      </c>
      <c r="N8" s="27">
        <v>4</v>
      </c>
      <c r="O8" s="28" t="s">
        <v>66</v>
      </c>
    </row>
    <row r="9" spans="2:15" ht="14.1" customHeight="1">
      <c r="B9" s="13" t="s">
        <v>24</v>
      </c>
      <c r="C9" s="23" t="s">
        <v>25</v>
      </c>
      <c r="D9" s="24">
        <v>0.21</v>
      </c>
      <c r="E9" s="72">
        <v>0.22</v>
      </c>
      <c r="F9" s="72">
        <v>0.21</v>
      </c>
      <c r="G9" s="34">
        <v>0.22</v>
      </c>
      <c r="H9" s="34">
        <v>0.22</v>
      </c>
      <c r="I9" s="34">
        <v>0.22</v>
      </c>
      <c r="J9" s="35">
        <v>0</v>
      </c>
      <c r="K9" s="26">
        <v>13</v>
      </c>
      <c r="L9" s="26">
        <v>18989010</v>
      </c>
      <c r="M9" s="26">
        <v>4117692.1</v>
      </c>
      <c r="N9" s="27">
        <v>2</v>
      </c>
      <c r="O9" s="28" t="s">
        <v>26</v>
      </c>
    </row>
    <row r="10" spans="2:15" ht="14.1" customHeight="1">
      <c r="B10" s="13" t="s">
        <v>50</v>
      </c>
      <c r="C10" s="23" t="s">
        <v>51</v>
      </c>
      <c r="D10" s="24">
        <v>4.09</v>
      </c>
      <c r="E10" s="72">
        <v>4.1500000000000004</v>
      </c>
      <c r="F10" s="72">
        <v>4.0199999999999996</v>
      </c>
      <c r="G10" s="34">
        <v>4.08</v>
      </c>
      <c r="H10" s="34">
        <v>4.07</v>
      </c>
      <c r="I10" s="34">
        <v>4.09</v>
      </c>
      <c r="J10" s="35">
        <v>-0.48899755501221609</v>
      </c>
      <c r="K10" s="26">
        <v>192</v>
      </c>
      <c r="L10" s="26">
        <v>27731984</v>
      </c>
      <c r="M10" s="26">
        <v>113242676.34000002</v>
      </c>
      <c r="N10" s="27">
        <v>5</v>
      </c>
      <c r="O10" s="28" t="s">
        <v>52</v>
      </c>
    </row>
    <row r="11" spans="2:15" ht="14.1" customHeight="1">
      <c r="B11" s="13" t="s">
        <v>393</v>
      </c>
      <c r="C11" s="23" t="s">
        <v>74</v>
      </c>
      <c r="D11" s="24">
        <v>0.24</v>
      </c>
      <c r="E11" s="72">
        <v>0.25</v>
      </c>
      <c r="F11" s="72">
        <v>0.24</v>
      </c>
      <c r="G11" s="34">
        <v>0.25</v>
      </c>
      <c r="H11" s="34">
        <v>0.25</v>
      </c>
      <c r="I11" s="34">
        <v>0.24</v>
      </c>
      <c r="J11" s="35">
        <v>4.1666666666666741</v>
      </c>
      <c r="K11" s="26">
        <v>28</v>
      </c>
      <c r="L11" s="26">
        <v>69000000</v>
      </c>
      <c r="M11" s="26">
        <v>16940000</v>
      </c>
      <c r="N11" s="27">
        <v>5</v>
      </c>
      <c r="O11" s="28" t="s">
        <v>75</v>
      </c>
    </row>
    <row r="12" spans="2:15" ht="14.1" customHeight="1">
      <c r="B12" s="13" t="s">
        <v>53</v>
      </c>
      <c r="C12" s="23" t="s">
        <v>42</v>
      </c>
      <c r="D12" s="24">
        <v>0.31</v>
      </c>
      <c r="E12" s="72">
        <v>0.33</v>
      </c>
      <c r="F12" s="72">
        <v>0.3</v>
      </c>
      <c r="G12" s="34">
        <v>0.31</v>
      </c>
      <c r="H12" s="34">
        <v>0.3</v>
      </c>
      <c r="I12" s="34">
        <v>0.32</v>
      </c>
      <c r="J12" s="35">
        <v>-6.25</v>
      </c>
      <c r="K12" s="26">
        <v>276</v>
      </c>
      <c r="L12" s="26">
        <v>1635717846</v>
      </c>
      <c r="M12" s="26">
        <v>501808772.31</v>
      </c>
      <c r="N12" s="27">
        <v>5</v>
      </c>
      <c r="O12" s="28" t="s">
        <v>43</v>
      </c>
    </row>
    <row r="13" spans="2:15" ht="14.1" customHeight="1">
      <c r="B13" s="13" t="s">
        <v>380</v>
      </c>
      <c r="C13" s="23" t="s">
        <v>39</v>
      </c>
      <c r="D13" s="24">
        <v>0.16</v>
      </c>
      <c r="E13" s="72">
        <v>0.16</v>
      </c>
      <c r="F13" s="72">
        <v>0.16</v>
      </c>
      <c r="G13" s="34">
        <v>0.16</v>
      </c>
      <c r="H13" s="34">
        <v>0.16</v>
      </c>
      <c r="I13" s="34">
        <v>0.16</v>
      </c>
      <c r="J13" s="35">
        <v>0</v>
      </c>
      <c r="K13" s="26">
        <v>46</v>
      </c>
      <c r="L13" s="26">
        <v>88500000</v>
      </c>
      <c r="M13" s="26">
        <v>14160000</v>
      </c>
      <c r="N13" s="27">
        <v>4</v>
      </c>
      <c r="O13" s="28" t="s">
        <v>40</v>
      </c>
    </row>
    <row r="14" spans="2:15" ht="14.1" customHeight="1">
      <c r="B14" s="13" t="s">
        <v>240</v>
      </c>
      <c r="C14" s="23" t="s">
        <v>160</v>
      </c>
      <c r="D14" s="24">
        <v>1</v>
      </c>
      <c r="E14" s="72">
        <v>1</v>
      </c>
      <c r="F14" s="72">
        <v>1</v>
      </c>
      <c r="G14" s="34">
        <v>1</v>
      </c>
      <c r="H14" s="34">
        <v>1</v>
      </c>
      <c r="I14" s="34">
        <v>1</v>
      </c>
      <c r="J14" s="35">
        <v>0</v>
      </c>
      <c r="K14" s="26">
        <v>2</v>
      </c>
      <c r="L14" s="26">
        <v>480357</v>
      </c>
      <c r="M14" s="26">
        <v>480357</v>
      </c>
      <c r="N14" s="27">
        <v>2</v>
      </c>
      <c r="O14" s="28" t="s">
        <v>161</v>
      </c>
    </row>
    <row r="15" spans="2:15" ht="14.1" customHeight="1">
      <c r="B15" s="13" t="s">
        <v>394</v>
      </c>
      <c r="C15" s="23" t="s">
        <v>123</v>
      </c>
      <c r="D15" s="24">
        <v>0.25</v>
      </c>
      <c r="E15" s="72">
        <v>0.26</v>
      </c>
      <c r="F15" s="72">
        <v>0.24</v>
      </c>
      <c r="G15" s="34">
        <v>0.24</v>
      </c>
      <c r="H15" s="34">
        <v>0.24</v>
      </c>
      <c r="I15" s="34">
        <v>0.25</v>
      </c>
      <c r="J15" s="35">
        <v>-4.0000000000000036</v>
      </c>
      <c r="K15" s="26">
        <v>88</v>
      </c>
      <c r="L15" s="26">
        <v>160642629</v>
      </c>
      <c r="M15" s="26">
        <v>39235282.920000002</v>
      </c>
      <c r="N15" s="27">
        <v>5</v>
      </c>
      <c r="O15" s="28" t="s">
        <v>128</v>
      </c>
    </row>
    <row r="16" spans="2:15" ht="14.1" customHeight="1">
      <c r="B16" s="13" t="s">
        <v>38</v>
      </c>
      <c r="C16" s="23" t="s">
        <v>37</v>
      </c>
      <c r="D16" s="24">
        <v>2.08</v>
      </c>
      <c r="E16" s="72">
        <v>2.08</v>
      </c>
      <c r="F16" s="72">
        <v>2.06</v>
      </c>
      <c r="G16" s="34">
        <v>2.0699999999999998</v>
      </c>
      <c r="H16" s="34">
        <v>2.06</v>
      </c>
      <c r="I16" s="34">
        <v>2.08</v>
      </c>
      <c r="J16" s="35">
        <v>-0.96153846153845812</v>
      </c>
      <c r="K16" s="26">
        <v>320</v>
      </c>
      <c r="L16" s="26">
        <v>256969872</v>
      </c>
      <c r="M16" s="26">
        <v>531069481.54000008</v>
      </c>
      <c r="N16" s="27">
        <v>5</v>
      </c>
      <c r="O16" s="28" t="s">
        <v>55</v>
      </c>
    </row>
    <row r="17" spans="2:15" ht="14.1" customHeight="1">
      <c r="B17" s="13" t="s">
        <v>379</v>
      </c>
      <c r="C17" s="23" t="s">
        <v>148</v>
      </c>
      <c r="D17" s="24">
        <v>0.05</v>
      </c>
      <c r="E17" s="72">
        <v>0.05</v>
      </c>
      <c r="F17" s="72">
        <v>0.05</v>
      </c>
      <c r="G17" s="34">
        <v>0.05</v>
      </c>
      <c r="H17" s="34">
        <v>0.05</v>
      </c>
      <c r="I17" s="34">
        <v>0.05</v>
      </c>
      <c r="J17" s="35">
        <v>0</v>
      </c>
      <c r="K17" s="26">
        <v>18</v>
      </c>
      <c r="L17" s="26">
        <v>19953278</v>
      </c>
      <c r="M17" s="26">
        <v>997663.90000000014</v>
      </c>
      <c r="N17" s="27">
        <v>5</v>
      </c>
      <c r="O17" s="28" t="s">
        <v>242</v>
      </c>
    </row>
    <row r="18" spans="2:15" ht="14.1" customHeight="1">
      <c r="B18" s="13" t="s">
        <v>243</v>
      </c>
      <c r="C18" s="23" t="s">
        <v>244</v>
      </c>
      <c r="D18" s="24">
        <v>0.34</v>
      </c>
      <c r="E18" s="72">
        <v>0.34</v>
      </c>
      <c r="F18" s="72">
        <v>0.34</v>
      </c>
      <c r="G18" s="34">
        <v>0.34</v>
      </c>
      <c r="H18" s="34">
        <v>0.34</v>
      </c>
      <c r="I18" s="34">
        <v>0.36</v>
      </c>
      <c r="J18" s="35">
        <v>-5.5555555555555465</v>
      </c>
      <c r="K18" s="26">
        <v>7</v>
      </c>
      <c r="L18" s="26">
        <v>1538086</v>
      </c>
      <c r="M18" s="26">
        <v>522949.24</v>
      </c>
      <c r="N18" s="27">
        <v>1</v>
      </c>
      <c r="O18" s="28" t="s">
        <v>245</v>
      </c>
    </row>
    <row r="19" spans="2:15" ht="14.1" customHeight="1">
      <c r="B19" s="13" t="s">
        <v>200</v>
      </c>
      <c r="C19" s="23" t="s">
        <v>199</v>
      </c>
      <c r="D19" s="24">
        <v>0.75</v>
      </c>
      <c r="E19" s="72">
        <v>0.75</v>
      </c>
      <c r="F19" s="72">
        <v>0.75</v>
      </c>
      <c r="G19" s="34">
        <v>0.75</v>
      </c>
      <c r="H19" s="34">
        <v>0.75</v>
      </c>
      <c r="I19" s="34">
        <v>0.75</v>
      </c>
      <c r="J19" s="35">
        <v>0</v>
      </c>
      <c r="K19" s="26">
        <v>3</v>
      </c>
      <c r="L19" s="26">
        <v>14864</v>
      </c>
      <c r="M19" s="26">
        <v>11148</v>
      </c>
      <c r="N19" s="27">
        <v>2</v>
      </c>
      <c r="O19" s="28" t="s">
        <v>284</v>
      </c>
    </row>
    <row r="20" spans="2:15" ht="14.1" customHeight="1">
      <c r="B20" s="13" t="s">
        <v>249</v>
      </c>
      <c r="C20" s="23" t="s">
        <v>106</v>
      </c>
      <c r="D20" s="24">
        <v>0.73</v>
      </c>
      <c r="E20" s="72">
        <v>0.74</v>
      </c>
      <c r="F20" s="72">
        <v>0.72</v>
      </c>
      <c r="G20" s="34">
        <v>0.72</v>
      </c>
      <c r="H20" s="34">
        <v>0.72</v>
      </c>
      <c r="I20" s="34">
        <v>0.72</v>
      </c>
      <c r="J20" s="35">
        <v>0</v>
      </c>
      <c r="K20" s="26">
        <v>7</v>
      </c>
      <c r="L20" s="26">
        <v>4348934</v>
      </c>
      <c r="M20" s="26">
        <v>3190977.1500000004</v>
      </c>
      <c r="N20" s="27">
        <v>3</v>
      </c>
      <c r="O20" s="28" t="s">
        <v>107</v>
      </c>
    </row>
    <row r="21" spans="2:15" ht="14.1" customHeight="1">
      <c r="B21" s="136" t="s">
        <v>191</v>
      </c>
      <c r="C21" s="137" t="s">
        <v>190</v>
      </c>
      <c r="D21" s="122">
        <v>0.1</v>
      </c>
      <c r="E21" s="126">
        <v>0.1</v>
      </c>
      <c r="F21" s="126">
        <v>0.09</v>
      </c>
      <c r="G21" s="34">
        <v>0.09</v>
      </c>
      <c r="H21" s="34">
        <v>0.09</v>
      </c>
      <c r="I21" s="34">
        <v>0.1</v>
      </c>
      <c r="J21" s="35">
        <v>-10.000000000000009</v>
      </c>
      <c r="K21" s="26">
        <v>2</v>
      </c>
      <c r="L21" s="26">
        <v>833767</v>
      </c>
      <c r="M21" s="26">
        <v>75138.429999999993</v>
      </c>
      <c r="N21" s="27">
        <v>1</v>
      </c>
      <c r="O21" s="28" t="s">
        <v>250</v>
      </c>
    </row>
    <row r="22" spans="2:15" ht="14.1" customHeight="1">
      <c r="B22" s="136" t="s">
        <v>438</v>
      </c>
      <c r="C22" s="137" t="s">
        <v>272</v>
      </c>
      <c r="D22" s="24">
        <v>0.75</v>
      </c>
      <c r="E22" s="72">
        <v>0.75</v>
      </c>
      <c r="F22" s="72">
        <v>0.75</v>
      </c>
      <c r="G22" s="138">
        <v>0.75</v>
      </c>
      <c r="H22" s="138">
        <v>0.75</v>
      </c>
      <c r="I22" s="138">
        <v>0.75</v>
      </c>
      <c r="J22" s="134">
        <v>0</v>
      </c>
      <c r="K22" s="131">
        <v>1</v>
      </c>
      <c r="L22" s="131">
        <v>250000</v>
      </c>
      <c r="M22" s="131">
        <v>187500</v>
      </c>
      <c r="N22" s="132">
        <v>1</v>
      </c>
      <c r="O22" s="133" t="s">
        <v>273</v>
      </c>
    </row>
    <row r="23" spans="2:15" ht="14.1" customHeight="1">
      <c r="B23" s="13" t="s">
        <v>297</v>
      </c>
      <c r="C23" s="23" t="s">
        <v>298</v>
      </c>
      <c r="D23" s="24">
        <v>0.85</v>
      </c>
      <c r="E23" s="72">
        <v>0.85</v>
      </c>
      <c r="F23" s="72">
        <v>0.85</v>
      </c>
      <c r="G23" s="34">
        <v>0.85</v>
      </c>
      <c r="H23" s="34">
        <v>0.85</v>
      </c>
      <c r="I23" s="34">
        <v>0.71</v>
      </c>
      <c r="J23" s="35">
        <v>19.718309859154925</v>
      </c>
      <c r="K23" s="26">
        <v>1</v>
      </c>
      <c r="L23" s="26">
        <v>100000</v>
      </c>
      <c r="M23" s="26">
        <v>85000</v>
      </c>
      <c r="N23" s="27">
        <v>1</v>
      </c>
      <c r="O23" s="28" t="s">
        <v>299</v>
      </c>
    </row>
    <row r="24" spans="2:15" ht="14.1" customHeight="1">
      <c r="B24" s="13" t="s">
        <v>229</v>
      </c>
      <c r="C24" s="23" t="s">
        <v>230</v>
      </c>
      <c r="D24" s="24">
        <v>0.08</v>
      </c>
      <c r="E24" s="72">
        <v>0.09</v>
      </c>
      <c r="F24" s="72">
        <v>0.08</v>
      </c>
      <c r="G24" s="34">
        <v>0.08</v>
      </c>
      <c r="H24" s="34">
        <v>0.09</v>
      </c>
      <c r="I24" s="34">
        <v>0.08</v>
      </c>
      <c r="J24" s="35">
        <v>12.5</v>
      </c>
      <c r="K24" s="26">
        <v>28</v>
      </c>
      <c r="L24" s="26">
        <v>152106858</v>
      </c>
      <c r="M24" s="26">
        <v>12235466.02</v>
      </c>
      <c r="N24" s="27">
        <v>5</v>
      </c>
      <c r="O24" s="28" t="s">
        <v>231</v>
      </c>
    </row>
    <row r="25" spans="2:15" ht="14.1" customHeight="1">
      <c r="B25" s="21" t="s">
        <v>377</v>
      </c>
      <c r="C25" s="22"/>
      <c r="D25" s="221"/>
      <c r="E25" s="222"/>
      <c r="F25" s="222"/>
      <c r="G25" s="222"/>
      <c r="H25" s="222"/>
      <c r="I25" s="222"/>
      <c r="J25" s="223"/>
      <c r="K25" s="30">
        <f>SUM(K5:K24)</f>
        <v>1649</v>
      </c>
      <c r="L25" s="31">
        <f>SUM(L5:L24)</f>
        <v>2749506549</v>
      </c>
      <c r="M25" s="31">
        <f>SUM(M5:M24)</f>
        <v>1911225702.8200006</v>
      </c>
      <c r="N25" s="31">
        <v>5</v>
      </c>
      <c r="O25" s="32" t="s">
        <v>14</v>
      </c>
    </row>
    <row r="26" spans="2:15" ht="14.1" customHeight="1">
      <c r="B26" s="11" t="s">
        <v>27</v>
      </c>
      <c r="C26" s="33"/>
      <c r="D26" s="224" t="s">
        <v>95</v>
      </c>
      <c r="E26" s="202"/>
      <c r="F26" s="202"/>
      <c r="G26" s="202"/>
      <c r="H26" s="202"/>
      <c r="I26" s="202"/>
      <c r="J26" s="202"/>
      <c r="K26" s="202"/>
      <c r="L26" s="202"/>
      <c r="M26" s="202"/>
      <c r="N26" s="202"/>
      <c r="O26" s="225"/>
    </row>
    <row r="27" spans="2:15" ht="14.1" customHeight="1">
      <c r="B27" s="13" t="s">
        <v>389</v>
      </c>
      <c r="C27" s="23" t="s">
        <v>32</v>
      </c>
      <c r="D27" s="24">
        <v>12.1</v>
      </c>
      <c r="E27" s="72">
        <v>12.1</v>
      </c>
      <c r="F27" s="72">
        <v>11.98</v>
      </c>
      <c r="G27" s="34">
        <v>12.01</v>
      </c>
      <c r="H27" s="34">
        <v>11.99</v>
      </c>
      <c r="I27" s="34">
        <v>12.1</v>
      </c>
      <c r="J27" s="35">
        <v>-0.90909090909090384</v>
      </c>
      <c r="K27" s="26">
        <v>496</v>
      </c>
      <c r="L27" s="26">
        <v>37839945</v>
      </c>
      <c r="M27" s="26">
        <v>454347441.47000003</v>
      </c>
      <c r="N27" s="27">
        <v>5</v>
      </c>
      <c r="O27" s="28" t="s">
        <v>33</v>
      </c>
    </row>
    <row r="28" spans="2:15" ht="14.1" customHeight="1">
      <c r="B28" s="13" t="s">
        <v>112</v>
      </c>
      <c r="C28" s="23" t="s">
        <v>113</v>
      </c>
      <c r="D28" s="24">
        <v>2.63</v>
      </c>
      <c r="E28" s="72">
        <v>2.7</v>
      </c>
      <c r="F28" s="72">
        <v>2.63</v>
      </c>
      <c r="G28" s="34">
        <v>2.64</v>
      </c>
      <c r="H28" s="34">
        <v>2.64</v>
      </c>
      <c r="I28" s="34">
        <v>2.61</v>
      </c>
      <c r="J28" s="35">
        <v>1.1494252873563315</v>
      </c>
      <c r="K28" s="26">
        <v>22</v>
      </c>
      <c r="L28" s="26">
        <v>323373</v>
      </c>
      <c r="M28" s="26">
        <v>854049.96</v>
      </c>
      <c r="N28" s="27">
        <v>4</v>
      </c>
      <c r="O28" s="28" t="s">
        <v>301</v>
      </c>
    </row>
    <row r="29" spans="2:15" ht="14.1" customHeight="1">
      <c r="B29" s="21" t="s">
        <v>93</v>
      </c>
      <c r="C29" s="22"/>
      <c r="D29" s="21"/>
      <c r="E29" s="36"/>
      <c r="F29" s="36"/>
      <c r="G29" s="36"/>
      <c r="H29" s="37"/>
      <c r="I29" s="37"/>
      <c r="J29" s="37"/>
      <c r="K29" s="31">
        <f>SUM(K27:K28)</f>
        <v>518</v>
      </c>
      <c r="L29" s="31">
        <f>SUM(L27:L28)</f>
        <v>38163318</v>
      </c>
      <c r="M29" s="31">
        <f>SUM(M27:M28)</f>
        <v>455201491.43000001</v>
      </c>
      <c r="N29" s="31">
        <v>5</v>
      </c>
      <c r="O29" s="32" t="s">
        <v>14</v>
      </c>
    </row>
    <row r="30" spans="2:15" ht="14.1" customHeight="1">
      <c r="B30" s="11" t="s">
        <v>114</v>
      </c>
      <c r="C30" s="33"/>
      <c r="D30" s="200" t="s">
        <v>116</v>
      </c>
      <c r="E30" s="201"/>
      <c r="F30" s="201"/>
      <c r="G30" s="201"/>
      <c r="H30" s="202"/>
      <c r="I30" s="202"/>
      <c r="J30" s="202"/>
      <c r="K30" s="201"/>
      <c r="L30" s="201"/>
      <c r="M30" s="201"/>
      <c r="N30" s="201"/>
      <c r="O30" s="203"/>
    </row>
    <row r="31" spans="2:15" ht="14.1" customHeight="1">
      <c r="B31" s="13" t="s">
        <v>384</v>
      </c>
      <c r="C31" s="23" t="s">
        <v>163</v>
      </c>
      <c r="D31" s="24">
        <v>1.0900000000000001</v>
      </c>
      <c r="E31" s="72">
        <v>1.0900000000000001</v>
      </c>
      <c r="F31" s="72">
        <v>1.03</v>
      </c>
      <c r="G31" s="34">
        <v>1.05</v>
      </c>
      <c r="H31" s="34">
        <v>1.05</v>
      </c>
      <c r="I31" s="34">
        <v>1.0900000000000001</v>
      </c>
      <c r="J31" s="35">
        <v>-3.669724770642202</v>
      </c>
      <c r="K31" s="26">
        <v>26</v>
      </c>
      <c r="L31" s="26">
        <v>3297710</v>
      </c>
      <c r="M31" s="26">
        <v>3465464.82</v>
      </c>
      <c r="N31" s="27">
        <v>2</v>
      </c>
      <c r="O31" s="28" t="s">
        <v>164</v>
      </c>
    </row>
    <row r="32" spans="2:15" ht="14.1" customHeight="1">
      <c r="B32" s="136" t="s">
        <v>439</v>
      </c>
      <c r="C32" s="137" t="s">
        <v>149</v>
      </c>
      <c r="D32" s="122">
        <v>0.7</v>
      </c>
      <c r="E32" s="126">
        <v>0.7</v>
      </c>
      <c r="F32" s="126">
        <v>0.7</v>
      </c>
      <c r="G32" s="34">
        <v>0.7</v>
      </c>
      <c r="H32" s="34">
        <v>0.7</v>
      </c>
      <c r="I32" s="34">
        <v>0.61</v>
      </c>
      <c r="J32" s="35">
        <v>14.754098360655732</v>
      </c>
      <c r="K32" s="26">
        <v>1</v>
      </c>
      <c r="L32" s="26">
        <v>34425</v>
      </c>
      <c r="M32" s="26">
        <v>24097.5</v>
      </c>
      <c r="N32" s="27">
        <v>1</v>
      </c>
      <c r="O32" s="28" t="s">
        <v>150</v>
      </c>
    </row>
    <row r="33" spans="2:15" ht="14.1" customHeight="1">
      <c r="B33" s="13" t="s">
        <v>403</v>
      </c>
      <c r="C33" s="23" t="s">
        <v>210</v>
      </c>
      <c r="D33" s="24">
        <v>0.7</v>
      </c>
      <c r="E33" s="72">
        <v>0.7</v>
      </c>
      <c r="F33" s="72">
        <v>0.7</v>
      </c>
      <c r="G33" s="34">
        <v>0.7</v>
      </c>
      <c r="H33" s="34">
        <v>0.7</v>
      </c>
      <c r="I33" s="34">
        <v>0.7</v>
      </c>
      <c r="J33" s="35">
        <v>0</v>
      </c>
      <c r="K33" s="26">
        <v>1</v>
      </c>
      <c r="L33" s="26">
        <v>1000</v>
      </c>
      <c r="M33" s="26">
        <v>700</v>
      </c>
      <c r="N33" s="27">
        <v>1</v>
      </c>
      <c r="O33" s="28" t="s">
        <v>305</v>
      </c>
    </row>
    <row r="34" spans="2:15" ht="14.1" customHeight="1">
      <c r="B34" s="207" t="s">
        <v>115</v>
      </c>
      <c r="C34" s="208"/>
      <c r="D34" s="209"/>
      <c r="E34" s="210"/>
      <c r="F34" s="210"/>
      <c r="G34" s="210"/>
      <c r="H34" s="210"/>
      <c r="I34" s="210"/>
      <c r="J34" s="211"/>
      <c r="K34" s="30">
        <f>SUM(K31:K33)</f>
        <v>28</v>
      </c>
      <c r="L34" s="31">
        <f>SUM(L31:L33)</f>
        <v>3333135</v>
      </c>
      <c r="M34" s="31">
        <f>SUM(M31:M33)</f>
        <v>3490262.32</v>
      </c>
      <c r="N34" s="31">
        <v>2</v>
      </c>
      <c r="O34" s="32" t="s">
        <v>14</v>
      </c>
    </row>
    <row r="35" spans="2:15" ht="14.1" customHeight="1">
      <c r="B35" s="11" t="s">
        <v>28</v>
      </c>
      <c r="C35" s="33"/>
      <c r="D35" s="200" t="s">
        <v>31</v>
      </c>
      <c r="E35" s="201"/>
      <c r="F35" s="201"/>
      <c r="G35" s="201"/>
      <c r="H35" s="202"/>
      <c r="I35" s="201"/>
      <c r="J35" s="201"/>
      <c r="K35" s="201"/>
      <c r="L35" s="201"/>
      <c r="M35" s="201"/>
      <c r="N35" s="201"/>
      <c r="O35" s="203"/>
    </row>
    <row r="36" spans="2:15" ht="14.1" customHeight="1">
      <c r="B36" s="13" t="s">
        <v>67</v>
      </c>
      <c r="C36" s="23" t="s">
        <v>68</v>
      </c>
      <c r="D36" s="24">
        <v>3.47</v>
      </c>
      <c r="E36" s="72">
        <v>3.5</v>
      </c>
      <c r="F36" s="72">
        <v>3.35</v>
      </c>
      <c r="G36" s="34">
        <v>3.39</v>
      </c>
      <c r="H36" s="34">
        <v>3.4</v>
      </c>
      <c r="I36" s="34">
        <v>3.4</v>
      </c>
      <c r="J36" s="35">
        <v>0</v>
      </c>
      <c r="K36" s="26">
        <v>214</v>
      </c>
      <c r="L36" s="26">
        <v>35720507</v>
      </c>
      <c r="M36" s="26">
        <v>120934672.38999999</v>
      </c>
      <c r="N36" s="27">
        <v>5</v>
      </c>
      <c r="O36" s="28" t="s">
        <v>69</v>
      </c>
    </row>
    <row r="37" spans="2:15" ht="14.1" customHeight="1">
      <c r="B37" s="13" t="s">
        <v>395</v>
      </c>
      <c r="C37" s="23" t="s">
        <v>178</v>
      </c>
      <c r="D37" s="24">
        <v>0.85</v>
      </c>
      <c r="E37" s="72">
        <v>0.85</v>
      </c>
      <c r="F37" s="72">
        <v>0.85</v>
      </c>
      <c r="G37" s="34">
        <v>0.85</v>
      </c>
      <c r="H37" s="34">
        <v>0.85</v>
      </c>
      <c r="I37" s="34">
        <v>0.85</v>
      </c>
      <c r="J37" s="35">
        <v>0</v>
      </c>
      <c r="K37" s="26">
        <v>2</v>
      </c>
      <c r="L37" s="26">
        <v>30000</v>
      </c>
      <c r="M37" s="26">
        <v>25500</v>
      </c>
      <c r="N37" s="27">
        <v>2</v>
      </c>
      <c r="O37" s="28" t="s">
        <v>180</v>
      </c>
    </row>
    <row r="38" spans="2:15" ht="14.1" customHeight="1">
      <c r="B38" s="13" t="s">
        <v>70</v>
      </c>
      <c r="C38" s="23" t="s">
        <v>71</v>
      </c>
      <c r="D38" s="24">
        <v>32</v>
      </c>
      <c r="E38" s="72">
        <v>35.25</v>
      </c>
      <c r="F38" s="72">
        <v>32</v>
      </c>
      <c r="G38" s="34">
        <v>33.799999999999997</v>
      </c>
      <c r="H38" s="34">
        <v>34.049999999999997</v>
      </c>
      <c r="I38" s="34">
        <v>32.5</v>
      </c>
      <c r="J38" s="35">
        <v>4.7692307692307701</v>
      </c>
      <c r="K38" s="26">
        <v>105</v>
      </c>
      <c r="L38" s="26">
        <v>2437189</v>
      </c>
      <c r="M38" s="26">
        <v>82381780.060000002</v>
      </c>
      <c r="N38" s="27">
        <v>5</v>
      </c>
      <c r="O38" s="28" t="s">
        <v>72</v>
      </c>
    </row>
    <row r="39" spans="2:15" ht="14.1" customHeight="1">
      <c r="B39" s="124" t="s">
        <v>399</v>
      </c>
      <c r="C39" s="125" t="s">
        <v>202</v>
      </c>
      <c r="D39" s="122">
        <v>1.8</v>
      </c>
      <c r="E39" s="126">
        <v>1.88</v>
      </c>
      <c r="F39" s="126">
        <v>1.76</v>
      </c>
      <c r="G39" s="34">
        <v>1.69</v>
      </c>
      <c r="H39" s="34">
        <v>1.69</v>
      </c>
      <c r="I39" s="34">
        <v>1.8</v>
      </c>
      <c r="J39" s="35">
        <v>-6.1111111111111116</v>
      </c>
      <c r="K39" s="26">
        <v>25</v>
      </c>
      <c r="L39" s="26">
        <v>4245521</v>
      </c>
      <c r="M39" s="26">
        <v>7537003.1299999999</v>
      </c>
      <c r="N39" s="27">
        <v>5</v>
      </c>
      <c r="O39" s="28" t="s">
        <v>203</v>
      </c>
    </row>
    <row r="40" spans="2:15" ht="14.1" customHeight="1">
      <c r="B40" s="136" t="s">
        <v>376</v>
      </c>
      <c r="C40" s="137" t="s">
        <v>179</v>
      </c>
      <c r="D40" s="171">
        <v>1.6</v>
      </c>
      <c r="E40" s="172">
        <v>1.65</v>
      </c>
      <c r="F40" s="172">
        <v>1.58</v>
      </c>
      <c r="G40" s="138">
        <v>1.6</v>
      </c>
      <c r="H40" s="138">
        <v>1.54</v>
      </c>
      <c r="I40" s="138">
        <v>1.6</v>
      </c>
      <c r="J40" s="134">
        <v>-3.7499999999999978</v>
      </c>
      <c r="K40" s="131">
        <v>21</v>
      </c>
      <c r="L40" s="131">
        <v>432485</v>
      </c>
      <c r="M40" s="131">
        <v>693124.8</v>
      </c>
      <c r="N40" s="132">
        <v>4</v>
      </c>
      <c r="O40" s="133" t="s">
        <v>181</v>
      </c>
    </row>
    <row r="41" spans="2:15" ht="14.1" customHeight="1">
      <c r="B41" s="136" t="s">
        <v>385</v>
      </c>
      <c r="C41" s="137" t="s">
        <v>215</v>
      </c>
      <c r="D41" s="171">
        <v>1.24</v>
      </c>
      <c r="E41" s="172">
        <v>1.29</v>
      </c>
      <c r="F41" s="172">
        <v>1.24</v>
      </c>
      <c r="G41" s="138">
        <v>1.28</v>
      </c>
      <c r="H41" s="138">
        <v>1.29</v>
      </c>
      <c r="I41" s="138">
        <v>1.27</v>
      </c>
      <c r="J41" s="134">
        <v>1.5748031496062964</v>
      </c>
      <c r="K41" s="131">
        <v>8</v>
      </c>
      <c r="L41" s="131">
        <v>45952</v>
      </c>
      <c r="M41" s="131">
        <v>58589.229999999996</v>
      </c>
      <c r="N41" s="132">
        <v>4</v>
      </c>
      <c r="O41" s="133" t="s">
        <v>216</v>
      </c>
    </row>
    <row r="42" spans="2:15" ht="14.1" customHeight="1">
      <c r="B42" s="212" t="s">
        <v>94</v>
      </c>
      <c r="C42" s="213"/>
      <c r="D42" s="214"/>
      <c r="E42" s="215"/>
      <c r="F42" s="215"/>
      <c r="G42" s="215"/>
      <c r="H42" s="215"/>
      <c r="I42" s="215"/>
      <c r="J42" s="216"/>
      <c r="K42" s="102">
        <f>SUM(K36:K41)</f>
        <v>375</v>
      </c>
      <c r="L42" s="103">
        <f>SUM(L36:L41)</f>
        <v>42911654</v>
      </c>
      <c r="M42" s="103">
        <f>SUM(M36:M41)</f>
        <v>211630669.60999998</v>
      </c>
      <c r="N42" s="103"/>
      <c r="O42" s="104" t="s">
        <v>14</v>
      </c>
    </row>
    <row r="43" spans="2:15" ht="30" customHeight="1">
      <c r="B43" s="105" t="s">
        <v>4</v>
      </c>
      <c r="C43" s="106"/>
      <c r="D43" s="106"/>
      <c r="E43" s="217" t="s">
        <v>404</v>
      </c>
      <c r="F43" s="217"/>
      <c r="G43" s="217"/>
      <c r="H43" s="217"/>
      <c r="I43" s="217"/>
      <c r="J43" s="217"/>
      <c r="K43" s="217"/>
      <c r="L43" s="217"/>
      <c r="M43" s="217"/>
      <c r="N43" s="217"/>
      <c r="O43" s="107"/>
    </row>
    <row r="44" spans="2:15" ht="17.25" customHeight="1">
      <c r="B44" s="218" t="s">
        <v>5</v>
      </c>
      <c r="C44" s="219"/>
      <c r="D44" s="219"/>
      <c r="E44" s="219"/>
      <c r="F44" s="220" t="s">
        <v>405</v>
      </c>
      <c r="G44" s="220"/>
      <c r="H44" s="220"/>
      <c r="I44" s="220"/>
      <c r="J44" s="220"/>
      <c r="K44" s="220"/>
      <c r="L44" s="220"/>
      <c r="M44" s="220"/>
      <c r="N44" s="220"/>
      <c r="O44" s="108"/>
    </row>
    <row r="45" spans="2:15" ht="57.75" customHeight="1">
      <c r="B45" s="15" t="s">
        <v>0</v>
      </c>
      <c r="C45" s="16" t="s">
        <v>6</v>
      </c>
      <c r="D45" s="16" t="s">
        <v>7</v>
      </c>
      <c r="E45" s="16" t="s">
        <v>8</v>
      </c>
      <c r="F45" s="16" t="s">
        <v>9</v>
      </c>
      <c r="G45" s="16" t="s">
        <v>22</v>
      </c>
      <c r="H45" s="16" t="s">
        <v>2</v>
      </c>
      <c r="I45" s="16" t="s">
        <v>23</v>
      </c>
      <c r="J45" s="17" t="s">
        <v>10</v>
      </c>
      <c r="K45" s="18" t="s">
        <v>97</v>
      </c>
      <c r="L45" s="16" t="s">
        <v>64</v>
      </c>
      <c r="M45" s="16" t="s">
        <v>65</v>
      </c>
      <c r="N45" s="16" t="s">
        <v>11</v>
      </c>
      <c r="O45" s="9" t="s">
        <v>1</v>
      </c>
    </row>
    <row r="46" spans="2:15" ht="14.1" customHeight="1">
      <c r="B46" s="12" t="s">
        <v>76</v>
      </c>
      <c r="C46" s="200" t="s">
        <v>30</v>
      </c>
      <c r="D46" s="201"/>
      <c r="E46" s="201"/>
      <c r="F46" s="201"/>
      <c r="G46" s="201"/>
      <c r="H46" s="202"/>
      <c r="I46" s="201"/>
      <c r="J46" s="201"/>
      <c r="K46" s="201"/>
      <c r="L46" s="201"/>
      <c r="M46" s="201"/>
      <c r="N46" s="201"/>
      <c r="O46" s="203"/>
    </row>
    <row r="47" spans="2:15" ht="14.1" customHeight="1">
      <c r="B47" s="13" t="s">
        <v>56</v>
      </c>
      <c r="C47" s="23" t="s">
        <v>57</v>
      </c>
      <c r="D47" s="24">
        <v>2.5499999999999998</v>
      </c>
      <c r="E47" s="24">
        <v>2.6</v>
      </c>
      <c r="F47" s="72">
        <v>2.5499999999999998</v>
      </c>
      <c r="G47" s="25">
        <v>2.58</v>
      </c>
      <c r="H47" s="25">
        <v>2.58</v>
      </c>
      <c r="I47" s="25">
        <v>2.5499999999999998</v>
      </c>
      <c r="J47" s="35">
        <v>1.1764705882353121</v>
      </c>
      <c r="K47" s="26">
        <v>104</v>
      </c>
      <c r="L47" s="26">
        <v>25623942</v>
      </c>
      <c r="M47" s="26">
        <v>66132163.040000007</v>
      </c>
      <c r="N47" s="27">
        <v>5</v>
      </c>
      <c r="O47" s="28" t="s">
        <v>58</v>
      </c>
    </row>
    <row r="48" spans="2:15" ht="14.1" customHeight="1">
      <c r="B48" s="13" t="s">
        <v>157</v>
      </c>
      <c r="C48" s="23" t="s">
        <v>156</v>
      </c>
      <c r="D48" s="24">
        <v>7</v>
      </c>
      <c r="E48" s="72">
        <v>7.2</v>
      </c>
      <c r="F48" s="72">
        <v>6.45</v>
      </c>
      <c r="G48" s="25">
        <v>6.76</v>
      </c>
      <c r="H48" s="25">
        <v>7.1</v>
      </c>
      <c r="I48" s="25">
        <v>11.9</v>
      </c>
      <c r="J48" s="35">
        <v>-40.336134453781511</v>
      </c>
      <c r="K48" s="26">
        <v>54</v>
      </c>
      <c r="L48" s="26">
        <v>4953910</v>
      </c>
      <c r="M48" s="26">
        <v>33499026</v>
      </c>
      <c r="N48" s="27">
        <v>2</v>
      </c>
      <c r="O48" s="28" t="s">
        <v>158</v>
      </c>
    </row>
    <row r="49" spans="2:15" ht="14.1" customHeight="1">
      <c r="B49" s="13" t="s">
        <v>187</v>
      </c>
      <c r="C49" s="23" t="s">
        <v>185</v>
      </c>
      <c r="D49" s="110">
        <v>17</v>
      </c>
      <c r="E49" s="110">
        <v>17</v>
      </c>
      <c r="F49" s="110">
        <v>17</v>
      </c>
      <c r="G49" s="25">
        <v>17</v>
      </c>
      <c r="H49" s="25">
        <v>17</v>
      </c>
      <c r="I49" s="25">
        <v>17</v>
      </c>
      <c r="J49" s="35">
        <v>0</v>
      </c>
      <c r="K49" s="26">
        <v>8</v>
      </c>
      <c r="L49" s="26">
        <v>90237</v>
      </c>
      <c r="M49" s="26">
        <v>1534029</v>
      </c>
      <c r="N49" s="27">
        <v>2</v>
      </c>
      <c r="O49" s="28" t="s">
        <v>196</v>
      </c>
    </row>
    <row r="50" spans="2:15" ht="14.1" customHeight="1">
      <c r="B50" s="13" t="s">
        <v>59</v>
      </c>
      <c r="C50" s="23" t="s">
        <v>34</v>
      </c>
      <c r="D50" s="24">
        <v>4.68</v>
      </c>
      <c r="E50" s="72">
        <v>4.7</v>
      </c>
      <c r="F50" s="72">
        <v>4.55</v>
      </c>
      <c r="G50" s="25">
        <v>4.62</v>
      </c>
      <c r="H50" s="25">
        <v>4.6399999999999997</v>
      </c>
      <c r="I50" s="25">
        <v>4.68</v>
      </c>
      <c r="J50" s="35">
        <v>-0.85470085470085166</v>
      </c>
      <c r="K50" s="26">
        <v>357</v>
      </c>
      <c r="L50" s="26">
        <v>87087003</v>
      </c>
      <c r="M50" s="26">
        <v>402606585.77999997</v>
      </c>
      <c r="N50" s="27">
        <v>5</v>
      </c>
      <c r="O50" s="28" t="s">
        <v>35</v>
      </c>
    </row>
    <row r="51" spans="2:15" ht="14.1" customHeight="1">
      <c r="B51" s="13" t="s">
        <v>60</v>
      </c>
      <c r="C51" s="23" t="s">
        <v>41</v>
      </c>
      <c r="D51" s="24">
        <v>2.7</v>
      </c>
      <c r="E51" s="72">
        <v>2.7</v>
      </c>
      <c r="F51" s="72">
        <v>2.7</v>
      </c>
      <c r="G51" s="25">
        <v>2.7</v>
      </c>
      <c r="H51" s="25">
        <v>2.7</v>
      </c>
      <c r="I51" s="25">
        <v>2.71</v>
      </c>
      <c r="J51" s="35">
        <v>-0.36900369003689537</v>
      </c>
      <c r="K51" s="26">
        <v>9</v>
      </c>
      <c r="L51" s="26">
        <v>4000735</v>
      </c>
      <c r="M51" s="26">
        <v>10801984.5</v>
      </c>
      <c r="N51" s="27">
        <v>3</v>
      </c>
      <c r="O51" s="28" t="s">
        <v>61</v>
      </c>
    </row>
    <row r="52" spans="2:15" ht="14.1" customHeight="1">
      <c r="B52" s="13" t="s">
        <v>386</v>
      </c>
      <c r="C52" s="23" t="s">
        <v>155</v>
      </c>
      <c r="D52" s="24">
        <v>2.0499999999999998</v>
      </c>
      <c r="E52" s="72">
        <v>2.1</v>
      </c>
      <c r="F52" s="72">
        <v>2.0499999999999998</v>
      </c>
      <c r="G52" s="25">
        <v>2.1</v>
      </c>
      <c r="H52" s="25">
        <v>2.1</v>
      </c>
      <c r="I52" s="25">
        <v>2.0499999999999998</v>
      </c>
      <c r="J52" s="35">
        <v>2.4390243902439046</v>
      </c>
      <c r="K52" s="26">
        <v>3</v>
      </c>
      <c r="L52" s="26">
        <v>424364</v>
      </c>
      <c r="M52" s="26">
        <v>890946.2</v>
      </c>
      <c r="N52" s="27">
        <v>2</v>
      </c>
      <c r="O52" s="28" t="s">
        <v>159</v>
      </c>
    </row>
    <row r="53" spans="2:15" ht="14.1" customHeight="1">
      <c r="B53" s="13" t="s">
        <v>84</v>
      </c>
      <c r="C53" s="23" t="s">
        <v>85</v>
      </c>
      <c r="D53" s="24">
        <v>2.0499999999999998</v>
      </c>
      <c r="E53" s="72">
        <v>2.5</v>
      </c>
      <c r="F53" s="72">
        <v>2.0499999999999998</v>
      </c>
      <c r="G53" s="25">
        <v>2.23</v>
      </c>
      <c r="H53" s="25">
        <v>2.5</v>
      </c>
      <c r="I53" s="25">
        <v>2.06</v>
      </c>
      <c r="J53" s="35">
        <v>21.359223300970864</v>
      </c>
      <c r="K53" s="26">
        <v>43</v>
      </c>
      <c r="L53" s="26">
        <v>6534339</v>
      </c>
      <c r="M53" s="26">
        <v>14573828.85</v>
      </c>
      <c r="N53" s="27">
        <v>3</v>
      </c>
      <c r="O53" s="28" t="s">
        <v>86</v>
      </c>
    </row>
    <row r="54" spans="2:15" ht="14.1" customHeight="1">
      <c r="B54" s="13" t="s">
        <v>87</v>
      </c>
      <c r="C54" s="23" t="s">
        <v>88</v>
      </c>
      <c r="D54" s="24">
        <v>1.1499999999999999</v>
      </c>
      <c r="E54" s="72">
        <v>1.17</v>
      </c>
      <c r="F54" s="72">
        <v>1.1499999999999999</v>
      </c>
      <c r="G54" s="25">
        <v>1.1599999999999999</v>
      </c>
      <c r="H54" s="25">
        <v>1.17</v>
      </c>
      <c r="I54" s="25">
        <v>1.1000000000000001</v>
      </c>
      <c r="J54" s="35">
        <v>6.3636363636363491</v>
      </c>
      <c r="K54" s="26">
        <v>8</v>
      </c>
      <c r="L54" s="26">
        <v>3518975</v>
      </c>
      <c r="M54" s="26">
        <v>4068821.25</v>
      </c>
      <c r="N54" s="27">
        <v>3</v>
      </c>
      <c r="O54" s="28" t="s">
        <v>89</v>
      </c>
    </row>
    <row r="55" spans="2:15" ht="14.1" customHeight="1">
      <c r="B55" s="13" t="s">
        <v>81</v>
      </c>
      <c r="C55" s="23" t="s">
        <v>82</v>
      </c>
      <c r="D55" s="24">
        <v>3.26</v>
      </c>
      <c r="E55" s="72">
        <v>3.85</v>
      </c>
      <c r="F55" s="72">
        <v>3.26</v>
      </c>
      <c r="G55" s="25">
        <v>3.76</v>
      </c>
      <c r="H55" s="25">
        <v>3.73</v>
      </c>
      <c r="I55" s="25">
        <v>3.23</v>
      </c>
      <c r="J55" s="35">
        <v>15.479876160990713</v>
      </c>
      <c r="K55" s="26">
        <v>870</v>
      </c>
      <c r="L55" s="26">
        <v>202296426</v>
      </c>
      <c r="M55" s="26">
        <v>725863922.40999985</v>
      </c>
      <c r="N55" s="27">
        <v>5</v>
      </c>
      <c r="O55" s="28" t="s">
        <v>83</v>
      </c>
    </row>
    <row r="56" spans="2:15" ht="14.1" customHeight="1">
      <c r="B56" s="13" t="s">
        <v>378</v>
      </c>
      <c r="C56" s="23" t="s">
        <v>79</v>
      </c>
      <c r="D56" s="24">
        <v>1.1200000000000001</v>
      </c>
      <c r="E56" s="72">
        <v>1.1200000000000001</v>
      </c>
      <c r="F56" s="72">
        <v>1.07</v>
      </c>
      <c r="G56" s="25">
        <v>1.0900000000000001</v>
      </c>
      <c r="H56" s="25">
        <v>1.07</v>
      </c>
      <c r="I56" s="25">
        <v>1.1499999999999999</v>
      </c>
      <c r="J56" s="35">
        <v>-6.9565217391304168</v>
      </c>
      <c r="K56" s="26">
        <v>8</v>
      </c>
      <c r="L56" s="26">
        <v>1118856</v>
      </c>
      <c r="M56" s="26">
        <v>1222802.51</v>
      </c>
      <c r="N56" s="27">
        <v>3</v>
      </c>
      <c r="O56" s="28" t="s">
        <v>80</v>
      </c>
    </row>
    <row r="57" spans="2:15" ht="14.1" customHeight="1">
      <c r="B57" s="13" t="s">
        <v>398</v>
      </c>
      <c r="C57" s="23" t="s">
        <v>77</v>
      </c>
      <c r="D57" s="24">
        <v>2.27</v>
      </c>
      <c r="E57" s="72">
        <v>2.27</v>
      </c>
      <c r="F57" s="72">
        <v>2.16</v>
      </c>
      <c r="G57" s="25">
        <v>2.16</v>
      </c>
      <c r="H57" s="25">
        <v>2.16</v>
      </c>
      <c r="I57" s="25">
        <v>2.27</v>
      </c>
      <c r="J57" s="35">
        <v>-4.8458149779735615</v>
      </c>
      <c r="K57" s="26">
        <v>6</v>
      </c>
      <c r="L57" s="26">
        <v>272680</v>
      </c>
      <c r="M57" s="26">
        <v>590130.49</v>
      </c>
      <c r="N57" s="27">
        <v>4</v>
      </c>
      <c r="O57" s="28" t="s">
        <v>78</v>
      </c>
    </row>
    <row r="58" spans="2:15" ht="14.1" customHeight="1">
      <c r="B58" s="13" t="s">
        <v>342</v>
      </c>
      <c r="C58" s="23" t="s">
        <v>343</v>
      </c>
      <c r="D58" s="24">
        <v>1.1399999999999999</v>
      </c>
      <c r="E58" s="72">
        <v>1.1499999999999999</v>
      </c>
      <c r="F58" s="72">
        <v>1.1399999999999999</v>
      </c>
      <c r="G58" s="25">
        <v>1.1399999999999999</v>
      </c>
      <c r="H58" s="25">
        <v>1.1399999999999999</v>
      </c>
      <c r="I58" s="25">
        <v>1.1399999999999999</v>
      </c>
      <c r="J58" s="35">
        <v>0</v>
      </c>
      <c r="K58" s="26">
        <v>10</v>
      </c>
      <c r="L58" s="26">
        <v>4002647</v>
      </c>
      <c r="M58" s="26">
        <v>4563060.42</v>
      </c>
      <c r="N58" s="27">
        <v>2</v>
      </c>
      <c r="O58" s="28" t="s">
        <v>344</v>
      </c>
    </row>
    <row r="59" spans="2:15" ht="14.1" customHeight="1">
      <c r="B59" s="13" t="s">
        <v>145</v>
      </c>
      <c r="C59" s="23" t="s">
        <v>146</v>
      </c>
      <c r="D59" s="24">
        <v>1.8</v>
      </c>
      <c r="E59" s="72">
        <v>1.85</v>
      </c>
      <c r="F59" s="72">
        <v>1.8</v>
      </c>
      <c r="G59" s="25">
        <v>1.85</v>
      </c>
      <c r="H59" s="25">
        <v>1.85</v>
      </c>
      <c r="I59" s="25">
        <v>1.85</v>
      </c>
      <c r="J59" s="35">
        <v>0</v>
      </c>
      <c r="K59" s="26">
        <v>2</v>
      </c>
      <c r="L59" s="26">
        <v>1708442</v>
      </c>
      <c r="M59" s="26">
        <v>3153664.35</v>
      </c>
      <c r="N59" s="27">
        <v>1</v>
      </c>
      <c r="O59" s="28" t="s">
        <v>147</v>
      </c>
    </row>
    <row r="60" spans="2:15" ht="14.1" customHeight="1">
      <c r="B60" s="207" t="s">
        <v>162</v>
      </c>
      <c r="C60" s="208"/>
      <c r="D60" s="234"/>
      <c r="E60" s="235"/>
      <c r="F60" s="235"/>
      <c r="G60" s="235"/>
      <c r="H60" s="235"/>
      <c r="I60" s="235"/>
      <c r="J60" s="236"/>
      <c r="K60" s="30">
        <f>SUM(K47:K59)</f>
        <v>1482</v>
      </c>
      <c r="L60" s="31">
        <f>SUM(L47:L59)</f>
        <v>341632556</v>
      </c>
      <c r="M60" s="31">
        <f>SUM(M47:M59)</f>
        <v>1269500964.7999997</v>
      </c>
      <c r="N60" s="31">
        <v>5</v>
      </c>
      <c r="O60" s="39" t="s">
        <v>14</v>
      </c>
    </row>
    <row r="61" spans="2:15" ht="14.1" customHeight="1">
      <c r="B61" s="227" t="s">
        <v>16</v>
      </c>
      <c r="C61" s="228"/>
      <c r="D61" s="40"/>
      <c r="E61" s="40"/>
      <c r="F61" s="40"/>
      <c r="G61" s="40"/>
      <c r="H61" s="41"/>
      <c r="I61" s="40"/>
      <c r="J61" s="42"/>
      <c r="K61" s="43"/>
      <c r="L61" s="43"/>
      <c r="M61" s="43"/>
      <c r="N61" s="200" t="s">
        <v>63</v>
      </c>
      <c r="O61" s="201"/>
    </row>
    <row r="62" spans="2:15" ht="14.1" customHeight="1">
      <c r="B62" s="120" t="s">
        <v>90</v>
      </c>
      <c r="C62" s="121" t="s">
        <v>91</v>
      </c>
      <c r="D62" s="122">
        <v>9.5500000000000007</v>
      </c>
      <c r="E62" s="122">
        <v>9.75</v>
      </c>
      <c r="F62" s="122">
        <v>9.1999999999999993</v>
      </c>
      <c r="G62" s="123">
        <v>9.51</v>
      </c>
      <c r="H62" s="123">
        <v>9.3000000000000007</v>
      </c>
      <c r="I62" s="123">
        <v>9.5500000000000007</v>
      </c>
      <c r="J62" s="35">
        <v>-2.6178010471204161</v>
      </c>
      <c r="K62" s="26">
        <v>53</v>
      </c>
      <c r="L62" s="26">
        <v>4110800</v>
      </c>
      <c r="M62" s="26">
        <v>39089860.009999998</v>
      </c>
      <c r="N62" s="27">
        <v>5</v>
      </c>
      <c r="O62" s="29" t="s">
        <v>92</v>
      </c>
    </row>
    <row r="63" spans="2:15" ht="14.1" customHeight="1">
      <c r="B63" s="19" t="s">
        <v>391</v>
      </c>
      <c r="C63" s="20" t="s">
        <v>176</v>
      </c>
      <c r="D63" s="24">
        <v>100</v>
      </c>
      <c r="E63" s="24">
        <v>100</v>
      </c>
      <c r="F63" s="24">
        <v>100</v>
      </c>
      <c r="G63" s="38">
        <v>100</v>
      </c>
      <c r="H63" s="38">
        <v>100</v>
      </c>
      <c r="I63" s="38">
        <v>100.05</v>
      </c>
      <c r="J63" s="35">
        <v>-4.997501249375258E-2</v>
      </c>
      <c r="K63" s="26">
        <v>3</v>
      </c>
      <c r="L63" s="26">
        <v>112957</v>
      </c>
      <c r="M63" s="26">
        <v>11295700</v>
      </c>
      <c r="N63" s="27">
        <v>1</v>
      </c>
      <c r="O63" s="29" t="s">
        <v>177</v>
      </c>
    </row>
    <row r="64" spans="2:15" ht="14.1" customHeight="1">
      <c r="B64" s="19" t="s">
        <v>109</v>
      </c>
      <c r="C64" s="20" t="s">
        <v>110</v>
      </c>
      <c r="D64" s="24">
        <v>11.55</v>
      </c>
      <c r="E64" s="24">
        <v>11.9</v>
      </c>
      <c r="F64" s="24">
        <v>11.5</v>
      </c>
      <c r="G64" s="38">
        <v>11.57</v>
      </c>
      <c r="H64" s="38">
        <v>11.7</v>
      </c>
      <c r="I64" s="38">
        <v>11.55</v>
      </c>
      <c r="J64" s="35">
        <v>1.298701298701288</v>
      </c>
      <c r="K64" s="26">
        <v>23</v>
      </c>
      <c r="L64" s="26">
        <v>2421427</v>
      </c>
      <c r="M64" s="26">
        <v>28017671.700000003</v>
      </c>
      <c r="N64" s="27">
        <v>5</v>
      </c>
      <c r="O64" s="29" t="s">
        <v>111</v>
      </c>
    </row>
    <row r="65" spans="2:15" ht="14.1" customHeight="1">
      <c r="B65" s="19" t="s">
        <v>125</v>
      </c>
      <c r="C65" s="20" t="s">
        <v>124</v>
      </c>
      <c r="D65" s="24">
        <v>36.5</v>
      </c>
      <c r="E65" s="24">
        <v>39</v>
      </c>
      <c r="F65" s="24">
        <v>36.1</v>
      </c>
      <c r="G65" s="38">
        <v>37.229999999999997</v>
      </c>
      <c r="H65" s="38">
        <v>38</v>
      </c>
      <c r="I65" s="38">
        <v>36</v>
      </c>
      <c r="J65" s="35">
        <v>5.555555555555558</v>
      </c>
      <c r="K65" s="26">
        <v>22</v>
      </c>
      <c r="L65" s="26">
        <v>249124</v>
      </c>
      <c r="M65" s="26">
        <v>9274357.3199999984</v>
      </c>
      <c r="N65" s="27">
        <v>5</v>
      </c>
      <c r="O65" s="29" t="s">
        <v>130</v>
      </c>
    </row>
    <row r="66" spans="2:15" ht="14.1" customHeight="1">
      <c r="B66" s="19" t="s">
        <v>396</v>
      </c>
      <c r="C66" s="20" t="s">
        <v>214</v>
      </c>
      <c r="D66" s="24">
        <v>24.75</v>
      </c>
      <c r="E66" s="24">
        <v>26.4</v>
      </c>
      <c r="F66" s="24">
        <v>24</v>
      </c>
      <c r="G66" s="38">
        <v>25.37</v>
      </c>
      <c r="H66" s="38">
        <v>24</v>
      </c>
      <c r="I66" s="38">
        <v>24.6</v>
      </c>
      <c r="J66" s="35">
        <v>-2.4390243902439046</v>
      </c>
      <c r="K66" s="26">
        <v>58</v>
      </c>
      <c r="L66" s="26">
        <v>840162</v>
      </c>
      <c r="M66" s="26">
        <v>21317201.5</v>
      </c>
      <c r="N66" s="27">
        <v>3</v>
      </c>
      <c r="O66" s="29" t="s">
        <v>217</v>
      </c>
    </row>
    <row r="67" spans="2:15" ht="14.1" customHeight="1">
      <c r="B67" s="19" t="s">
        <v>387</v>
      </c>
      <c r="C67" s="20" t="s">
        <v>173</v>
      </c>
      <c r="D67" s="24">
        <v>32.5</v>
      </c>
      <c r="E67" s="24">
        <v>32.5</v>
      </c>
      <c r="F67" s="24">
        <v>32.5</v>
      </c>
      <c r="G67" s="38">
        <v>32.5</v>
      </c>
      <c r="H67" s="38">
        <v>32.5</v>
      </c>
      <c r="I67" s="38">
        <v>32.5</v>
      </c>
      <c r="J67" s="35">
        <v>0</v>
      </c>
      <c r="K67" s="26">
        <v>2</v>
      </c>
      <c r="L67" s="26">
        <v>3000</v>
      </c>
      <c r="M67" s="26">
        <v>97500</v>
      </c>
      <c r="N67" s="27">
        <v>1</v>
      </c>
      <c r="O67" s="29" t="s">
        <v>174</v>
      </c>
    </row>
    <row r="68" spans="2:15" ht="14.1" customHeight="1">
      <c r="B68" s="19" t="s">
        <v>101</v>
      </c>
      <c r="C68" s="20" t="s">
        <v>102</v>
      </c>
      <c r="D68" s="24">
        <v>29.51</v>
      </c>
      <c r="E68" s="24">
        <v>33.5</v>
      </c>
      <c r="F68" s="24">
        <v>29.51</v>
      </c>
      <c r="G68" s="38">
        <v>31.91</v>
      </c>
      <c r="H68" s="38">
        <v>28.88</v>
      </c>
      <c r="I68" s="38">
        <v>29.51</v>
      </c>
      <c r="J68" s="35">
        <v>-2.1348695357506053</v>
      </c>
      <c r="K68" s="26">
        <v>95</v>
      </c>
      <c r="L68" s="26">
        <v>4477029</v>
      </c>
      <c r="M68" s="26">
        <v>142855768.22000003</v>
      </c>
      <c r="N68" s="27">
        <v>5</v>
      </c>
      <c r="O68" s="29" t="s">
        <v>104</v>
      </c>
    </row>
    <row r="69" spans="2:15" ht="14.1" customHeight="1">
      <c r="B69" s="19" t="s">
        <v>401</v>
      </c>
      <c r="C69" s="20" t="s">
        <v>105</v>
      </c>
      <c r="D69" s="24">
        <v>11</v>
      </c>
      <c r="E69" s="24">
        <v>11</v>
      </c>
      <c r="F69" s="24">
        <v>11</v>
      </c>
      <c r="G69" s="38">
        <v>11</v>
      </c>
      <c r="H69" s="38">
        <v>11</v>
      </c>
      <c r="I69" s="38">
        <v>10.5</v>
      </c>
      <c r="J69" s="35">
        <v>4.7619047619047672</v>
      </c>
      <c r="K69" s="26">
        <v>3</v>
      </c>
      <c r="L69" s="26">
        <v>4091</v>
      </c>
      <c r="M69" s="26">
        <v>45001</v>
      </c>
      <c r="N69" s="27">
        <v>2</v>
      </c>
      <c r="O69" s="29" t="s">
        <v>108</v>
      </c>
    </row>
    <row r="70" spans="2:15" ht="14.1" customHeight="1">
      <c r="B70" s="207" t="s">
        <v>17</v>
      </c>
      <c r="C70" s="208"/>
      <c r="D70" s="231"/>
      <c r="E70" s="232"/>
      <c r="F70" s="232"/>
      <c r="G70" s="232"/>
      <c r="H70" s="232"/>
      <c r="I70" s="232"/>
      <c r="J70" s="233"/>
      <c r="K70" s="30">
        <f>SUM(K62:K69)</f>
        <v>259</v>
      </c>
      <c r="L70" s="31">
        <f>SUM(L62:L69)</f>
        <v>12218590</v>
      </c>
      <c r="M70" s="31">
        <f>SUM(M62:M69)</f>
        <v>251993059.75000003</v>
      </c>
      <c r="N70" s="31">
        <v>5</v>
      </c>
      <c r="O70" s="39" t="s">
        <v>14</v>
      </c>
    </row>
    <row r="71" spans="2:15" ht="14.1" customHeight="1">
      <c r="B71" s="10" t="s">
        <v>18</v>
      </c>
      <c r="C71" s="200" t="s">
        <v>29</v>
      </c>
      <c r="D71" s="201"/>
      <c r="E71" s="201"/>
      <c r="F71" s="201"/>
      <c r="G71" s="201"/>
      <c r="H71" s="202"/>
      <c r="I71" s="201"/>
      <c r="J71" s="201"/>
      <c r="K71" s="201"/>
      <c r="L71" s="201"/>
      <c r="M71" s="201"/>
      <c r="N71" s="201"/>
      <c r="O71" s="203"/>
    </row>
    <row r="72" spans="2:15" ht="14.1" customHeight="1">
      <c r="B72" s="109" t="s">
        <v>222</v>
      </c>
      <c r="C72" s="109" t="s">
        <v>223</v>
      </c>
      <c r="D72" s="110">
        <v>2.31</v>
      </c>
      <c r="E72" s="110">
        <v>2.4500000000000002</v>
      </c>
      <c r="F72" s="110">
        <v>2.31</v>
      </c>
      <c r="G72" s="25">
        <v>2.4300000000000002</v>
      </c>
      <c r="H72" s="25">
        <v>2.4500000000000002</v>
      </c>
      <c r="I72" s="25">
        <v>2.2999999999999998</v>
      </c>
      <c r="J72" s="35">
        <v>6.5217391304347894</v>
      </c>
      <c r="K72" s="26">
        <v>11</v>
      </c>
      <c r="L72" s="26">
        <v>346691</v>
      </c>
      <c r="M72" s="26">
        <v>841456.21</v>
      </c>
      <c r="N72" s="27">
        <v>2</v>
      </c>
      <c r="O72" s="28" t="s">
        <v>225</v>
      </c>
    </row>
    <row r="73" spans="2:15" ht="14.1" customHeight="1">
      <c r="B73" s="109" t="s">
        <v>437</v>
      </c>
      <c r="C73" s="109" t="s">
        <v>205</v>
      </c>
      <c r="D73" s="110">
        <v>7.5</v>
      </c>
      <c r="E73" s="110">
        <v>7.5</v>
      </c>
      <c r="F73" s="110">
        <v>7.5</v>
      </c>
      <c r="G73" s="25">
        <v>7.5</v>
      </c>
      <c r="H73" s="25">
        <v>7.5</v>
      </c>
      <c r="I73" s="25">
        <v>7.5</v>
      </c>
      <c r="J73" s="35">
        <v>0</v>
      </c>
      <c r="K73" s="26">
        <v>3</v>
      </c>
      <c r="L73" s="26">
        <v>1503000</v>
      </c>
      <c r="M73" s="26">
        <v>11272500</v>
      </c>
      <c r="N73" s="27">
        <v>1</v>
      </c>
      <c r="O73" s="28" t="s">
        <v>206</v>
      </c>
    </row>
    <row r="74" spans="2:15" ht="14.1" customHeight="1">
      <c r="B74" s="109" t="s">
        <v>362</v>
      </c>
      <c r="C74" s="109" t="s">
        <v>363</v>
      </c>
      <c r="D74" s="110">
        <v>4.9000000000000004</v>
      </c>
      <c r="E74" s="110">
        <v>4.9000000000000004</v>
      </c>
      <c r="F74" s="110">
        <v>4.5</v>
      </c>
      <c r="G74" s="25">
        <v>4.75</v>
      </c>
      <c r="H74" s="25">
        <v>4.5999999999999996</v>
      </c>
      <c r="I74" s="25">
        <v>4.9000000000000004</v>
      </c>
      <c r="J74" s="35">
        <v>-6.1224489795918551</v>
      </c>
      <c r="K74" s="26">
        <v>40</v>
      </c>
      <c r="L74" s="26">
        <v>2347968</v>
      </c>
      <c r="M74" s="26">
        <v>11163023.4</v>
      </c>
      <c r="N74" s="27">
        <v>5</v>
      </c>
      <c r="O74" s="28" t="s">
        <v>364</v>
      </c>
    </row>
    <row r="75" spans="2:15" ht="14.1" customHeight="1">
      <c r="B75" s="109" t="s">
        <v>365</v>
      </c>
      <c r="C75" s="109" t="s">
        <v>189</v>
      </c>
      <c r="D75" s="110">
        <v>14.8</v>
      </c>
      <c r="E75" s="110">
        <v>14.8</v>
      </c>
      <c r="F75" s="110">
        <v>14</v>
      </c>
      <c r="G75" s="25">
        <v>14.1</v>
      </c>
      <c r="H75" s="25">
        <v>14</v>
      </c>
      <c r="I75" s="25">
        <v>14.8</v>
      </c>
      <c r="J75" s="35">
        <v>-5.4054054054054053</v>
      </c>
      <c r="K75" s="26">
        <v>3</v>
      </c>
      <c r="L75" s="26">
        <v>4400</v>
      </c>
      <c r="M75" s="26">
        <v>62040</v>
      </c>
      <c r="N75" s="27">
        <v>3</v>
      </c>
      <c r="O75" s="28" t="s">
        <v>194</v>
      </c>
    </row>
    <row r="76" spans="2:15" ht="14.1" customHeight="1">
      <c r="B76" s="109" t="s">
        <v>366</v>
      </c>
      <c r="C76" s="109" t="s">
        <v>367</v>
      </c>
      <c r="D76" s="110">
        <v>12.99</v>
      </c>
      <c r="E76" s="110">
        <v>12.99</v>
      </c>
      <c r="F76" s="110">
        <v>9.4</v>
      </c>
      <c r="G76" s="25">
        <v>9.9700000000000006</v>
      </c>
      <c r="H76" s="25">
        <v>9.4</v>
      </c>
      <c r="I76" s="25">
        <v>13</v>
      </c>
      <c r="J76" s="35">
        <v>-27.692307692307693</v>
      </c>
      <c r="K76" s="26">
        <v>9</v>
      </c>
      <c r="L76" s="26">
        <v>7311</v>
      </c>
      <c r="M76" s="26">
        <v>72863</v>
      </c>
      <c r="N76" s="27">
        <v>2</v>
      </c>
      <c r="O76" s="28" t="s">
        <v>368</v>
      </c>
    </row>
    <row r="77" spans="2:15" ht="14.1" customHeight="1">
      <c r="B77" s="142" t="s">
        <v>397</v>
      </c>
      <c r="C77" s="142" t="s">
        <v>219</v>
      </c>
      <c r="D77" s="139">
        <v>0.4</v>
      </c>
      <c r="E77" s="139">
        <v>0.4</v>
      </c>
      <c r="F77" s="139">
        <v>0.4</v>
      </c>
      <c r="G77" s="25">
        <v>0.4</v>
      </c>
      <c r="H77" s="25">
        <v>0.4</v>
      </c>
      <c r="I77" s="25">
        <v>0.4</v>
      </c>
      <c r="J77" s="35">
        <v>0</v>
      </c>
      <c r="K77" s="26">
        <v>5</v>
      </c>
      <c r="L77" s="26">
        <v>392267</v>
      </c>
      <c r="M77" s="26">
        <v>156906.79999999999</v>
      </c>
      <c r="N77" s="27">
        <v>3</v>
      </c>
      <c r="O77" s="28" t="s">
        <v>220</v>
      </c>
    </row>
    <row r="78" spans="2:15" ht="14.1" customHeight="1">
      <c r="B78" s="109" t="s">
        <v>400</v>
      </c>
      <c r="C78" s="109" t="s">
        <v>141</v>
      </c>
      <c r="D78" s="110">
        <v>5.83</v>
      </c>
      <c r="E78" s="110">
        <v>5.89</v>
      </c>
      <c r="F78" s="110">
        <v>5.72</v>
      </c>
      <c r="G78" s="25">
        <v>5.77</v>
      </c>
      <c r="H78" s="25">
        <v>5.72</v>
      </c>
      <c r="I78" s="25">
        <v>5.83</v>
      </c>
      <c r="J78" s="35">
        <v>-1.8867924528301994</v>
      </c>
      <c r="K78" s="26">
        <v>88</v>
      </c>
      <c r="L78" s="26">
        <v>7008470</v>
      </c>
      <c r="M78" s="26">
        <v>40445922.999999993</v>
      </c>
      <c r="N78" s="27">
        <v>5</v>
      </c>
      <c r="O78" s="28" t="s">
        <v>142</v>
      </c>
    </row>
    <row r="79" spans="2:15" ht="14.1" customHeight="1">
      <c r="B79" s="229" t="s">
        <v>19</v>
      </c>
      <c r="C79" s="230"/>
      <c r="D79" s="209"/>
      <c r="E79" s="210"/>
      <c r="F79" s="210"/>
      <c r="G79" s="210"/>
      <c r="H79" s="210"/>
      <c r="I79" s="210"/>
      <c r="J79" s="211"/>
      <c r="K79" s="30">
        <f>SUM(K72:K78)</f>
        <v>159</v>
      </c>
      <c r="L79" s="31">
        <f>SUM(L72:L78)</f>
        <v>11610107</v>
      </c>
      <c r="M79" s="31">
        <f>SUM(M72:M78)</f>
        <v>64014712.409999996</v>
      </c>
      <c r="N79" s="31">
        <v>5</v>
      </c>
      <c r="O79" s="39" t="s">
        <v>14</v>
      </c>
    </row>
    <row r="80" spans="2:15" ht="14.1" customHeight="1">
      <c r="B80" s="207" t="s">
        <v>20</v>
      </c>
      <c r="C80" s="208"/>
      <c r="D80" s="207"/>
      <c r="E80" s="226"/>
      <c r="F80" s="226"/>
      <c r="G80" s="226"/>
      <c r="H80" s="226"/>
      <c r="I80" s="226"/>
      <c r="J80" s="208"/>
      <c r="K80" s="31">
        <f>K79+K70+K60+K42+K34+K29+K25</f>
        <v>4470</v>
      </c>
      <c r="L80" s="31">
        <f t="shared" ref="L80:M80" si="0">L79+L70+L60+L42+L34+L29+L25</f>
        <v>3199375909</v>
      </c>
      <c r="M80" s="31">
        <f t="shared" si="0"/>
        <v>4167056863.1400003</v>
      </c>
      <c r="N80" s="44">
        <v>5</v>
      </c>
      <c r="O80" s="45" t="s">
        <v>21</v>
      </c>
    </row>
    <row r="81" spans="9:14">
      <c r="I81" s="48"/>
      <c r="J81" s="49"/>
      <c r="K81" s="5"/>
      <c r="L81" s="5"/>
      <c r="M81" s="5"/>
      <c r="N81" s="5"/>
    </row>
    <row r="86" spans="9:14">
      <c r="L86" s="47"/>
      <c r="M86" s="47"/>
    </row>
    <row r="89" spans="9:14">
      <c r="L89" s="47"/>
      <c r="M89" s="47"/>
    </row>
    <row r="92" spans="9:14">
      <c r="L92" s="47"/>
      <c r="M92" s="47"/>
    </row>
  </sheetData>
  <mergeCells count="27">
    <mergeCell ref="B80:C80"/>
    <mergeCell ref="D80:J80"/>
    <mergeCell ref="B61:C61"/>
    <mergeCell ref="D79:J79"/>
    <mergeCell ref="B60:C60"/>
    <mergeCell ref="B79:C79"/>
    <mergeCell ref="C71:O71"/>
    <mergeCell ref="B70:C70"/>
    <mergeCell ref="D70:J70"/>
    <mergeCell ref="D60:J60"/>
    <mergeCell ref="E1:N1"/>
    <mergeCell ref="B2:E2"/>
    <mergeCell ref="F2:N2"/>
    <mergeCell ref="D25:J25"/>
    <mergeCell ref="D26:O26"/>
    <mergeCell ref="D30:O30"/>
    <mergeCell ref="C4:O4"/>
    <mergeCell ref="N61:O61"/>
    <mergeCell ref="B34:C34"/>
    <mergeCell ref="D34:J34"/>
    <mergeCell ref="D35:O35"/>
    <mergeCell ref="B42:C42"/>
    <mergeCell ref="D42:J42"/>
    <mergeCell ref="E43:N43"/>
    <mergeCell ref="B44:E44"/>
    <mergeCell ref="F44:N44"/>
    <mergeCell ref="C46:O46"/>
  </mergeCells>
  <printOptions horizontalCentered="1"/>
  <pageMargins left="0" right="0.23622047244094499" top="0.74803149606299202" bottom="0.75" header="0.31496062992126" footer="0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0"/>
  <sheetViews>
    <sheetView rightToLeft="1" zoomScaleNormal="100" workbookViewId="0">
      <selection activeCell="B10" sqref="B10"/>
    </sheetView>
  </sheetViews>
  <sheetFormatPr defaultRowHeight="12.75"/>
  <cols>
    <col min="1" max="1" width="1.28515625" style="96" customWidth="1"/>
    <col min="2" max="2" width="25.85546875" style="50" customWidth="1"/>
    <col min="3" max="3" width="10.28515625" style="50" customWidth="1"/>
    <col min="4" max="4" width="9.7109375" style="50" customWidth="1"/>
    <col min="5" max="5" width="10.28515625" style="50" customWidth="1"/>
    <col min="6" max="6" width="10.140625" style="50" customWidth="1"/>
    <col min="7" max="7" width="20.28515625" style="50" customWidth="1"/>
    <col min="8" max="8" width="24.85546875" style="50" customWidth="1"/>
    <col min="9" max="9" width="35.85546875" style="50" customWidth="1"/>
    <col min="10" max="10" width="11" style="50" customWidth="1"/>
    <col min="11" max="16384" width="9.140625" style="50"/>
  </cols>
  <sheetData>
    <row r="1" spans="1:20" s="164" customFormat="1" ht="37.5" customHeight="1">
      <c r="A1" s="105" t="s">
        <v>4</v>
      </c>
      <c r="B1" s="106"/>
      <c r="C1" s="106"/>
      <c r="D1" s="96"/>
      <c r="E1" s="96"/>
      <c r="F1" s="96"/>
      <c r="G1" s="96"/>
      <c r="H1" s="96"/>
      <c r="I1" s="96"/>
      <c r="J1" s="96"/>
      <c r="K1" s="96"/>
    </row>
    <row r="2" spans="1:20" s="164" customFormat="1" ht="32.25" customHeight="1">
      <c r="A2" s="237" t="s">
        <v>5</v>
      </c>
      <c r="B2" s="238"/>
      <c r="C2" s="238"/>
      <c r="D2" s="238"/>
      <c r="E2" s="96"/>
      <c r="F2" s="96"/>
      <c r="G2" s="96"/>
      <c r="H2" s="96"/>
      <c r="I2" s="96"/>
      <c r="J2" s="96"/>
      <c r="K2" s="96"/>
    </row>
    <row r="3" spans="1:20" ht="48.75" customHeight="1">
      <c r="B3" s="242" t="s">
        <v>406</v>
      </c>
      <c r="C3" s="242"/>
      <c r="D3" s="242"/>
      <c r="E3" s="242"/>
      <c r="F3" s="242"/>
      <c r="G3" s="242"/>
      <c r="H3" s="242"/>
      <c r="I3" s="242"/>
      <c r="J3" s="96"/>
      <c r="K3" s="96"/>
      <c r="L3" s="164"/>
      <c r="M3" s="164"/>
      <c r="N3" s="164"/>
    </row>
    <row r="4" spans="1:20" ht="21" customHeight="1">
      <c r="B4" s="243" t="s">
        <v>407</v>
      </c>
      <c r="C4" s="243"/>
      <c r="D4" s="243"/>
      <c r="E4" s="243"/>
      <c r="F4" s="243"/>
      <c r="G4" s="243"/>
      <c r="H4" s="243"/>
      <c r="I4" s="243"/>
      <c r="J4" s="97"/>
      <c r="K4" s="96"/>
      <c r="L4" s="164"/>
      <c r="M4" s="164"/>
      <c r="N4" s="164"/>
      <c r="O4" s="164"/>
      <c r="P4" s="164"/>
      <c r="Q4" s="164"/>
      <c r="R4" s="164"/>
      <c r="S4" s="164"/>
      <c r="T4" s="164"/>
    </row>
    <row r="5" spans="1:20" ht="60">
      <c r="B5" s="65" t="s">
        <v>133</v>
      </c>
      <c r="C5" s="66" t="s">
        <v>119</v>
      </c>
      <c r="D5" s="66" t="s">
        <v>134</v>
      </c>
      <c r="E5" s="66" t="s">
        <v>135</v>
      </c>
      <c r="F5" s="66" t="s">
        <v>136</v>
      </c>
      <c r="G5" s="67" t="s">
        <v>120</v>
      </c>
      <c r="H5" s="66" t="s">
        <v>137</v>
      </c>
      <c r="I5" s="68" t="s">
        <v>121</v>
      </c>
      <c r="J5" s="66" t="s">
        <v>11</v>
      </c>
      <c r="K5" s="96"/>
      <c r="L5" s="164"/>
      <c r="M5" s="164"/>
      <c r="N5" s="164"/>
      <c r="O5" s="164"/>
      <c r="P5" s="164"/>
      <c r="Q5" s="164"/>
      <c r="R5" s="164"/>
      <c r="S5" s="164"/>
      <c r="T5" s="164"/>
    </row>
    <row r="6" spans="1:20" ht="18.75" customHeight="1">
      <c r="B6" s="239" t="s">
        <v>12</v>
      </c>
      <c r="C6" s="240"/>
      <c r="D6" s="240"/>
      <c r="E6" s="240"/>
      <c r="F6" s="240"/>
      <c r="G6" s="240"/>
      <c r="H6" s="240"/>
      <c r="I6" s="240"/>
      <c r="J6" s="241"/>
      <c r="K6" s="96"/>
      <c r="L6" s="164"/>
      <c r="M6" s="164"/>
      <c r="N6" s="164"/>
      <c r="O6" s="164"/>
      <c r="P6" s="164"/>
      <c r="Q6" s="164"/>
      <c r="R6" s="164"/>
      <c r="S6" s="164"/>
      <c r="T6" s="164"/>
    </row>
    <row r="7" spans="1:20" ht="24" customHeight="1">
      <c r="B7" s="69" t="s">
        <v>138</v>
      </c>
      <c r="C7" s="70" t="s">
        <v>139</v>
      </c>
      <c r="D7" s="70">
        <v>0.11</v>
      </c>
      <c r="E7" s="70">
        <v>0.9</v>
      </c>
      <c r="F7" s="170">
        <v>0.1</v>
      </c>
      <c r="G7" s="71">
        <v>32</v>
      </c>
      <c r="H7" s="71">
        <v>89300000</v>
      </c>
      <c r="I7" s="71">
        <v>8973000</v>
      </c>
      <c r="J7" s="101">
        <v>5</v>
      </c>
      <c r="K7" s="96"/>
      <c r="L7" s="164"/>
      <c r="M7" s="164"/>
      <c r="N7" s="164"/>
      <c r="O7" s="164"/>
      <c r="P7" s="164"/>
      <c r="Q7" s="164"/>
      <c r="R7" s="164"/>
      <c r="S7" s="164"/>
      <c r="T7" s="164"/>
    </row>
    <row r="8" spans="1:20" ht="18.75" customHeight="1">
      <c r="B8" s="249" t="s">
        <v>198</v>
      </c>
      <c r="C8" s="250"/>
      <c r="D8" s="251"/>
      <c r="E8" s="252"/>
      <c r="F8" s="253"/>
      <c r="G8" s="71">
        <v>32</v>
      </c>
      <c r="H8" s="71">
        <v>89300000</v>
      </c>
      <c r="I8" s="71">
        <v>8973000</v>
      </c>
      <c r="J8" s="71">
        <v>5</v>
      </c>
      <c r="K8" s="96"/>
      <c r="L8" s="164"/>
      <c r="M8" s="164"/>
      <c r="N8" s="164"/>
      <c r="O8" s="164"/>
      <c r="P8" s="164"/>
      <c r="Q8" s="164"/>
      <c r="R8" s="164"/>
      <c r="S8" s="164"/>
      <c r="T8" s="164"/>
    </row>
    <row r="9" spans="1:20" ht="18.75" customHeight="1">
      <c r="B9" s="239" t="s">
        <v>421</v>
      </c>
      <c r="C9" s="240"/>
      <c r="D9" s="240"/>
      <c r="E9" s="240"/>
      <c r="F9" s="240"/>
      <c r="G9" s="240"/>
      <c r="H9" s="240"/>
      <c r="I9" s="240"/>
      <c r="J9" s="241"/>
      <c r="K9" s="96"/>
      <c r="L9" s="164"/>
      <c r="M9" s="164"/>
      <c r="N9" s="164"/>
      <c r="O9" s="164"/>
      <c r="P9" s="164"/>
      <c r="Q9" s="164"/>
      <c r="R9" s="164"/>
      <c r="S9" s="164"/>
      <c r="T9" s="164"/>
    </row>
    <row r="10" spans="1:20" ht="24" customHeight="1">
      <c r="B10" s="69" t="s">
        <v>422</v>
      </c>
      <c r="C10" s="70" t="s">
        <v>423</v>
      </c>
      <c r="D10" s="70">
        <v>11</v>
      </c>
      <c r="E10" s="70">
        <v>11</v>
      </c>
      <c r="F10" s="170">
        <v>11</v>
      </c>
      <c r="G10" s="71">
        <v>1</v>
      </c>
      <c r="H10" s="71">
        <v>900000</v>
      </c>
      <c r="I10" s="71">
        <v>9900000</v>
      </c>
      <c r="J10" s="101">
        <v>1</v>
      </c>
      <c r="K10" s="96"/>
      <c r="L10" s="164"/>
      <c r="M10" s="164"/>
      <c r="N10" s="164"/>
      <c r="O10" s="164"/>
      <c r="P10" s="164"/>
      <c r="Q10" s="164"/>
      <c r="R10" s="164"/>
      <c r="S10" s="164"/>
      <c r="T10" s="164"/>
    </row>
    <row r="11" spans="1:20" ht="18.75" customHeight="1">
      <c r="B11" s="249" t="s">
        <v>424</v>
      </c>
      <c r="C11" s="250"/>
      <c r="D11" s="251"/>
      <c r="E11" s="252"/>
      <c r="F11" s="253"/>
      <c r="G11" s="71">
        <v>1</v>
      </c>
      <c r="H11" s="71">
        <v>900000</v>
      </c>
      <c r="I11" s="71">
        <v>9900000</v>
      </c>
      <c r="J11" s="71">
        <v>1</v>
      </c>
      <c r="K11" s="96"/>
      <c r="L11" s="164"/>
      <c r="M11" s="164"/>
      <c r="N11" s="164"/>
      <c r="O11" s="164"/>
      <c r="P11" s="164"/>
      <c r="Q11" s="164"/>
      <c r="R11" s="164"/>
      <c r="S11" s="164"/>
      <c r="T11" s="164"/>
    </row>
    <row r="12" spans="1:20" ht="18.75" customHeight="1">
      <c r="B12" s="244" t="s">
        <v>140</v>
      </c>
      <c r="C12" s="245"/>
      <c r="D12" s="246"/>
      <c r="E12" s="247"/>
      <c r="F12" s="248"/>
      <c r="G12" s="100">
        <f>G11+G8</f>
        <v>33</v>
      </c>
      <c r="H12" s="100">
        <f t="shared" ref="H12:I12" si="0">H11+H8</f>
        <v>90200000</v>
      </c>
      <c r="I12" s="100">
        <f t="shared" si="0"/>
        <v>18873000</v>
      </c>
      <c r="J12" s="100">
        <v>5</v>
      </c>
      <c r="K12" s="96"/>
      <c r="L12" s="164"/>
      <c r="M12" s="164"/>
      <c r="N12" s="164"/>
      <c r="O12" s="164"/>
      <c r="P12" s="164"/>
      <c r="Q12" s="164"/>
      <c r="R12" s="164"/>
      <c r="S12" s="164"/>
      <c r="T12" s="164"/>
    </row>
    <row r="13" spans="1:20" ht="15">
      <c r="B13" s="96"/>
      <c r="C13" s="96"/>
      <c r="D13" s="96"/>
      <c r="E13" s="96"/>
      <c r="F13" s="96"/>
      <c r="G13" s="96"/>
      <c r="H13" s="96"/>
      <c r="I13" s="96"/>
      <c r="J13" s="96"/>
      <c r="K13" s="96"/>
      <c r="L13" s="164"/>
      <c r="M13" s="164"/>
      <c r="N13" s="164"/>
      <c r="O13" s="164"/>
      <c r="P13" s="164"/>
      <c r="Q13" s="164"/>
      <c r="R13" s="164"/>
      <c r="S13" s="164"/>
      <c r="T13" s="164"/>
    </row>
    <row r="14" spans="1:20" ht="15">
      <c r="B14" s="96"/>
      <c r="C14" s="96"/>
      <c r="D14" s="96"/>
      <c r="E14" s="96"/>
      <c r="F14" s="96"/>
      <c r="G14" s="96"/>
      <c r="H14" s="96"/>
      <c r="I14" s="96"/>
      <c r="J14" s="96"/>
      <c r="K14" s="96"/>
      <c r="L14" s="164"/>
      <c r="M14" s="164"/>
      <c r="N14" s="164"/>
      <c r="O14" s="164"/>
      <c r="P14" s="164"/>
      <c r="Q14" s="164"/>
      <c r="R14" s="164"/>
      <c r="S14" s="164"/>
      <c r="T14" s="164"/>
    </row>
    <row r="15" spans="1:20" ht="15">
      <c r="B15" s="96"/>
      <c r="C15" s="96"/>
      <c r="D15" s="96"/>
      <c r="E15" s="96"/>
      <c r="F15" s="96"/>
      <c r="G15" s="96"/>
      <c r="H15" s="96"/>
      <c r="I15" s="96"/>
      <c r="J15" s="96"/>
      <c r="K15" s="96"/>
      <c r="L15" s="164"/>
      <c r="M15" s="164"/>
      <c r="N15" s="164"/>
      <c r="O15" s="164"/>
      <c r="P15" s="164"/>
      <c r="Q15" s="164"/>
      <c r="R15" s="164"/>
      <c r="S15" s="164"/>
      <c r="T15" s="164"/>
    </row>
    <row r="16" spans="1:20" ht="15">
      <c r="B16" s="96"/>
      <c r="C16" s="96"/>
      <c r="D16" s="96"/>
      <c r="E16" s="96"/>
      <c r="F16" s="96"/>
      <c r="G16" s="96"/>
      <c r="H16" s="96"/>
      <c r="I16" s="96"/>
      <c r="J16" s="96"/>
      <c r="K16" s="96"/>
      <c r="L16" s="164"/>
      <c r="M16" s="164"/>
      <c r="N16" s="164"/>
      <c r="O16" s="164"/>
      <c r="P16" s="164"/>
      <c r="Q16" s="164"/>
      <c r="R16" s="164"/>
      <c r="S16" s="164"/>
      <c r="T16" s="164"/>
    </row>
    <row r="17" spans="2:20" ht="15">
      <c r="B17" s="96"/>
      <c r="C17" s="96"/>
      <c r="D17" s="96"/>
      <c r="E17" s="96"/>
      <c r="F17" s="96"/>
      <c r="G17" s="96"/>
      <c r="H17" s="96"/>
      <c r="I17" s="96"/>
      <c r="J17" s="96"/>
      <c r="K17" s="96"/>
      <c r="L17" s="164"/>
      <c r="M17" s="164"/>
      <c r="N17" s="164"/>
      <c r="O17" s="164"/>
      <c r="P17" s="164"/>
      <c r="Q17" s="164"/>
      <c r="R17" s="164"/>
      <c r="S17" s="164"/>
      <c r="T17" s="164"/>
    </row>
    <row r="18" spans="2:20" ht="15">
      <c r="B18" s="96"/>
      <c r="C18" s="96"/>
      <c r="D18" s="96"/>
      <c r="E18" s="96"/>
      <c r="F18" s="96"/>
      <c r="G18" s="96"/>
      <c r="H18" s="96"/>
      <c r="I18" s="96"/>
      <c r="J18" s="96"/>
      <c r="K18" s="96"/>
      <c r="L18" s="164"/>
      <c r="M18" s="164"/>
      <c r="N18" s="164"/>
      <c r="O18" s="164"/>
      <c r="P18" s="164"/>
      <c r="Q18" s="164"/>
      <c r="R18" s="164"/>
      <c r="S18" s="164"/>
      <c r="T18" s="164"/>
    </row>
    <row r="19" spans="2:20" ht="15">
      <c r="B19" s="96"/>
      <c r="C19" s="96"/>
      <c r="D19" s="96"/>
      <c r="E19" s="96"/>
      <c r="F19" s="96"/>
      <c r="G19" s="96"/>
      <c r="H19" s="96"/>
      <c r="I19" s="96"/>
      <c r="J19" s="96"/>
      <c r="K19" s="96"/>
      <c r="L19" s="164"/>
      <c r="M19" s="164"/>
      <c r="N19" s="164"/>
      <c r="O19" s="164"/>
      <c r="P19" s="164"/>
      <c r="Q19" s="164"/>
      <c r="R19" s="164"/>
      <c r="S19" s="164"/>
      <c r="T19" s="164"/>
    </row>
    <row r="20" spans="2:20" ht="15">
      <c r="B20" s="96"/>
      <c r="C20" s="96"/>
      <c r="D20" s="96"/>
      <c r="E20" s="96"/>
      <c r="F20" s="96"/>
      <c r="G20" s="96"/>
      <c r="H20" s="96"/>
      <c r="I20" s="96"/>
      <c r="J20" s="96"/>
      <c r="K20" s="96"/>
      <c r="L20" s="164"/>
      <c r="M20" s="164"/>
      <c r="N20" s="164"/>
      <c r="O20" s="164"/>
      <c r="P20" s="164"/>
      <c r="Q20" s="164"/>
      <c r="R20" s="164"/>
      <c r="S20" s="164"/>
      <c r="T20" s="164"/>
    </row>
    <row r="21" spans="2:20" ht="15">
      <c r="B21" s="96"/>
      <c r="C21" s="96"/>
      <c r="D21" s="96"/>
      <c r="E21" s="96"/>
      <c r="F21" s="96"/>
      <c r="G21" s="96"/>
      <c r="H21" s="96"/>
      <c r="I21" s="96"/>
      <c r="J21" s="96"/>
      <c r="K21" s="96"/>
      <c r="L21" s="164"/>
      <c r="M21" s="164"/>
      <c r="N21" s="164"/>
      <c r="O21" s="164"/>
      <c r="P21" s="164"/>
      <c r="Q21" s="164"/>
      <c r="R21" s="164"/>
      <c r="S21" s="164"/>
      <c r="T21" s="164"/>
    </row>
    <row r="22" spans="2:20" ht="15">
      <c r="B22" s="96"/>
      <c r="C22" s="96"/>
      <c r="D22" s="96"/>
      <c r="E22" s="96"/>
      <c r="F22" s="96"/>
      <c r="G22" s="96"/>
      <c r="H22" s="96"/>
      <c r="I22" s="96"/>
      <c r="J22" s="96"/>
      <c r="K22" s="96"/>
      <c r="L22" s="164"/>
      <c r="M22" s="164"/>
      <c r="N22" s="164"/>
      <c r="O22" s="164"/>
      <c r="P22" s="164"/>
      <c r="Q22" s="164"/>
      <c r="R22" s="164"/>
      <c r="S22" s="164"/>
      <c r="T22" s="164"/>
    </row>
    <row r="23" spans="2:20" ht="15">
      <c r="B23" s="96"/>
      <c r="C23" s="96"/>
      <c r="D23" s="96"/>
      <c r="E23" s="96"/>
      <c r="F23" s="96"/>
      <c r="G23" s="96"/>
      <c r="H23" s="96"/>
      <c r="I23" s="96"/>
      <c r="J23" s="96"/>
      <c r="K23" s="96"/>
      <c r="L23" s="164"/>
      <c r="M23" s="164"/>
      <c r="N23" s="164"/>
      <c r="O23" s="164"/>
      <c r="P23" s="164"/>
      <c r="Q23" s="164"/>
      <c r="R23" s="164"/>
      <c r="S23" s="164"/>
      <c r="T23" s="164"/>
    </row>
    <row r="24" spans="2:20" ht="15">
      <c r="B24" s="96"/>
      <c r="C24" s="96"/>
      <c r="D24" s="96"/>
      <c r="E24" s="96"/>
      <c r="F24" s="96"/>
      <c r="G24" s="96"/>
      <c r="H24" s="96"/>
      <c r="I24" s="96"/>
      <c r="J24" s="96"/>
      <c r="K24" s="96"/>
      <c r="L24" s="164"/>
      <c r="M24" s="164"/>
      <c r="N24" s="164"/>
      <c r="O24" s="164"/>
      <c r="P24" s="164"/>
      <c r="Q24" s="164"/>
      <c r="R24" s="164"/>
      <c r="S24" s="164"/>
      <c r="T24" s="164"/>
    </row>
    <row r="25" spans="2:20" ht="15">
      <c r="B25" s="96"/>
      <c r="C25" s="96"/>
      <c r="D25" s="96"/>
      <c r="E25" s="96"/>
      <c r="F25" s="96"/>
      <c r="G25" s="96"/>
      <c r="H25" s="96"/>
      <c r="I25" s="96"/>
      <c r="J25" s="96"/>
      <c r="K25" s="96"/>
      <c r="L25" s="164"/>
      <c r="M25" s="164"/>
      <c r="N25" s="164"/>
      <c r="O25" s="164"/>
      <c r="P25" s="164"/>
      <c r="Q25" s="164"/>
      <c r="R25" s="164"/>
      <c r="S25" s="164"/>
      <c r="T25" s="164"/>
    </row>
    <row r="26" spans="2:20" ht="15">
      <c r="B26" s="96"/>
      <c r="C26" s="96"/>
      <c r="D26" s="96"/>
      <c r="E26" s="96"/>
      <c r="F26" s="96"/>
      <c r="G26" s="96"/>
      <c r="H26" s="96"/>
      <c r="I26" s="96"/>
      <c r="J26" s="96"/>
      <c r="K26" s="96"/>
      <c r="L26" s="164"/>
      <c r="M26" s="164"/>
      <c r="N26" s="164"/>
      <c r="O26" s="164"/>
      <c r="P26" s="164"/>
      <c r="Q26" s="164"/>
      <c r="R26" s="164"/>
      <c r="S26" s="164"/>
      <c r="T26" s="164"/>
    </row>
    <row r="27" spans="2:20" ht="15">
      <c r="B27" s="96"/>
      <c r="C27" s="96"/>
      <c r="D27" s="96"/>
      <c r="E27" s="96"/>
      <c r="F27" s="96"/>
      <c r="G27" s="96"/>
      <c r="H27" s="96"/>
      <c r="I27" s="96"/>
      <c r="J27" s="96"/>
      <c r="K27" s="96"/>
      <c r="L27" s="164"/>
      <c r="M27" s="164"/>
      <c r="N27" s="164"/>
      <c r="O27" s="164"/>
      <c r="P27" s="164"/>
      <c r="Q27" s="164"/>
      <c r="R27" s="164"/>
      <c r="S27" s="164"/>
      <c r="T27" s="164"/>
    </row>
    <row r="28" spans="2:20" ht="15"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164"/>
      <c r="M28" s="164"/>
      <c r="N28" s="164"/>
      <c r="O28" s="164"/>
      <c r="P28" s="164"/>
      <c r="Q28" s="164"/>
      <c r="R28" s="164"/>
      <c r="S28" s="164"/>
      <c r="T28" s="164"/>
    </row>
    <row r="29" spans="2:20" ht="15">
      <c r="B29" s="96"/>
      <c r="C29" s="96"/>
      <c r="F29" s="96"/>
      <c r="G29" s="96"/>
      <c r="H29" s="96"/>
      <c r="I29" s="96"/>
      <c r="J29" s="96"/>
      <c r="K29" s="96"/>
      <c r="L29" s="164"/>
      <c r="M29" s="164"/>
      <c r="N29" s="164"/>
      <c r="O29" s="164"/>
      <c r="P29" s="164"/>
      <c r="Q29" s="164"/>
      <c r="R29" s="164"/>
      <c r="S29" s="164"/>
      <c r="T29" s="164"/>
    </row>
    <row r="30" spans="2:20" ht="15">
      <c r="L30" s="164"/>
      <c r="M30" s="164"/>
      <c r="N30" s="164"/>
      <c r="O30" s="164"/>
      <c r="P30" s="164"/>
      <c r="Q30" s="164"/>
      <c r="R30" s="164"/>
      <c r="S30" s="164"/>
      <c r="T30" s="164"/>
    </row>
  </sheetData>
  <mergeCells count="11">
    <mergeCell ref="A2:D2"/>
    <mergeCell ref="B6:J6"/>
    <mergeCell ref="B3:I3"/>
    <mergeCell ref="B4:I4"/>
    <mergeCell ref="B12:C12"/>
    <mergeCell ref="D12:F12"/>
    <mergeCell ref="B8:C8"/>
    <mergeCell ref="D8:F8"/>
    <mergeCell ref="B11:C11"/>
    <mergeCell ref="D11:F11"/>
    <mergeCell ref="B9:J9"/>
  </mergeCells>
  <pageMargins left="0.23622047244094499" right="0.23622047244094499" top="0.74803149606299202" bottom="0.74803149606299202" header="0.31496062992126" footer="0.31496062992126"/>
  <pageSetup paperSize="9" scale="90" orientation="landscape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"/>
  <sheetViews>
    <sheetView rightToLeft="1" workbookViewId="0">
      <selection activeCell="C11" sqref="C11:C19"/>
    </sheetView>
  </sheetViews>
  <sheetFormatPr defaultColWidth="9" defaultRowHeight="15"/>
  <cols>
    <col min="1" max="1" width="16.28515625" style="179" customWidth="1"/>
    <col min="2" max="2" width="8.140625" style="179" customWidth="1"/>
    <col min="3" max="3" width="12.5703125" style="179" customWidth="1"/>
    <col min="4" max="4" width="11.85546875" style="179" customWidth="1"/>
    <col min="5" max="5" width="12.28515625" style="179" customWidth="1"/>
    <col min="6" max="6" width="13.5703125" style="179" customWidth="1"/>
    <col min="7" max="7" width="12.42578125" style="179" customWidth="1"/>
    <col min="8" max="8" width="10.7109375" style="179" customWidth="1"/>
    <col min="9" max="9" width="10.85546875" style="179" customWidth="1"/>
    <col min="10" max="10" width="20.28515625" style="179" customWidth="1"/>
    <col min="11" max="16384" width="9" style="179"/>
  </cols>
  <sheetData>
    <row r="1" spans="1:11" s="164" customFormat="1" ht="37.5" customHeight="1">
      <c r="A1" s="105" t="s">
        <v>4</v>
      </c>
      <c r="B1" s="106"/>
      <c r="C1" s="106"/>
      <c r="D1" s="96"/>
      <c r="E1" s="96"/>
      <c r="F1" s="96"/>
      <c r="G1" s="96"/>
      <c r="H1" s="96"/>
      <c r="I1" s="96"/>
      <c r="J1" s="96"/>
      <c r="K1" s="96"/>
    </row>
    <row r="2" spans="1:11" s="164" customFormat="1" ht="32.25" customHeight="1">
      <c r="A2" s="237" t="s">
        <v>5</v>
      </c>
      <c r="B2" s="238"/>
      <c r="C2" s="238"/>
      <c r="D2" s="238"/>
      <c r="E2" s="96"/>
      <c r="F2" s="96"/>
      <c r="G2" s="96"/>
      <c r="H2" s="96"/>
      <c r="I2" s="96"/>
      <c r="J2" s="96"/>
      <c r="K2" s="96"/>
    </row>
    <row r="3" spans="1:11" s="50" customFormat="1" ht="18.75">
      <c r="A3" s="96"/>
      <c r="B3" s="242" t="s">
        <v>435</v>
      </c>
      <c r="C3" s="242"/>
      <c r="D3" s="242"/>
      <c r="E3" s="242"/>
      <c r="F3" s="242"/>
      <c r="G3" s="242"/>
      <c r="H3" s="242"/>
      <c r="I3" s="242"/>
      <c r="J3" s="96"/>
      <c r="K3" s="96"/>
    </row>
    <row r="4" spans="1:11" s="50" customFormat="1" ht="18.75">
      <c r="A4" s="96"/>
      <c r="B4" s="242" t="s">
        <v>436</v>
      </c>
      <c r="C4" s="242"/>
      <c r="D4" s="242"/>
      <c r="E4" s="242"/>
      <c r="F4" s="242"/>
      <c r="G4" s="242"/>
      <c r="H4" s="242"/>
      <c r="I4" s="242"/>
      <c r="J4" s="186"/>
      <c r="K4" s="96"/>
    </row>
    <row r="5" spans="1:11" s="50" customFormat="1" ht="18.75">
      <c r="A5" s="96"/>
      <c r="B5" s="178"/>
      <c r="C5" s="178"/>
      <c r="D5" s="178"/>
      <c r="E5" s="178"/>
      <c r="F5" s="178"/>
      <c r="G5" s="178"/>
      <c r="H5" s="178"/>
      <c r="I5" s="178"/>
      <c r="J5" s="187"/>
      <c r="K5" s="96"/>
    </row>
    <row r="6" spans="1:11" ht="26.25">
      <c r="A6" s="254" t="s">
        <v>425</v>
      </c>
      <c r="B6" s="254"/>
      <c r="C6" s="254"/>
      <c r="D6" s="254"/>
      <c r="E6" s="254"/>
      <c r="F6" s="254"/>
      <c r="G6" s="254"/>
      <c r="H6" s="254"/>
      <c r="I6" s="254"/>
      <c r="J6" s="254"/>
    </row>
    <row r="7" spans="1:11" ht="56.25">
      <c r="A7" s="180" t="s">
        <v>426</v>
      </c>
      <c r="B7" s="181" t="s">
        <v>427</v>
      </c>
      <c r="C7" s="181" t="s">
        <v>428</v>
      </c>
      <c r="D7" s="181" t="s">
        <v>134</v>
      </c>
      <c r="E7" s="181" t="s">
        <v>135</v>
      </c>
      <c r="F7" s="181" t="s">
        <v>429</v>
      </c>
      <c r="G7" s="181" t="s">
        <v>430</v>
      </c>
      <c r="H7" s="181" t="s">
        <v>120</v>
      </c>
      <c r="I7" s="181" t="s">
        <v>431</v>
      </c>
      <c r="J7" s="181" t="s">
        <v>432</v>
      </c>
    </row>
    <row r="8" spans="1:11" ht="15.75">
      <c r="A8" s="182">
        <v>500000</v>
      </c>
      <c r="B8" s="183" t="s">
        <v>433</v>
      </c>
      <c r="C8" s="184">
        <v>506767</v>
      </c>
      <c r="D8" s="184">
        <v>506767</v>
      </c>
      <c r="E8" s="184">
        <v>506767</v>
      </c>
      <c r="F8" s="184">
        <v>506767</v>
      </c>
      <c r="G8" s="184">
        <v>503650</v>
      </c>
      <c r="H8" s="185">
        <v>1</v>
      </c>
      <c r="I8" s="182">
        <v>1</v>
      </c>
      <c r="J8" s="182">
        <v>506767</v>
      </c>
    </row>
    <row r="9" spans="1:11" ht="19.5">
      <c r="A9" s="255" t="s">
        <v>434</v>
      </c>
      <c r="B9" s="256"/>
      <c r="C9" s="255"/>
      <c r="D9" s="257"/>
      <c r="E9" s="257"/>
      <c r="F9" s="257"/>
      <c r="G9" s="256"/>
      <c r="H9" s="185">
        <v>1</v>
      </c>
      <c r="I9" s="185">
        <v>1</v>
      </c>
      <c r="J9" s="182">
        <v>506767</v>
      </c>
    </row>
    <row r="11" spans="1:11">
      <c r="F11"/>
    </row>
  </sheetData>
  <mergeCells count="6">
    <mergeCell ref="B3:I3"/>
    <mergeCell ref="B4:I4"/>
    <mergeCell ref="A2:D2"/>
    <mergeCell ref="A6:J6"/>
    <mergeCell ref="A9:B9"/>
    <mergeCell ref="C9:G9"/>
  </mergeCells>
  <pageMargins left="0.7" right="0.7" top="0.75" bottom="0.75" header="0.3" footer="0.3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4"/>
  <sheetViews>
    <sheetView rightToLeft="1" workbookViewId="0">
      <selection activeCell="G41" sqref="G41"/>
    </sheetView>
  </sheetViews>
  <sheetFormatPr defaultRowHeight="12.75"/>
  <cols>
    <col min="1" max="1" width="2" customWidth="1"/>
    <col min="2" max="2" width="29.28515625" customWidth="1"/>
    <col min="3" max="3" width="10.28515625" customWidth="1"/>
    <col min="4" max="4" width="11.140625" customWidth="1"/>
    <col min="5" max="5" width="19.85546875" customWidth="1"/>
    <col min="6" max="6" width="19" customWidth="1"/>
    <col min="7" max="7" width="50.140625" customWidth="1"/>
    <col min="257" max="257" width="2" customWidth="1"/>
    <col min="258" max="258" width="29.28515625" customWidth="1"/>
    <col min="259" max="259" width="10.28515625" customWidth="1"/>
    <col min="260" max="260" width="11.140625" customWidth="1"/>
    <col min="261" max="261" width="19.85546875" customWidth="1"/>
    <col min="262" max="262" width="19" customWidth="1"/>
    <col min="263" max="263" width="50.140625" customWidth="1"/>
    <col min="513" max="513" width="2" customWidth="1"/>
    <col min="514" max="514" width="29.28515625" customWidth="1"/>
    <col min="515" max="515" width="10.28515625" customWidth="1"/>
    <col min="516" max="516" width="11.140625" customWidth="1"/>
    <col min="517" max="517" width="19.85546875" customWidth="1"/>
    <col min="518" max="518" width="19" customWidth="1"/>
    <col min="519" max="519" width="50.140625" customWidth="1"/>
    <col min="769" max="769" width="2" customWidth="1"/>
    <col min="770" max="770" width="29.28515625" customWidth="1"/>
    <col min="771" max="771" width="10.28515625" customWidth="1"/>
    <col min="772" max="772" width="11.140625" customWidth="1"/>
    <col min="773" max="773" width="19.85546875" customWidth="1"/>
    <col min="774" max="774" width="19" customWidth="1"/>
    <col min="775" max="775" width="50.140625" customWidth="1"/>
    <col min="1025" max="1025" width="2" customWidth="1"/>
    <col min="1026" max="1026" width="29.28515625" customWidth="1"/>
    <col min="1027" max="1027" width="10.28515625" customWidth="1"/>
    <col min="1028" max="1028" width="11.140625" customWidth="1"/>
    <col min="1029" max="1029" width="19.85546875" customWidth="1"/>
    <col min="1030" max="1030" width="19" customWidth="1"/>
    <col min="1031" max="1031" width="50.140625" customWidth="1"/>
    <col min="1281" max="1281" width="2" customWidth="1"/>
    <col min="1282" max="1282" width="29.28515625" customWidth="1"/>
    <col min="1283" max="1283" width="10.28515625" customWidth="1"/>
    <col min="1284" max="1284" width="11.140625" customWidth="1"/>
    <col min="1285" max="1285" width="19.85546875" customWidth="1"/>
    <col min="1286" max="1286" width="19" customWidth="1"/>
    <col min="1287" max="1287" width="50.140625" customWidth="1"/>
    <col min="1537" max="1537" width="2" customWidth="1"/>
    <col min="1538" max="1538" width="29.28515625" customWidth="1"/>
    <col min="1539" max="1539" width="10.28515625" customWidth="1"/>
    <col min="1540" max="1540" width="11.140625" customWidth="1"/>
    <col min="1541" max="1541" width="19.85546875" customWidth="1"/>
    <col min="1542" max="1542" width="19" customWidth="1"/>
    <col min="1543" max="1543" width="50.140625" customWidth="1"/>
    <col min="1793" max="1793" width="2" customWidth="1"/>
    <col min="1794" max="1794" width="29.28515625" customWidth="1"/>
    <col min="1795" max="1795" width="10.28515625" customWidth="1"/>
    <col min="1796" max="1796" width="11.140625" customWidth="1"/>
    <col min="1797" max="1797" width="19.85546875" customWidth="1"/>
    <col min="1798" max="1798" width="19" customWidth="1"/>
    <col min="1799" max="1799" width="50.140625" customWidth="1"/>
    <col min="2049" max="2049" width="2" customWidth="1"/>
    <col min="2050" max="2050" width="29.28515625" customWidth="1"/>
    <col min="2051" max="2051" width="10.28515625" customWidth="1"/>
    <col min="2052" max="2052" width="11.140625" customWidth="1"/>
    <col min="2053" max="2053" width="19.85546875" customWidth="1"/>
    <col min="2054" max="2054" width="19" customWidth="1"/>
    <col min="2055" max="2055" width="50.140625" customWidth="1"/>
    <col min="2305" max="2305" width="2" customWidth="1"/>
    <col min="2306" max="2306" width="29.28515625" customWidth="1"/>
    <col min="2307" max="2307" width="10.28515625" customWidth="1"/>
    <col min="2308" max="2308" width="11.140625" customWidth="1"/>
    <col min="2309" max="2309" width="19.85546875" customWidth="1"/>
    <col min="2310" max="2310" width="19" customWidth="1"/>
    <col min="2311" max="2311" width="50.140625" customWidth="1"/>
    <col min="2561" max="2561" width="2" customWidth="1"/>
    <col min="2562" max="2562" width="29.28515625" customWidth="1"/>
    <col min="2563" max="2563" width="10.28515625" customWidth="1"/>
    <col min="2564" max="2564" width="11.140625" customWidth="1"/>
    <col min="2565" max="2565" width="19.85546875" customWidth="1"/>
    <col min="2566" max="2566" width="19" customWidth="1"/>
    <col min="2567" max="2567" width="50.140625" customWidth="1"/>
    <col min="2817" max="2817" width="2" customWidth="1"/>
    <col min="2818" max="2818" width="29.28515625" customWidth="1"/>
    <col min="2819" max="2819" width="10.28515625" customWidth="1"/>
    <col min="2820" max="2820" width="11.140625" customWidth="1"/>
    <col min="2821" max="2821" width="19.85546875" customWidth="1"/>
    <col min="2822" max="2822" width="19" customWidth="1"/>
    <col min="2823" max="2823" width="50.140625" customWidth="1"/>
    <col min="3073" max="3073" width="2" customWidth="1"/>
    <col min="3074" max="3074" width="29.28515625" customWidth="1"/>
    <col min="3075" max="3075" width="10.28515625" customWidth="1"/>
    <col min="3076" max="3076" width="11.140625" customWidth="1"/>
    <col min="3077" max="3077" width="19.85546875" customWidth="1"/>
    <col min="3078" max="3078" width="19" customWidth="1"/>
    <col min="3079" max="3079" width="50.140625" customWidth="1"/>
    <col min="3329" max="3329" width="2" customWidth="1"/>
    <col min="3330" max="3330" width="29.28515625" customWidth="1"/>
    <col min="3331" max="3331" width="10.28515625" customWidth="1"/>
    <col min="3332" max="3332" width="11.140625" customWidth="1"/>
    <col min="3333" max="3333" width="19.85546875" customWidth="1"/>
    <col min="3334" max="3334" width="19" customWidth="1"/>
    <col min="3335" max="3335" width="50.140625" customWidth="1"/>
    <col min="3585" max="3585" width="2" customWidth="1"/>
    <col min="3586" max="3586" width="29.28515625" customWidth="1"/>
    <col min="3587" max="3587" width="10.28515625" customWidth="1"/>
    <col min="3588" max="3588" width="11.140625" customWidth="1"/>
    <col min="3589" max="3589" width="19.85546875" customWidth="1"/>
    <col min="3590" max="3590" width="19" customWidth="1"/>
    <col min="3591" max="3591" width="50.140625" customWidth="1"/>
    <col min="3841" max="3841" width="2" customWidth="1"/>
    <col min="3842" max="3842" width="29.28515625" customWidth="1"/>
    <col min="3843" max="3843" width="10.28515625" customWidth="1"/>
    <col min="3844" max="3844" width="11.140625" customWidth="1"/>
    <col min="3845" max="3845" width="19.85546875" customWidth="1"/>
    <col min="3846" max="3846" width="19" customWidth="1"/>
    <col min="3847" max="3847" width="50.140625" customWidth="1"/>
    <col min="4097" max="4097" width="2" customWidth="1"/>
    <col min="4098" max="4098" width="29.28515625" customWidth="1"/>
    <col min="4099" max="4099" width="10.28515625" customWidth="1"/>
    <col min="4100" max="4100" width="11.140625" customWidth="1"/>
    <col min="4101" max="4101" width="19.85546875" customWidth="1"/>
    <col min="4102" max="4102" width="19" customWidth="1"/>
    <col min="4103" max="4103" width="50.140625" customWidth="1"/>
    <col min="4353" max="4353" width="2" customWidth="1"/>
    <col min="4354" max="4354" width="29.28515625" customWidth="1"/>
    <col min="4355" max="4355" width="10.28515625" customWidth="1"/>
    <col min="4356" max="4356" width="11.140625" customWidth="1"/>
    <col min="4357" max="4357" width="19.85546875" customWidth="1"/>
    <col min="4358" max="4358" width="19" customWidth="1"/>
    <col min="4359" max="4359" width="50.140625" customWidth="1"/>
    <col min="4609" max="4609" width="2" customWidth="1"/>
    <col min="4610" max="4610" width="29.28515625" customWidth="1"/>
    <col min="4611" max="4611" width="10.28515625" customWidth="1"/>
    <col min="4612" max="4612" width="11.140625" customWidth="1"/>
    <col min="4613" max="4613" width="19.85546875" customWidth="1"/>
    <col min="4614" max="4614" width="19" customWidth="1"/>
    <col min="4615" max="4615" width="50.140625" customWidth="1"/>
    <col min="4865" max="4865" width="2" customWidth="1"/>
    <col min="4866" max="4866" width="29.28515625" customWidth="1"/>
    <col min="4867" max="4867" width="10.28515625" customWidth="1"/>
    <col min="4868" max="4868" width="11.140625" customWidth="1"/>
    <col min="4869" max="4869" width="19.85546875" customWidth="1"/>
    <col min="4870" max="4870" width="19" customWidth="1"/>
    <col min="4871" max="4871" width="50.140625" customWidth="1"/>
    <col min="5121" max="5121" width="2" customWidth="1"/>
    <col min="5122" max="5122" width="29.28515625" customWidth="1"/>
    <col min="5123" max="5123" width="10.28515625" customWidth="1"/>
    <col min="5124" max="5124" width="11.140625" customWidth="1"/>
    <col min="5125" max="5125" width="19.85546875" customWidth="1"/>
    <col min="5126" max="5126" width="19" customWidth="1"/>
    <col min="5127" max="5127" width="50.140625" customWidth="1"/>
    <col min="5377" max="5377" width="2" customWidth="1"/>
    <col min="5378" max="5378" width="29.28515625" customWidth="1"/>
    <col min="5379" max="5379" width="10.28515625" customWidth="1"/>
    <col min="5380" max="5380" width="11.140625" customWidth="1"/>
    <col min="5381" max="5381" width="19.85546875" customWidth="1"/>
    <col min="5382" max="5382" width="19" customWidth="1"/>
    <col min="5383" max="5383" width="50.140625" customWidth="1"/>
    <col min="5633" max="5633" width="2" customWidth="1"/>
    <col min="5634" max="5634" width="29.28515625" customWidth="1"/>
    <col min="5635" max="5635" width="10.28515625" customWidth="1"/>
    <col min="5636" max="5636" width="11.140625" customWidth="1"/>
    <col min="5637" max="5637" width="19.85546875" customWidth="1"/>
    <col min="5638" max="5638" width="19" customWidth="1"/>
    <col min="5639" max="5639" width="50.140625" customWidth="1"/>
    <col min="5889" max="5889" width="2" customWidth="1"/>
    <col min="5890" max="5890" width="29.28515625" customWidth="1"/>
    <col min="5891" max="5891" width="10.28515625" customWidth="1"/>
    <col min="5892" max="5892" width="11.140625" customWidth="1"/>
    <col min="5893" max="5893" width="19.85546875" customWidth="1"/>
    <col min="5894" max="5894" width="19" customWidth="1"/>
    <col min="5895" max="5895" width="50.140625" customWidth="1"/>
    <col min="6145" max="6145" width="2" customWidth="1"/>
    <col min="6146" max="6146" width="29.28515625" customWidth="1"/>
    <col min="6147" max="6147" width="10.28515625" customWidth="1"/>
    <col min="6148" max="6148" width="11.140625" customWidth="1"/>
    <col min="6149" max="6149" width="19.85546875" customWidth="1"/>
    <col min="6150" max="6150" width="19" customWidth="1"/>
    <col min="6151" max="6151" width="50.140625" customWidth="1"/>
    <col min="6401" max="6401" width="2" customWidth="1"/>
    <col min="6402" max="6402" width="29.28515625" customWidth="1"/>
    <col min="6403" max="6403" width="10.28515625" customWidth="1"/>
    <col min="6404" max="6404" width="11.140625" customWidth="1"/>
    <col min="6405" max="6405" width="19.85546875" customWidth="1"/>
    <col min="6406" max="6406" width="19" customWidth="1"/>
    <col min="6407" max="6407" width="50.140625" customWidth="1"/>
    <col min="6657" max="6657" width="2" customWidth="1"/>
    <col min="6658" max="6658" width="29.28515625" customWidth="1"/>
    <col min="6659" max="6659" width="10.28515625" customWidth="1"/>
    <col min="6660" max="6660" width="11.140625" customWidth="1"/>
    <col min="6661" max="6661" width="19.85546875" customWidth="1"/>
    <col min="6662" max="6662" width="19" customWidth="1"/>
    <col min="6663" max="6663" width="50.140625" customWidth="1"/>
    <col min="6913" max="6913" width="2" customWidth="1"/>
    <col min="6914" max="6914" width="29.28515625" customWidth="1"/>
    <col min="6915" max="6915" width="10.28515625" customWidth="1"/>
    <col min="6916" max="6916" width="11.140625" customWidth="1"/>
    <col min="6917" max="6917" width="19.85546875" customWidth="1"/>
    <col min="6918" max="6918" width="19" customWidth="1"/>
    <col min="6919" max="6919" width="50.140625" customWidth="1"/>
    <col min="7169" max="7169" width="2" customWidth="1"/>
    <col min="7170" max="7170" width="29.28515625" customWidth="1"/>
    <col min="7171" max="7171" width="10.28515625" customWidth="1"/>
    <col min="7172" max="7172" width="11.140625" customWidth="1"/>
    <col min="7173" max="7173" width="19.85546875" customWidth="1"/>
    <col min="7174" max="7174" width="19" customWidth="1"/>
    <col min="7175" max="7175" width="50.140625" customWidth="1"/>
    <col min="7425" max="7425" width="2" customWidth="1"/>
    <col min="7426" max="7426" width="29.28515625" customWidth="1"/>
    <col min="7427" max="7427" width="10.28515625" customWidth="1"/>
    <col min="7428" max="7428" width="11.140625" customWidth="1"/>
    <col min="7429" max="7429" width="19.85546875" customWidth="1"/>
    <col min="7430" max="7430" width="19" customWidth="1"/>
    <col min="7431" max="7431" width="50.140625" customWidth="1"/>
    <col min="7681" max="7681" width="2" customWidth="1"/>
    <col min="7682" max="7682" width="29.28515625" customWidth="1"/>
    <col min="7683" max="7683" width="10.28515625" customWidth="1"/>
    <col min="7684" max="7684" width="11.140625" customWidth="1"/>
    <col min="7685" max="7685" width="19.85546875" customWidth="1"/>
    <col min="7686" max="7686" width="19" customWidth="1"/>
    <col min="7687" max="7687" width="50.140625" customWidth="1"/>
    <col min="7937" max="7937" width="2" customWidth="1"/>
    <col min="7938" max="7938" width="29.28515625" customWidth="1"/>
    <col min="7939" max="7939" width="10.28515625" customWidth="1"/>
    <col min="7940" max="7940" width="11.140625" customWidth="1"/>
    <col min="7941" max="7941" width="19.85546875" customWidth="1"/>
    <col min="7942" max="7942" width="19" customWidth="1"/>
    <col min="7943" max="7943" width="50.140625" customWidth="1"/>
    <col min="8193" max="8193" width="2" customWidth="1"/>
    <col min="8194" max="8194" width="29.28515625" customWidth="1"/>
    <col min="8195" max="8195" width="10.28515625" customWidth="1"/>
    <col min="8196" max="8196" width="11.140625" customWidth="1"/>
    <col min="8197" max="8197" width="19.85546875" customWidth="1"/>
    <col min="8198" max="8198" width="19" customWidth="1"/>
    <col min="8199" max="8199" width="50.140625" customWidth="1"/>
    <col min="8449" max="8449" width="2" customWidth="1"/>
    <col min="8450" max="8450" width="29.28515625" customWidth="1"/>
    <col min="8451" max="8451" width="10.28515625" customWidth="1"/>
    <col min="8452" max="8452" width="11.140625" customWidth="1"/>
    <col min="8453" max="8453" width="19.85546875" customWidth="1"/>
    <col min="8454" max="8454" width="19" customWidth="1"/>
    <col min="8455" max="8455" width="50.140625" customWidth="1"/>
    <col min="8705" max="8705" width="2" customWidth="1"/>
    <col min="8706" max="8706" width="29.28515625" customWidth="1"/>
    <col min="8707" max="8707" width="10.28515625" customWidth="1"/>
    <col min="8708" max="8708" width="11.140625" customWidth="1"/>
    <col min="8709" max="8709" width="19.85546875" customWidth="1"/>
    <col min="8710" max="8710" width="19" customWidth="1"/>
    <col min="8711" max="8711" width="50.140625" customWidth="1"/>
    <col min="8961" max="8961" width="2" customWidth="1"/>
    <col min="8962" max="8962" width="29.28515625" customWidth="1"/>
    <col min="8963" max="8963" width="10.28515625" customWidth="1"/>
    <col min="8964" max="8964" width="11.140625" customWidth="1"/>
    <col min="8965" max="8965" width="19.85546875" customWidth="1"/>
    <col min="8966" max="8966" width="19" customWidth="1"/>
    <col min="8967" max="8967" width="50.140625" customWidth="1"/>
    <col min="9217" max="9217" width="2" customWidth="1"/>
    <col min="9218" max="9218" width="29.28515625" customWidth="1"/>
    <col min="9219" max="9219" width="10.28515625" customWidth="1"/>
    <col min="9220" max="9220" width="11.140625" customWidth="1"/>
    <col min="9221" max="9221" width="19.85546875" customWidth="1"/>
    <col min="9222" max="9222" width="19" customWidth="1"/>
    <col min="9223" max="9223" width="50.140625" customWidth="1"/>
    <col min="9473" max="9473" width="2" customWidth="1"/>
    <col min="9474" max="9474" width="29.28515625" customWidth="1"/>
    <col min="9475" max="9475" width="10.28515625" customWidth="1"/>
    <col min="9476" max="9476" width="11.140625" customWidth="1"/>
    <col min="9477" max="9477" width="19.85546875" customWidth="1"/>
    <col min="9478" max="9478" width="19" customWidth="1"/>
    <col min="9479" max="9479" width="50.140625" customWidth="1"/>
    <col min="9729" max="9729" width="2" customWidth="1"/>
    <col min="9730" max="9730" width="29.28515625" customWidth="1"/>
    <col min="9731" max="9731" width="10.28515625" customWidth="1"/>
    <col min="9732" max="9732" width="11.140625" customWidth="1"/>
    <col min="9733" max="9733" width="19.85546875" customWidth="1"/>
    <col min="9734" max="9734" width="19" customWidth="1"/>
    <col min="9735" max="9735" width="50.140625" customWidth="1"/>
    <col min="9985" max="9985" width="2" customWidth="1"/>
    <col min="9986" max="9986" width="29.28515625" customWidth="1"/>
    <col min="9987" max="9987" width="10.28515625" customWidth="1"/>
    <col min="9988" max="9988" width="11.140625" customWidth="1"/>
    <col min="9989" max="9989" width="19.85546875" customWidth="1"/>
    <col min="9990" max="9990" width="19" customWidth="1"/>
    <col min="9991" max="9991" width="50.140625" customWidth="1"/>
    <col min="10241" max="10241" width="2" customWidth="1"/>
    <col min="10242" max="10242" width="29.28515625" customWidth="1"/>
    <col min="10243" max="10243" width="10.28515625" customWidth="1"/>
    <col min="10244" max="10244" width="11.140625" customWidth="1"/>
    <col min="10245" max="10245" width="19.85546875" customWidth="1"/>
    <col min="10246" max="10246" width="19" customWidth="1"/>
    <col min="10247" max="10247" width="50.140625" customWidth="1"/>
    <col min="10497" max="10497" width="2" customWidth="1"/>
    <col min="10498" max="10498" width="29.28515625" customWidth="1"/>
    <col min="10499" max="10499" width="10.28515625" customWidth="1"/>
    <col min="10500" max="10500" width="11.140625" customWidth="1"/>
    <col min="10501" max="10501" width="19.85546875" customWidth="1"/>
    <col min="10502" max="10502" width="19" customWidth="1"/>
    <col min="10503" max="10503" width="50.140625" customWidth="1"/>
    <col min="10753" max="10753" width="2" customWidth="1"/>
    <col min="10754" max="10754" width="29.28515625" customWidth="1"/>
    <col min="10755" max="10755" width="10.28515625" customWidth="1"/>
    <col min="10756" max="10756" width="11.140625" customWidth="1"/>
    <col min="10757" max="10757" width="19.85546875" customWidth="1"/>
    <col min="10758" max="10758" width="19" customWidth="1"/>
    <col min="10759" max="10759" width="50.140625" customWidth="1"/>
    <col min="11009" max="11009" width="2" customWidth="1"/>
    <col min="11010" max="11010" width="29.28515625" customWidth="1"/>
    <col min="11011" max="11011" width="10.28515625" customWidth="1"/>
    <col min="11012" max="11012" width="11.140625" customWidth="1"/>
    <col min="11013" max="11013" width="19.85546875" customWidth="1"/>
    <col min="11014" max="11014" width="19" customWidth="1"/>
    <col min="11015" max="11015" width="50.140625" customWidth="1"/>
    <col min="11265" max="11265" width="2" customWidth="1"/>
    <col min="11266" max="11266" width="29.28515625" customWidth="1"/>
    <col min="11267" max="11267" width="10.28515625" customWidth="1"/>
    <col min="11268" max="11268" width="11.140625" customWidth="1"/>
    <col min="11269" max="11269" width="19.85546875" customWidth="1"/>
    <col min="11270" max="11270" width="19" customWidth="1"/>
    <col min="11271" max="11271" width="50.140625" customWidth="1"/>
    <col min="11521" max="11521" width="2" customWidth="1"/>
    <col min="11522" max="11522" width="29.28515625" customWidth="1"/>
    <col min="11523" max="11523" width="10.28515625" customWidth="1"/>
    <col min="11524" max="11524" width="11.140625" customWidth="1"/>
    <col min="11525" max="11525" width="19.85546875" customWidth="1"/>
    <col min="11526" max="11526" width="19" customWidth="1"/>
    <col min="11527" max="11527" width="50.140625" customWidth="1"/>
    <col min="11777" max="11777" width="2" customWidth="1"/>
    <col min="11778" max="11778" width="29.28515625" customWidth="1"/>
    <col min="11779" max="11779" width="10.28515625" customWidth="1"/>
    <col min="11780" max="11780" width="11.140625" customWidth="1"/>
    <col min="11781" max="11781" width="19.85546875" customWidth="1"/>
    <col min="11782" max="11782" width="19" customWidth="1"/>
    <col min="11783" max="11783" width="50.140625" customWidth="1"/>
    <col min="12033" max="12033" width="2" customWidth="1"/>
    <col min="12034" max="12034" width="29.28515625" customWidth="1"/>
    <col min="12035" max="12035" width="10.28515625" customWidth="1"/>
    <col min="12036" max="12036" width="11.140625" customWidth="1"/>
    <col min="12037" max="12037" width="19.85546875" customWidth="1"/>
    <col min="12038" max="12038" width="19" customWidth="1"/>
    <col min="12039" max="12039" width="50.140625" customWidth="1"/>
    <col min="12289" max="12289" width="2" customWidth="1"/>
    <col min="12290" max="12290" width="29.28515625" customWidth="1"/>
    <col min="12291" max="12291" width="10.28515625" customWidth="1"/>
    <col min="12292" max="12292" width="11.140625" customWidth="1"/>
    <col min="12293" max="12293" width="19.85546875" customWidth="1"/>
    <col min="12294" max="12294" width="19" customWidth="1"/>
    <col min="12295" max="12295" width="50.140625" customWidth="1"/>
    <col min="12545" max="12545" width="2" customWidth="1"/>
    <col min="12546" max="12546" width="29.28515625" customWidth="1"/>
    <col min="12547" max="12547" width="10.28515625" customWidth="1"/>
    <col min="12548" max="12548" width="11.140625" customWidth="1"/>
    <col min="12549" max="12549" width="19.85546875" customWidth="1"/>
    <col min="12550" max="12550" width="19" customWidth="1"/>
    <col min="12551" max="12551" width="50.140625" customWidth="1"/>
    <col min="12801" max="12801" width="2" customWidth="1"/>
    <col min="12802" max="12802" width="29.28515625" customWidth="1"/>
    <col min="12803" max="12803" width="10.28515625" customWidth="1"/>
    <col min="12804" max="12804" width="11.140625" customWidth="1"/>
    <col min="12805" max="12805" width="19.85546875" customWidth="1"/>
    <col min="12806" max="12806" width="19" customWidth="1"/>
    <col min="12807" max="12807" width="50.140625" customWidth="1"/>
    <col min="13057" max="13057" width="2" customWidth="1"/>
    <col min="13058" max="13058" width="29.28515625" customWidth="1"/>
    <col min="13059" max="13059" width="10.28515625" customWidth="1"/>
    <col min="13060" max="13060" width="11.140625" customWidth="1"/>
    <col min="13061" max="13061" width="19.85546875" customWidth="1"/>
    <col min="13062" max="13062" width="19" customWidth="1"/>
    <col min="13063" max="13063" width="50.140625" customWidth="1"/>
    <col min="13313" max="13313" width="2" customWidth="1"/>
    <col min="13314" max="13314" width="29.28515625" customWidth="1"/>
    <col min="13315" max="13315" width="10.28515625" customWidth="1"/>
    <col min="13316" max="13316" width="11.140625" customWidth="1"/>
    <col min="13317" max="13317" width="19.85546875" customWidth="1"/>
    <col min="13318" max="13318" width="19" customWidth="1"/>
    <col min="13319" max="13319" width="50.140625" customWidth="1"/>
    <col min="13569" max="13569" width="2" customWidth="1"/>
    <col min="13570" max="13570" width="29.28515625" customWidth="1"/>
    <col min="13571" max="13571" width="10.28515625" customWidth="1"/>
    <col min="13572" max="13572" width="11.140625" customWidth="1"/>
    <col min="13573" max="13573" width="19.85546875" customWidth="1"/>
    <col min="13574" max="13574" width="19" customWidth="1"/>
    <col min="13575" max="13575" width="50.140625" customWidth="1"/>
    <col min="13825" max="13825" width="2" customWidth="1"/>
    <col min="13826" max="13826" width="29.28515625" customWidth="1"/>
    <col min="13827" max="13827" width="10.28515625" customWidth="1"/>
    <col min="13828" max="13828" width="11.140625" customWidth="1"/>
    <col min="13829" max="13829" width="19.85546875" customWidth="1"/>
    <col min="13830" max="13830" width="19" customWidth="1"/>
    <col min="13831" max="13831" width="50.140625" customWidth="1"/>
    <col min="14081" max="14081" width="2" customWidth="1"/>
    <col min="14082" max="14082" width="29.28515625" customWidth="1"/>
    <col min="14083" max="14083" width="10.28515625" customWidth="1"/>
    <col min="14084" max="14084" width="11.140625" customWidth="1"/>
    <col min="14085" max="14085" width="19.85546875" customWidth="1"/>
    <col min="14086" max="14086" width="19" customWidth="1"/>
    <col min="14087" max="14087" width="50.140625" customWidth="1"/>
    <col min="14337" max="14337" width="2" customWidth="1"/>
    <col min="14338" max="14338" width="29.28515625" customWidth="1"/>
    <col min="14339" max="14339" width="10.28515625" customWidth="1"/>
    <col min="14340" max="14340" width="11.140625" customWidth="1"/>
    <col min="14341" max="14341" width="19.85546875" customWidth="1"/>
    <col min="14342" max="14342" width="19" customWidth="1"/>
    <col min="14343" max="14343" width="50.140625" customWidth="1"/>
    <col min="14593" max="14593" width="2" customWidth="1"/>
    <col min="14594" max="14594" width="29.28515625" customWidth="1"/>
    <col min="14595" max="14595" width="10.28515625" customWidth="1"/>
    <col min="14596" max="14596" width="11.140625" customWidth="1"/>
    <col min="14597" max="14597" width="19.85546875" customWidth="1"/>
    <col min="14598" max="14598" width="19" customWidth="1"/>
    <col min="14599" max="14599" width="50.140625" customWidth="1"/>
    <col min="14849" max="14849" width="2" customWidth="1"/>
    <col min="14850" max="14850" width="29.28515625" customWidth="1"/>
    <col min="14851" max="14851" width="10.28515625" customWidth="1"/>
    <col min="14852" max="14852" width="11.140625" customWidth="1"/>
    <col min="14853" max="14853" width="19.85546875" customWidth="1"/>
    <col min="14854" max="14854" width="19" customWidth="1"/>
    <col min="14855" max="14855" width="50.140625" customWidth="1"/>
    <col min="15105" max="15105" width="2" customWidth="1"/>
    <col min="15106" max="15106" width="29.28515625" customWidth="1"/>
    <col min="15107" max="15107" width="10.28515625" customWidth="1"/>
    <col min="15108" max="15108" width="11.140625" customWidth="1"/>
    <col min="15109" max="15109" width="19.85546875" customWidth="1"/>
    <col min="15110" max="15110" width="19" customWidth="1"/>
    <col min="15111" max="15111" width="50.140625" customWidth="1"/>
    <col min="15361" max="15361" width="2" customWidth="1"/>
    <col min="15362" max="15362" width="29.28515625" customWidth="1"/>
    <col min="15363" max="15363" width="10.28515625" customWidth="1"/>
    <col min="15364" max="15364" width="11.140625" customWidth="1"/>
    <col min="15365" max="15365" width="19.85546875" customWidth="1"/>
    <col min="15366" max="15366" width="19" customWidth="1"/>
    <col min="15367" max="15367" width="50.140625" customWidth="1"/>
    <col min="15617" max="15617" width="2" customWidth="1"/>
    <col min="15618" max="15618" width="29.28515625" customWidth="1"/>
    <col min="15619" max="15619" width="10.28515625" customWidth="1"/>
    <col min="15620" max="15620" width="11.140625" customWidth="1"/>
    <col min="15621" max="15621" width="19.85546875" customWidth="1"/>
    <col min="15622" max="15622" width="19" customWidth="1"/>
    <col min="15623" max="15623" width="50.140625" customWidth="1"/>
    <col min="15873" max="15873" width="2" customWidth="1"/>
    <col min="15874" max="15874" width="29.28515625" customWidth="1"/>
    <col min="15875" max="15875" width="10.28515625" customWidth="1"/>
    <col min="15876" max="15876" width="11.140625" customWidth="1"/>
    <col min="15877" max="15877" width="19.85546875" customWidth="1"/>
    <col min="15878" max="15878" width="19" customWidth="1"/>
    <col min="15879" max="15879" width="50.140625" customWidth="1"/>
    <col min="16129" max="16129" width="2" customWidth="1"/>
    <col min="16130" max="16130" width="29.28515625" customWidth="1"/>
    <col min="16131" max="16131" width="10.28515625" customWidth="1"/>
    <col min="16132" max="16132" width="11.140625" customWidth="1"/>
    <col min="16133" max="16133" width="19.85546875" customWidth="1"/>
    <col min="16134" max="16134" width="19" customWidth="1"/>
    <col min="16135" max="16135" width="50.140625" customWidth="1"/>
  </cols>
  <sheetData>
    <row r="1" spans="2:7" ht="20.25">
      <c r="B1" s="263" t="s">
        <v>440</v>
      </c>
      <c r="C1" s="263"/>
      <c r="D1" s="263"/>
      <c r="E1" s="263"/>
      <c r="F1" s="263"/>
      <c r="G1" s="263"/>
    </row>
    <row r="2" spans="2:7" ht="20.25">
      <c r="B2" s="264" t="s">
        <v>441</v>
      </c>
      <c r="C2" s="264"/>
      <c r="D2" s="264"/>
      <c r="E2" s="264"/>
      <c r="F2" s="264"/>
      <c r="G2" s="264"/>
    </row>
    <row r="3" spans="2:7" ht="15.75">
      <c r="B3" s="188" t="s">
        <v>0</v>
      </c>
      <c r="C3" s="189" t="s">
        <v>119</v>
      </c>
      <c r="D3" s="189" t="s">
        <v>120</v>
      </c>
      <c r="E3" s="189" t="s">
        <v>442</v>
      </c>
      <c r="F3" s="189" t="s">
        <v>121</v>
      </c>
      <c r="G3" s="190" t="s">
        <v>443</v>
      </c>
    </row>
    <row r="4" spans="2:7" ht="15.75">
      <c r="B4" s="258" t="s">
        <v>12</v>
      </c>
      <c r="C4" s="259"/>
      <c r="D4" s="259"/>
      <c r="E4" s="259"/>
      <c r="F4" s="260"/>
      <c r="G4" s="191" t="s">
        <v>3</v>
      </c>
    </row>
    <row r="5" spans="2:7" ht="15.75">
      <c r="B5" s="192" t="s">
        <v>444</v>
      </c>
      <c r="C5" s="193" t="s">
        <v>36</v>
      </c>
      <c r="D5" s="194">
        <v>11</v>
      </c>
      <c r="E5" s="194">
        <v>5232985</v>
      </c>
      <c r="F5" s="194">
        <v>18624426.600000001</v>
      </c>
      <c r="G5" s="195" t="s">
        <v>445</v>
      </c>
    </row>
    <row r="6" spans="2:7" ht="15.75">
      <c r="B6" s="192" t="s">
        <v>38</v>
      </c>
      <c r="C6" s="193" t="s">
        <v>37</v>
      </c>
      <c r="D6" s="194">
        <v>5</v>
      </c>
      <c r="E6" s="194">
        <v>25150000</v>
      </c>
      <c r="F6" s="194">
        <v>51810500</v>
      </c>
      <c r="G6" s="195" t="s">
        <v>446</v>
      </c>
    </row>
    <row r="7" spans="2:7" ht="15.75">
      <c r="B7" s="261" t="s">
        <v>13</v>
      </c>
      <c r="C7" s="262"/>
      <c r="D7" s="196">
        <f>SUM(D5:D6)</f>
        <v>16</v>
      </c>
      <c r="E7" s="196">
        <f>SUM(E5:E6)</f>
        <v>30382985</v>
      </c>
      <c r="F7" s="196">
        <f>SUM(F5:F6)</f>
        <v>70434926.599999994</v>
      </c>
      <c r="G7" s="197" t="s">
        <v>447</v>
      </c>
    </row>
    <row r="8" spans="2:7" ht="15.75">
      <c r="B8" s="258" t="s">
        <v>448</v>
      </c>
      <c r="C8" s="259"/>
      <c r="D8" s="259"/>
      <c r="E8" s="259"/>
      <c r="F8" s="260"/>
      <c r="G8" s="191" t="s">
        <v>449</v>
      </c>
    </row>
    <row r="9" spans="2:7" ht="15.75">
      <c r="B9" s="192" t="s">
        <v>450</v>
      </c>
      <c r="C9" s="193" t="s">
        <v>124</v>
      </c>
      <c r="D9" s="194">
        <v>1</v>
      </c>
      <c r="E9" s="194">
        <v>3875</v>
      </c>
      <c r="F9" s="194">
        <v>141437.5</v>
      </c>
      <c r="G9" s="195" t="s">
        <v>130</v>
      </c>
    </row>
    <row r="10" spans="2:7" ht="15.75">
      <c r="B10" s="261" t="s">
        <v>451</v>
      </c>
      <c r="C10" s="262"/>
      <c r="D10" s="196">
        <f>SUM(D9)</f>
        <v>1</v>
      </c>
      <c r="E10" s="196">
        <f>SUM(E9)</f>
        <v>3875</v>
      </c>
      <c r="F10" s="196">
        <f>SUM(F9)</f>
        <v>141437.5</v>
      </c>
      <c r="G10" s="197" t="s">
        <v>452</v>
      </c>
    </row>
    <row r="11" spans="2:7" ht="15.75">
      <c r="B11" s="258" t="s">
        <v>453</v>
      </c>
      <c r="C11" s="259"/>
      <c r="D11" s="259"/>
      <c r="E11" s="259"/>
      <c r="F11" s="260"/>
      <c r="G11" s="191" t="s">
        <v>300</v>
      </c>
    </row>
    <row r="12" spans="2:7" ht="15.75">
      <c r="B12" s="192" t="s">
        <v>454</v>
      </c>
      <c r="C12" s="193" t="s">
        <v>32</v>
      </c>
      <c r="D12" s="194">
        <v>14</v>
      </c>
      <c r="E12" s="194">
        <v>2500000</v>
      </c>
      <c r="F12" s="194">
        <v>29988000</v>
      </c>
      <c r="G12" s="195" t="s">
        <v>455</v>
      </c>
    </row>
    <row r="13" spans="2:7" ht="15.75">
      <c r="B13" s="261" t="s">
        <v>456</v>
      </c>
      <c r="C13" s="262"/>
      <c r="D13" s="196">
        <f>SUM(D12)</f>
        <v>14</v>
      </c>
      <c r="E13" s="196">
        <f>SUM(E12)</f>
        <v>2500000</v>
      </c>
      <c r="F13" s="196">
        <f>SUM(F12)</f>
        <v>29988000</v>
      </c>
      <c r="G13" s="197" t="s">
        <v>457</v>
      </c>
    </row>
    <row r="14" spans="2:7" ht="15.75">
      <c r="B14" s="261" t="s">
        <v>458</v>
      </c>
      <c r="C14" s="262"/>
      <c r="D14" s="196">
        <f>D7+D10+D13</f>
        <v>31</v>
      </c>
      <c r="E14" s="196">
        <f>E7+E10+E13</f>
        <v>32886860</v>
      </c>
      <c r="F14" s="196">
        <f>F7+F10+F13</f>
        <v>100564364.09999999</v>
      </c>
      <c r="G14" s="197" t="s">
        <v>459</v>
      </c>
    </row>
  </sheetData>
  <mergeCells count="9">
    <mergeCell ref="B11:F11"/>
    <mergeCell ref="B13:C13"/>
    <mergeCell ref="B14:C14"/>
    <mergeCell ref="B1:G1"/>
    <mergeCell ref="B2:G2"/>
    <mergeCell ref="B4:F4"/>
    <mergeCell ref="B7:C7"/>
    <mergeCell ref="B8:F8"/>
    <mergeCell ref="B10:C10"/>
  </mergeCells>
  <printOptions horizontalCentered="1"/>
  <pageMargins left="0" right="0" top="0" bottom="0" header="0" footer="0"/>
  <pageSetup paperSize="9" fitToWidth="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21"/>
  <sheetViews>
    <sheetView rightToLeft="1" zoomScaleNormal="100" workbookViewId="0">
      <selection activeCell="N13" sqref="N13"/>
    </sheetView>
  </sheetViews>
  <sheetFormatPr defaultRowHeight="12.75"/>
  <cols>
    <col min="1" max="1" width="2" customWidth="1"/>
    <col min="2" max="2" width="27.85546875" customWidth="1"/>
    <col min="3" max="3" width="8.85546875" customWidth="1"/>
    <col min="4" max="4" width="11.140625" customWidth="1"/>
    <col min="5" max="5" width="19.140625" customWidth="1"/>
    <col min="6" max="6" width="17.28515625" customWidth="1"/>
    <col min="7" max="7" width="47.7109375" customWidth="1"/>
    <col min="257" max="257" width="2" customWidth="1"/>
    <col min="258" max="258" width="27.85546875" customWidth="1"/>
    <col min="259" max="259" width="8.85546875" customWidth="1"/>
    <col min="260" max="260" width="11.140625" customWidth="1"/>
    <col min="261" max="261" width="19.140625" customWidth="1"/>
    <col min="262" max="262" width="17.28515625" customWidth="1"/>
    <col min="263" max="263" width="47.7109375" customWidth="1"/>
    <col min="513" max="513" width="2" customWidth="1"/>
    <col min="514" max="514" width="27.85546875" customWidth="1"/>
    <col min="515" max="515" width="8.85546875" customWidth="1"/>
    <col min="516" max="516" width="11.140625" customWidth="1"/>
    <col min="517" max="517" width="19.140625" customWidth="1"/>
    <col min="518" max="518" width="17.28515625" customWidth="1"/>
    <col min="519" max="519" width="47.7109375" customWidth="1"/>
    <col min="769" max="769" width="2" customWidth="1"/>
    <col min="770" max="770" width="27.85546875" customWidth="1"/>
    <col min="771" max="771" width="8.85546875" customWidth="1"/>
    <col min="772" max="772" width="11.140625" customWidth="1"/>
    <col min="773" max="773" width="19.140625" customWidth="1"/>
    <col min="774" max="774" width="17.28515625" customWidth="1"/>
    <col min="775" max="775" width="47.7109375" customWidth="1"/>
    <col min="1025" max="1025" width="2" customWidth="1"/>
    <col min="1026" max="1026" width="27.85546875" customWidth="1"/>
    <col min="1027" max="1027" width="8.85546875" customWidth="1"/>
    <col min="1028" max="1028" width="11.140625" customWidth="1"/>
    <col min="1029" max="1029" width="19.140625" customWidth="1"/>
    <col min="1030" max="1030" width="17.28515625" customWidth="1"/>
    <col min="1031" max="1031" width="47.7109375" customWidth="1"/>
    <col min="1281" max="1281" width="2" customWidth="1"/>
    <col min="1282" max="1282" width="27.85546875" customWidth="1"/>
    <col min="1283" max="1283" width="8.85546875" customWidth="1"/>
    <col min="1284" max="1284" width="11.140625" customWidth="1"/>
    <col min="1285" max="1285" width="19.140625" customWidth="1"/>
    <col min="1286" max="1286" width="17.28515625" customWidth="1"/>
    <col min="1287" max="1287" width="47.7109375" customWidth="1"/>
    <col min="1537" max="1537" width="2" customWidth="1"/>
    <col min="1538" max="1538" width="27.85546875" customWidth="1"/>
    <col min="1539" max="1539" width="8.85546875" customWidth="1"/>
    <col min="1540" max="1540" width="11.140625" customWidth="1"/>
    <col min="1541" max="1541" width="19.140625" customWidth="1"/>
    <col min="1542" max="1542" width="17.28515625" customWidth="1"/>
    <col min="1543" max="1543" width="47.7109375" customWidth="1"/>
    <col min="1793" max="1793" width="2" customWidth="1"/>
    <col min="1794" max="1794" width="27.85546875" customWidth="1"/>
    <col min="1795" max="1795" width="8.85546875" customWidth="1"/>
    <col min="1796" max="1796" width="11.140625" customWidth="1"/>
    <col min="1797" max="1797" width="19.140625" customWidth="1"/>
    <col min="1798" max="1798" width="17.28515625" customWidth="1"/>
    <col min="1799" max="1799" width="47.7109375" customWidth="1"/>
    <col min="2049" max="2049" width="2" customWidth="1"/>
    <col min="2050" max="2050" width="27.85546875" customWidth="1"/>
    <col min="2051" max="2051" width="8.85546875" customWidth="1"/>
    <col min="2052" max="2052" width="11.140625" customWidth="1"/>
    <col min="2053" max="2053" width="19.140625" customWidth="1"/>
    <col min="2054" max="2054" width="17.28515625" customWidth="1"/>
    <col min="2055" max="2055" width="47.7109375" customWidth="1"/>
    <col min="2305" max="2305" width="2" customWidth="1"/>
    <col min="2306" max="2306" width="27.85546875" customWidth="1"/>
    <col min="2307" max="2307" width="8.85546875" customWidth="1"/>
    <col min="2308" max="2308" width="11.140625" customWidth="1"/>
    <col min="2309" max="2309" width="19.140625" customWidth="1"/>
    <col min="2310" max="2310" width="17.28515625" customWidth="1"/>
    <col min="2311" max="2311" width="47.7109375" customWidth="1"/>
    <col min="2561" max="2561" width="2" customWidth="1"/>
    <col min="2562" max="2562" width="27.85546875" customWidth="1"/>
    <col min="2563" max="2563" width="8.85546875" customWidth="1"/>
    <col min="2564" max="2564" width="11.140625" customWidth="1"/>
    <col min="2565" max="2565" width="19.140625" customWidth="1"/>
    <col min="2566" max="2566" width="17.28515625" customWidth="1"/>
    <col min="2567" max="2567" width="47.7109375" customWidth="1"/>
    <col min="2817" max="2817" width="2" customWidth="1"/>
    <col min="2818" max="2818" width="27.85546875" customWidth="1"/>
    <col min="2819" max="2819" width="8.85546875" customWidth="1"/>
    <col min="2820" max="2820" width="11.140625" customWidth="1"/>
    <col min="2821" max="2821" width="19.140625" customWidth="1"/>
    <col min="2822" max="2822" width="17.28515625" customWidth="1"/>
    <col min="2823" max="2823" width="47.7109375" customWidth="1"/>
    <col min="3073" max="3073" width="2" customWidth="1"/>
    <col min="3074" max="3074" width="27.85546875" customWidth="1"/>
    <col min="3075" max="3075" width="8.85546875" customWidth="1"/>
    <col min="3076" max="3076" width="11.140625" customWidth="1"/>
    <col min="3077" max="3077" width="19.140625" customWidth="1"/>
    <col min="3078" max="3078" width="17.28515625" customWidth="1"/>
    <col min="3079" max="3079" width="47.7109375" customWidth="1"/>
    <col min="3329" max="3329" width="2" customWidth="1"/>
    <col min="3330" max="3330" width="27.85546875" customWidth="1"/>
    <col min="3331" max="3331" width="8.85546875" customWidth="1"/>
    <col min="3332" max="3332" width="11.140625" customWidth="1"/>
    <col min="3333" max="3333" width="19.140625" customWidth="1"/>
    <col min="3334" max="3334" width="17.28515625" customWidth="1"/>
    <col min="3335" max="3335" width="47.7109375" customWidth="1"/>
    <col min="3585" max="3585" width="2" customWidth="1"/>
    <col min="3586" max="3586" width="27.85546875" customWidth="1"/>
    <col min="3587" max="3587" width="8.85546875" customWidth="1"/>
    <col min="3588" max="3588" width="11.140625" customWidth="1"/>
    <col min="3589" max="3589" width="19.140625" customWidth="1"/>
    <col min="3590" max="3590" width="17.28515625" customWidth="1"/>
    <col min="3591" max="3591" width="47.7109375" customWidth="1"/>
    <col min="3841" max="3841" width="2" customWidth="1"/>
    <col min="3842" max="3842" width="27.85546875" customWidth="1"/>
    <col min="3843" max="3843" width="8.85546875" customWidth="1"/>
    <col min="3844" max="3844" width="11.140625" customWidth="1"/>
    <col min="3845" max="3845" width="19.140625" customWidth="1"/>
    <col min="3846" max="3846" width="17.28515625" customWidth="1"/>
    <col min="3847" max="3847" width="47.7109375" customWidth="1"/>
    <col min="4097" max="4097" width="2" customWidth="1"/>
    <col min="4098" max="4098" width="27.85546875" customWidth="1"/>
    <col min="4099" max="4099" width="8.85546875" customWidth="1"/>
    <col min="4100" max="4100" width="11.140625" customWidth="1"/>
    <col min="4101" max="4101" width="19.140625" customWidth="1"/>
    <col min="4102" max="4102" width="17.28515625" customWidth="1"/>
    <col min="4103" max="4103" width="47.7109375" customWidth="1"/>
    <col min="4353" max="4353" width="2" customWidth="1"/>
    <col min="4354" max="4354" width="27.85546875" customWidth="1"/>
    <col min="4355" max="4355" width="8.85546875" customWidth="1"/>
    <col min="4356" max="4356" width="11.140625" customWidth="1"/>
    <col min="4357" max="4357" width="19.140625" customWidth="1"/>
    <col min="4358" max="4358" width="17.28515625" customWidth="1"/>
    <col min="4359" max="4359" width="47.7109375" customWidth="1"/>
    <col min="4609" max="4609" width="2" customWidth="1"/>
    <col min="4610" max="4610" width="27.85546875" customWidth="1"/>
    <col min="4611" max="4611" width="8.85546875" customWidth="1"/>
    <col min="4612" max="4612" width="11.140625" customWidth="1"/>
    <col min="4613" max="4613" width="19.140625" customWidth="1"/>
    <col min="4614" max="4614" width="17.28515625" customWidth="1"/>
    <col min="4615" max="4615" width="47.7109375" customWidth="1"/>
    <col min="4865" max="4865" width="2" customWidth="1"/>
    <col min="4866" max="4866" width="27.85546875" customWidth="1"/>
    <col min="4867" max="4867" width="8.85546875" customWidth="1"/>
    <col min="4868" max="4868" width="11.140625" customWidth="1"/>
    <col min="4869" max="4869" width="19.140625" customWidth="1"/>
    <col min="4870" max="4870" width="17.28515625" customWidth="1"/>
    <col min="4871" max="4871" width="47.7109375" customWidth="1"/>
    <col min="5121" max="5121" width="2" customWidth="1"/>
    <col min="5122" max="5122" width="27.85546875" customWidth="1"/>
    <col min="5123" max="5123" width="8.85546875" customWidth="1"/>
    <col min="5124" max="5124" width="11.140625" customWidth="1"/>
    <col min="5125" max="5125" width="19.140625" customWidth="1"/>
    <col min="5126" max="5126" width="17.28515625" customWidth="1"/>
    <col min="5127" max="5127" width="47.7109375" customWidth="1"/>
    <col min="5377" max="5377" width="2" customWidth="1"/>
    <col min="5378" max="5378" width="27.85546875" customWidth="1"/>
    <col min="5379" max="5379" width="8.85546875" customWidth="1"/>
    <col min="5380" max="5380" width="11.140625" customWidth="1"/>
    <col min="5381" max="5381" width="19.140625" customWidth="1"/>
    <col min="5382" max="5382" width="17.28515625" customWidth="1"/>
    <col min="5383" max="5383" width="47.7109375" customWidth="1"/>
    <col min="5633" max="5633" width="2" customWidth="1"/>
    <col min="5634" max="5634" width="27.85546875" customWidth="1"/>
    <col min="5635" max="5635" width="8.85546875" customWidth="1"/>
    <col min="5636" max="5636" width="11.140625" customWidth="1"/>
    <col min="5637" max="5637" width="19.140625" customWidth="1"/>
    <col min="5638" max="5638" width="17.28515625" customWidth="1"/>
    <col min="5639" max="5639" width="47.7109375" customWidth="1"/>
    <col min="5889" max="5889" width="2" customWidth="1"/>
    <col min="5890" max="5890" width="27.85546875" customWidth="1"/>
    <col min="5891" max="5891" width="8.85546875" customWidth="1"/>
    <col min="5892" max="5892" width="11.140625" customWidth="1"/>
    <col min="5893" max="5893" width="19.140625" customWidth="1"/>
    <col min="5894" max="5894" width="17.28515625" customWidth="1"/>
    <col min="5895" max="5895" width="47.7109375" customWidth="1"/>
    <col min="6145" max="6145" width="2" customWidth="1"/>
    <col min="6146" max="6146" width="27.85546875" customWidth="1"/>
    <col min="6147" max="6147" width="8.85546875" customWidth="1"/>
    <col min="6148" max="6148" width="11.140625" customWidth="1"/>
    <col min="6149" max="6149" width="19.140625" customWidth="1"/>
    <col min="6150" max="6150" width="17.28515625" customWidth="1"/>
    <col min="6151" max="6151" width="47.7109375" customWidth="1"/>
    <col min="6401" max="6401" width="2" customWidth="1"/>
    <col min="6402" max="6402" width="27.85546875" customWidth="1"/>
    <col min="6403" max="6403" width="8.85546875" customWidth="1"/>
    <col min="6404" max="6404" width="11.140625" customWidth="1"/>
    <col min="6405" max="6405" width="19.140625" customWidth="1"/>
    <col min="6406" max="6406" width="17.28515625" customWidth="1"/>
    <col min="6407" max="6407" width="47.7109375" customWidth="1"/>
    <col min="6657" max="6657" width="2" customWidth="1"/>
    <col min="6658" max="6658" width="27.85546875" customWidth="1"/>
    <col min="6659" max="6659" width="8.85546875" customWidth="1"/>
    <col min="6660" max="6660" width="11.140625" customWidth="1"/>
    <col min="6661" max="6661" width="19.140625" customWidth="1"/>
    <col min="6662" max="6662" width="17.28515625" customWidth="1"/>
    <col min="6663" max="6663" width="47.7109375" customWidth="1"/>
    <col min="6913" max="6913" width="2" customWidth="1"/>
    <col min="6914" max="6914" width="27.85546875" customWidth="1"/>
    <col min="6915" max="6915" width="8.85546875" customWidth="1"/>
    <col min="6916" max="6916" width="11.140625" customWidth="1"/>
    <col min="6917" max="6917" width="19.140625" customWidth="1"/>
    <col min="6918" max="6918" width="17.28515625" customWidth="1"/>
    <col min="6919" max="6919" width="47.7109375" customWidth="1"/>
    <col min="7169" max="7169" width="2" customWidth="1"/>
    <col min="7170" max="7170" width="27.85546875" customWidth="1"/>
    <col min="7171" max="7171" width="8.85546875" customWidth="1"/>
    <col min="7172" max="7172" width="11.140625" customWidth="1"/>
    <col min="7173" max="7173" width="19.140625" customWidth="1"/>
    <col min="7174" max="7174" width="17.28515625" customWidth="1"/>
    <col min="7175" max="7175" width="47.7109375" customWidth="1"/>
    <col min="7425" max="7425" width="2" customWidth="1"/>
    <col min="7426" max="7426" width="27.85546875" customWidth="1"/>
    <col min="7427" max="7427" width="8.85546875" customWidth="1"/>
    <col min="7428" max="7428" width="11.140625" customWidth="1"/>
    <col min="7429" max="7429" width="19.140625" customWidth="1"/>
    <col min="7430" max="7430" width="17.28515625" customWidth="1"/>
    <col min="7431" max="7431" width="47.7109375" customWidth="1"/>
    <col min="7681" max="7681" width="2" customWidth="1"/>
    <col min="7682" max="7682" width="27.85546875" customWidth="1"/>
    <col min="7683" max="7683" width="8.85546875" customWidth="1"/>
    <col min="7684" max="7684" width="11.140625" customWidth="1"/>
    <col min="7685" max="7685" width="19.140625" customWidth="1"/>
    <col min="7686" max="7686" width="17.28515625" customWidth="1"/>
    <col min="7687" max="7687" width="47.7109375" customWidth="1"/>
    <col min="7937" max="7937" width="2" customWidth="1"/>
    <col min="7938" max="7938" width="27.85546875" customWidth="1"/>
    <col min="7939" max="7939" width="8.85546875" customWidth="1"/>
    <col min="7940" max="7940" width="11.140625" customWidth="1"/>
    <col min="7941" max="7941" width="19.140625" customWidth="1"/>
    <col min="7942" max="7942" width="17.28515625" customWidth="1"/>
    <col min="7943" max="7943" width="47.7109375" customWidth="1"/>
    <col min="8193" max="8193" width="2" customWidth="1"/>
    <col min="8194" max="8194" width="27.85546875" customWidth="1"/>
    <col min="8195" max="8195" width="8.85546875" customWidth="1"/>
    <col min="8196" max="8196" width="11.140625" customWidth="1"/>
    <col min="8197" max="8197" width="19.140625" customWidth="1"/>
    <col min="8198" max="8198" width="17.28515625" customWidth="1"/>
    <col min="8199" max="8199" width="47.7109375" customWidth="1"/>
    <col min="8449" max="8449" width="2" customWidth="1"/>
    <col min="8450" max="8450" width="27.85546875" customWidth="1"/>
    <col min="8451" max="8451" width="8.85546875" customWidth="1"/>
    <col min="8452" max="8452" width="11.140625" customWidth="1"/>
    <col min="8453" max="8453" width="19.140625" customWidth="1"/>
    <col min="8454" max="8454" width="17.28515625" customWidth="1"/>
    <col min="8455" max="8455" width="47.7109375" customWidth="1"/>
    <col min="8705" max="8705" width="2" customWidth="1"/>
    <col min="8706" max="8706" width="27.85546875" customWidth="1"/>
    <col min="8707" max="8707" width="8.85546875" customWidth="1"/>
    <col min="8708" max="8708" width="11.140625" customWidth="1"/>
    <col min="8709" max="8709" width="19.140625" customWidth="1"/>
    <col min="8710" max="8710" width="17.28515625" customWidth="1"/>
    <col min="8711" max="8711" width="47.7109375" customWidth="1"/>
    <col min="8961" max="8961" width="2" customWidth="1"/>
    <col min="8962" max="8962" width="27.85546875" customWidth="1"/>
    <col min="8963" max="8963" width="8.85546875" customWidth="1"/>
    <col min="8964" max="8964" width="11.140625" customWidth="1"/>
    <col min="8965" max="8965" width="19.140625" customWidth="1"/>
    <col min="8966" max="8966" width="17.28515625" customWidth="1"/>
    <col min="8967" max="8967" width="47.7109375" customWidth="1"/>
    <col min="9217" max="9217" width="2" customWidth="1"/>
    <col min="9218" max="9218" width="27.85546875" customWidth="1"/>
    <col min="9219" max="9219" width="8.85546875" customWidth="1"/>
    <col min="9220" max="9220" width="11.140625" customWidth="1"/>
    <col min="9221" max="9221" width="19.140625" customWidth="1"/>
    <col min="9222" max="9222" width="17.28515625" customWidth="1"/>
    <col min="9223" max="9223" width="47.7109375" customWidth="1"/>
    <col min="9473" max="9473" width="2" customWidth="1"/>
    <col min="9474" max="9474" width="27.85546875" customWidth="1"/>
    <col min="9475" max="9475" width="8.85546875" customWidth="1"/>
    <col min="9476" max="9476" width="11.140625" customWidth="1"/>
    <col min="9477" max="9477" width="19.140625" customWidth="1"/>
    <col min="9478" max="9478" width="17.28515625" customWidth="1"/>
    <col min="9479" max="9479" width="47.7109375" customWidth="1"/>
    <col min="9729" max="9729" width="2" customWidth="1"/>
    <col min="9730" max="9730" width="27.85546875" customWidth="1"/>
    <col min="9731" max="9731" width="8.85546875" customWidth="1"/>
    <col min="9732" max="9732" width="11.140625" customWidth="1"/>
    <col min="9733" max="9733" width="19.140625" customWidth="1"/>
    <col min="9734" max="9734" width="17.28515625" customWidth="1"/>
    <col min="9735" max="9735" width="47.7109375" customWidth="1"/>
    <col min="9985" max="9985" width="2" customWidth="1"/>
    <col min="9986" max="9986" width="27.85546875" customWidth="1"/>
    <col min="9987" max="9987" width="8.85546875" customWidth="1"/>
    <col min="9988" max="9988" width="11.140625" customWidth="1"/>
    <col min="9989" max="9989" width="19.140625" customWidth="1"/>
    <col min="9990" max="9990" width="17.28515625" customWidth="1"/>
    <col min="9991" max="9991" width="47.7109375" customWidth="1"/>
    <col min="10241" max="10241" width="2" customWidth="1"/>
    <col min="10242" max="10242" width="27.85546875" customWidth="1"/>
    <col min="10243" max="10243" width="8.85546875" customWidth="1"/>
    <col min="10244" max="10244" width="11.140625" customWidth="1"/>
    <col min="10245" max="10245" width="19.140625" customWidth="1"/>
    <col min="10246" max="10246" width="17.28515625" customWidth="1"/>
    <col min="10247" max="10247" width="47.7109375" customWidth="1"/>
    <col min="10497" max="10497" width="2" customWidth="1"/>
    <col min="10498" max="10498" width="27.85546875" customWidth="1"/>
    <col min="10499" max="10499" width="8.85546875" customWidth="1"/>
    <col min="10500" max="10500" width="11.140625" customWidth="1"/>
    <col min="10501" max="10501" width="19.140625" customWidth="1"/>
    <col min="10502" max="10502" width="17.28515625" customWidth="1"/>
    <col min="10503" max="10503" width="47.7109375" customWidth="1"/>
    <col min="10753" max="10753" width="2" customWidth="1"/>
    <col min="10754" max="10754" width="27.85546875" customWidth="1"/>
    <col min="10755" max="10755" width="8.85546875" customWidth="1"/>
    <col min="10756" max="10756" width="11.140625" customWidth="1"/>
    <col min="10757" max="10757" width="19.140625" customWidth="1"/>
    <col min="10758" max="10758" width="17.28515625" customWidth="1"/>
    <col min="10759" max="10759" width="47.7109375" customWidth="1"/>
    <col min="11009" max="11009" width="2" customWidth="1"/>
    <col min="11010" max="11010" width="27.85546875" customWidth="1"/>
    <col min="11011" max="11011" width="8.85546875" customWidth="1"/>
    <col min="11012" max="11012" width="11.140625" customWidth="1"/>
    <col min="11013" max="11013" width="19.140625" customWidth="1"/>
    <col min="11014" max="11014" width="17.28515625" customWidth="1"/>
    <col min="11015" max="11015" width="47.7109375" customWidth="1"/>
    <col min="11265" max="11265" width="2" customWidth="1"/>
    <col min="11266" max="11266" width="27.85546875" customWidth="1"/>
    <col min="11267" max="11267" width="8.85546875" customWidth="1"/>
    <col min="11268" max="11268" width="11.140625" customWidth="1"/>
    <col min="11269" max="11269" width="19.140625" customWidth="1"/>
    <col min="11270" max="11270" width="17.28515625" customWidth="1"/>
    <col min="11271" max="11271" width="47.7109375" customWidth="1"/>
    <col min="11521" max="11521" width="2" customWidth="1"/>
    <col min="11522" max="11522" width="27.85546875" customWidth="1"/>
    <col min="11523" max="11523" width="8.85546875" customWidth="1"/>
    <col min="11524" max="11524" width="11.140625" customWidth="1"/>
    <col min="11525" max="11525" width="19.140625" customWidth="1"/>
    <col min="11526" max="11526" width="17.28515625" customWidth="1"/>
    <col min="11527" max="11527" width="47.7109375" customWidth="1"/>
    <col min="11777" max="11777" width="2" customWidth="1"/>
    <col min="11778" max="11778" width="27.85546875" customWidth="1"/>
    <col min="11779" max="11779" width="8.85546875" customWidth="1"/>
    <col min="11780" max="11780" width="11.140625" customWidth="1"/>
    <col min="11781" max="11781" width="19.140625" customWidth="1"/>
    <col min="11782" max="11782" width="17.28515625" customWidth="1"/>
    <col min="11783" max="11783" width="47.7109375" customWidth="1"/>
    <col min="12033" max="12033" width="2" customWidth="1"/>
    <col min="12034" max="12034" width="27.85546875" customWidth="1"/>
    <col min="12035" max="12035" width="8.85546875" customWidth="1"/>
    <col min="12036" max="12036" width="11.140625" customWidth="1"/>
    <col min="12037" max="12037" width="19.140625" customWidth="1"/>
    <col min="12038" max="12038" width="17.28515625" customWidth="1"/>
    <col min="12039" max="12039" width="47.7109375" customWidth="1"/>
    <col min="12289" max="12289" width="2" customWidth="1"/>
    <col min="12290" max="12290" width="27.85546875" customWidth="1"/>
    <col min="12291" max="12291" width="8.85546875" customWidth="1"/>
    <col min="12292" max="12292" width="11.140625" customWidth="1"/>
    <col min="12293" max="12293" width="19.140625" customWidth="1"/>
    <col min="12294" max="12294" width="17.28515625" customWidth="1"/>
    <col min="12295" max="12295" width="47.7109375" customWidth="1"/>
    <col min="12545" max="12545" width="2" customWidth="1"/>
    <col min="12546" max="12546" width="27.85546875" customWidth="1"/>
    <col min="12547" max="12547" width="8.85546875" customWidth="1"/>
    <col min="12548" max="12548" width="11.140625" customWidth="1"/>
    <col min="12549" max="12549" width="19.140625" customWidth="1"/>
    <col min="12550" max="12550" width="17.28515625" customWidth="1"/>
    <col min="12551" max="12551" width="47.7109375" customWidth="1"/>
    <col min="12801" max="12801" width="2" customWidth="1"/>
    <col min="12802" max="12802" width="27.85546875" customWidth="1"/>
    <col min="12803" max="12803" width="8.85546875" customWidth="1"/>
    <col min="12804" max="12804" width="11.140625" customWidth="1"/>
    <col min="12805" max="12805" width="19.140625" customWidth="1"/>
    <col min="12806" max="12806" width="17.28515625" customWidth="1"/>
    <col min="12807" max="12807" width="47.7109375" customWidth="1"/>
    <col min="13057" max="13057" width="2" customWidth="1"/>
    <col min="13058" max="13058" width="27.85546875" customWidth="1"/>
    <col min="13059" max="13059" width="8.85546875" customWidth="1"/>
    <col min="13060" max="13060" width="11.140625" customWidth="1"/>
    <col min="13061" max="13061" width="19.140625" customWidth="1"/>
    <col min="13062" max="13062" width="17.28515625" customWidth="1"/>
    <col min="13063" max="13063" width="47.7109375" customWidth="1"/>
    <col min="13313" max="13313" width="2" customWidth="1"/>
    <col min="13314" max="13314" width="27.85546875" customWidth="1"/>
    <col min="13315" max="13315" width="8.85546875" customWidth="1"/>
    <col min="13316" max="13316" width="11.140625" customWidth="1"/>
    <col min="13317" max="13317" width="19.140625" customWidth="1"/>
    <col min="13318" max="13318" width="17.28515625" customWidth="1"/>
    <col min="13319" max="13319" width="47.7109375" customWidth="1"/>
    <col min="13569" max="13569" width="2" customWidth="1"/>
    <col min="13570" max="13570" width="27.85546875" customWidth="1"/>
    <col min="13571" max="13571" width="8.85546875" customWidth="1"/>
    <col min="13572" max="13572" width="11.140625" customWidth="1"/>
    <col min="13573" max="13573" width="19.140625" customWidth="1"/>
    <col min="13574" max="13574" width="17.28515625" customWidth="1"/>
    <col min="13575" max="13575" width="47.7109375" customWidth="1"/>
    <col min="13825" max="13825" width="2" customWidth="1"/>
    <col min="13826" max="13826" width="27.85546875" customWidth="1"/>
    <col min="13827" max="13827" width="8.85546875" customWidth="1"/>
    <col min="13828" max="13828" width="11.140625" customWidth="1"/>
    <col min="13829" max="13829" width="19.140625" customWidth="1"/>
    <col min="13830" max="13830" width="17.28515625" customWidth="1"/>
    <col min="13831" max="13831" width="47.7109375" customWidth="1"/>
    <col min="14081" max="14081" width="2" customWidth="1"/>
    <col min="14082" max="14082" width="27.85546875" customWidth="1"/>
    <col min="14083" max="14083" width="8.85546875" customWidth="1"/>
    <col min="14084" max="14084" width="11.140625" customWidth="1"/>
    <col min="14085" max="14085" width="19.140625" customWidth="1"/>
    <col min="14086" max="14086" width="17.28515625" customWidth="1"/>
    <col min="14087" max="14087" width="47.7109375" customWidth="1"/>
    <col min="14337" max="14337" width="2" customWidth="1"/>
    <col min="14338" max="14338" width="27.85546875" customWidth="1"/>
    <col min="14339" max="14339" width="8.85546875" customWidth="1"/>
    <col min="14340" max="14340" width="11.140625" customWidth="1"/>
    <col min="14341" max="14341" width="19.140625" customWidth="1"/>
    <col min="14342" max="14342" width="17.28515625" customWidth="1"/>
    <col min="14343" max="14343" width="47.7109375" customWidth="1"/>
    <col min="14593" max="14593" width="2" customWidth="1"/>
    <col min="14594" max="14594" width="27.85546875" customWidth="1"/>
    <col min="14595" max="14595" width="8.85546875" customWidth="1"/>
    <col min="14596" max="14596" width="11.140625" customWidth="1"/>
    <col min="14597" max="14597" width="19.140625" customWidth="1"/>
    <col min="14598" max="14598" width="17.28515625" customWidth="1"/>
    <col min="14599" max="14599" width="47.7109375" customWidth="1"/>
    <col min="14849" max="14849" width="2" customWidth="1"/>
    <col min="14850" max="14850" width="27.85546875" customWidth="1"/>
    <col min="14851" max="14851" width="8.85546875" customWidth="1"/>
    <col min="14852" max="14852" width="11.140625" customWidth="1"/>
    <col min="14853" max="14853" width="19.140625" customWidth="1"/>
    <col min="14854" max="14854" width="17.28515625" customWidth="1"/>
    <col min="14855" max="14855" width="47.7109375" customWidth="1"/>
    <col min="15105" max="15105" width="2" customWidth="1"/>
    <col min="15106" max="15106" width="27.85546875" customWidth="1"/>
    <col min="15107" max="15107" width="8.85546875" customWidth="1"/>
    <col min="15108" max="15108" width="11.140625" customWidth="1"/>
    <col min="15109" max="15109" width="19.140625" customWidth="1"/>
    <col min="15110" max="15110" width="17.28515625" customWidth="1"/>
    <col min="15111" max="15111" width="47.7109375" customWidth="1"/>
    <col min="15361" max="15361" width="2" customWidth="1"/>
    <col min="15362" max="15362" width="27.85546875" customWidth="1"/>
    <col min="15363" max="15363" width="8.85546875" customWidth="1"/>
    <col min="15364" max="15364" width="11.140625" customWidth="1"/>
    <col min="15365" max="15365" width="19.140625" customWidth="1"/>
    <col min="15366" max="15366" width="17.28515625" customWidth="1"/>
    <col min="15367" max="15367" width="47.7109375" customWidth="1"/>
    <col min="15617" max="15617" width="2" customWidth="1"/>
    <col min="15618" max="15618" width="27.85546875" customWidth="1"/>
    <col min="15619" max="15619" width="8.85546875" customWidth="1"/>
    <col min="15620" max="15620" width="11.140625" customWidth="1"/>
    <col min="15621" max="15621" width="19.140625" customWidth="1"/>
    <col min="15622" max="15622" width="17.28515625" customWidth="1"/>
    <col min="15623" max="15623" width="47.7109375" customWidth="1"/>
    <col min="15873" max="15873" width="2" customWidth="1"/>
    <col min="15874" max="15874" width="27.85546875" customWidth="1"/>
    <col min="15875" max="15875" width="8.85546875" customWidth="1"/>
    <col min="15876" max="15876" width="11.140625" customWidth="1"/>
    <col min="15877" max="15877" width="19.140625" customWidth="1"/>
    <col min="15878" max="15878" width="17.28515625" customWidth="1"/>
    <col min="15879" max="15879" width="47.7109375" customWidth="1"/>
    <col min="16129" max="16129" width="2" customWidth="1"/>
    <col min="16130" max="16130" width="27.85546875" customWidth="1"/>
    <col min="16131" max="16131" width="8.85546875" customWidth="1"/>
    <col min="16132" max="16132" width="11.140625" customWidth="1"/>
    <col min="16133" max="16133" width="19.140625" customWidth="1"/>
    <col min="16134" max="16134" width="17.28515625" customWidth="1"/>
    <col min="16135" max="16135" width="47.7109375" customWidth="1"/>
  </cols>
  <sheetData>
    <row r="1" spans="2:7" ht="20.25">
      <c r="B1" s="263" t="s">
        <v>460</v>
      </c>
      <c r="C1" s="263"/>
      <c r="D1" s="263"/>
      <c r="E1" s="263"/>
      <c r="F1" s="263"/>
      <c r="G1" s="263"/>
    </row>
    <row r="2" spans="2:7" ht="20.25">
      <c r="B2" s="264" t="s">
        <v>461</v>
      </c>
      <c r="C2" s="264"/>
      <c r="D2" s="264"/>
      <c r="E2" s="264"/>
      <c r="F2" s="264"/>
      <c r="G2" s="264"/>
    </row>
    <row r="3" spans="2:7" ht="31.5">
      <c r="B3" s="198" t="s">
        <v>0</v>
      </c>
      <c r="C3" s="199" t="s">
        <v>119</v>
      </c>
      <c r="D3" s="199" t="s">
        <v>120</v>
      </c>
      <c r="E3" s="199" t="s">
        <v>442</v>
      </c>
      <c r="F3" s="199" t="s">
        <v>121</v>
      </c>
      <c r="G3" s="190" t="s">
        <v>443</v>
      </c>
    </row>
    <row r="4" spans="2:7" ht="15.75">
      <c r="B4" s="258" t="s">
        <v>12</v>
      </c>
      <c r="C4" s="259"/>
      <c r="D4" s="259"/>
      <c r="E4" s="259"/>
      <c r="F4" s="260"/>
      <c r="G4" s="191" t="s">
        <v>3</v>
      </c>
    </row>
    <row r="5" spans="2:7" ht="15.75">
      <c r="B5" s="192" t="s">
        <v>444</v>
      </c>
      <c r="C5" s="193" t="s">
        <v>36</v>
      </c>
      <c r="D5" s="194">
        <v>1</v>
      </c>
      <c r="E5" s="194">
        <v>500000</v>
      </c>
      <c r="F5" s="194">
        <v>1810000</v>
      </c>
      <c r="G5" s="195" t="s">
        <v>445</v>
      </c>
    </row>
    <row r="6" spans="2:7" ht="15.75">
      <c r="B6" s="192" t="s">
        <v>462</v>
      </c>
      <c r="C6" s="193" t="s">
        <v>51</v>
      </c>
      <c r="D6" s="194">
        <v>1</v>
      </c>
      <c r="E6" s="194">
        <v>121359</v>
      </c>
      <c r="F6" s="194">
        <v>499999.08</v>
      </c>
      <c r="G6" s="195" t="s">
        <v>463</v>
      </c>
    </row>
    <row r="7" spans="2:7" ht="15.75">
      <c r="B7" s="192" t="s">
        <v>464</v>
      </c>
      <c r="C7" s="193" t="s">
        <v>42</v>
      </c>
      <c r="D7" s="194">
        <v>3</v>
      </c>
      <c r="E7" s="194">
        <v>17000000</v>
      </c>
      <c r="F7" s="194">
        <v>5270000</v>
      </c>
      <c r="G7" s="195" t="s">
        <v>43</v>
      </c>
    </row>
    <row r="8" spans="2:7" ht="15.75">
      <c r="B8" s="192" t="s">
        <v>38</v>
      </c>
      <c r="C8" s="193" t="s">
        <v>37</v>
      </c>
      <c r="D8" s="194">
        <v>27</v>
      </c>
      <c r="E8" s="194">
        <v>25000000</v>
      </c>
      <c r="F8" s="194">
        <v>51827737.030000016</v>
      </c>
      <c r="G8" s="195" t="s">
        <v>446</v>
      </c>
    </row>
    <row r="9" spans="2:7" ht="15.75">
      <c r="B9" s="261" t="s">
        <v>13</v>
      </c>
      <c r="C9" s="262"/>
      <c r="D9" s="196">
        <f>SUM(D5:D8)</f>
        <v>32</v>
      </c>
      <c r="E9" s="196">
        <f>SUM(E5:E8)</f>
        <v>42621359</v>
      </c>
      <c r="F9" s="196">
        <f>SUM(F5:F8)</f>
        <v>59407736.110000014</v>
      </c>
      <c r="G9" s="197" t="s">
        <v>447</v>
      </c>
    </row>
    <row r="10" spans="2:7" ht="15.75">
      <c r="B10" s="258" t="s">
        <v>325</v>
      </c>
      <c r="C10" s="259"/>
      <c r="D10" s="259"/>
      <c r="E10" s="259"/>
      <c r="F10" s="260"/>
      <c r="G10" s="191" t="s">
        <v>382</v>
      </c>
    </row>
    <row r="11" spans="2:7" ht="15.75">
      <c r="B11" s="192" t="s">
        <v>70</v>
      </c>
      <c r="C11" s="193" t="s">
        <v>71</v>
      </c>
      <c r="D11" s="194">
        <v>3</v>
      </c>
      <c r="E11" s="194">
        <v>463162</v>
      </c>
      <c r="F11" s="194">
        <v>15215927</v>
      </c>
      <c r="G11" s="195" t="s">
        <v>465</v>
      </c>
    </row>
    <row r="12" spans="2:7" ht="15.75">
      <c r="B12" s="261" t="s">
        <v>402</v>
      </c>
      <c r="C12" s="262"/>
      <c r="D12" s="196">
        <f>SUM(D11)</f>
        <v>3</v>
      </c>
      <c r="E12" s="196">
        <f>SUM(E11)</f>
        <v>463162</v>
      </c>
      <c r="F12" s="196">
        <f>SUM(F11)</f>
        <v>15215927</v>
      </c>
      <c r="G12" s="197" t="s">
        <v>466</v>
      </c>
    </row>
    <row r="13" spans="2:7" ht="15.75">
      <c r="B13" s="258" t="s">
        <v>467</v>
      </c>
      <c r="C13" s="259"/>
      <c r="D13" s="259"/>
      <c r="E13" s="259"/>
      <c r="F13" s="260"/>
      <c r="G13" s="191" t="s">
        <v>30</v>
      </c>
    </row>
    <row r="14" spans="2:7" ht="15.75">
      <c r="B14" s="192" t="s">
        <v>56</v>
      </c>
      <c r="C14" s="193" t="s">
        <v>57</v>
      </c>
      <c r="D14" s="194">
        <v>10</v>
      </c>
      <c r="E14" s="194">
        <v>5000000</v>
      </c>
      <c r="F14" s="194">
        <v>12854530.99</v>
      </c>
      <c r="G14" s="195" t="s">
        <v>58</v>
      </c>
    </row>
    <row r="15" spans="2:7" ht="15.75">
      <c r="B15" s="192" t="s">
        <v>468</v>
      </c>
      <c r="C15" s="193" t="s">
        <v>34</v>
      </c>
      <c r="D15" s="194">
        <v>2</v>
      </c>
      <c r="E15" s="194">
        <v>2500000</v>
      </c>
      <c r="F15" s="194">
        <v>11500000</v>
      </c>
      <c r="G15" s="195" t="s">
        <v>35</v>
      </c>
    </row>
    <row r="16" spans="2:7" ht="15.75">
      <c r="B16" s="192" t="s">
        <v>469</v>
      </c>
      <c r="C16" s="193" t="s">
        <v>82</v>
      </c>
      <c r="D16" s="194">
        <v>27</v>
      </c>
      <c r="E16" s="194">
        <v>4880000</v>
      </c>
      <c r="F16" s="194">
        <v>16632000</v>
      </c>
      <c r="G16" s="195" t="s">
        <v>83</v>
      </c>
    </row>
    <row r="17" spans="2:7" ht="15.75">
      <c r="B17" s="261" t="s">
        <v>470</v>
      </c>
      <c r="C17" s="262"/>
      <c r="D17" s="196">
        <f>SUM(D14:D16)</f>
        <v>39</v>
      </c>
      <c r="E17" s="196">
        <f>SUM(E14:E16)</f>
        <v>12380000</v>
      </c>
      <c r="F17" s="196">
        <f>SUM(F14:F16)</f>
        <v>40986530.990000002</v>
      </c>
      <c r="G17" s="197" t="s">
        <v>471</v>
      </c>
    </row>
    <row r="18" spans="2:7" ht="29.25" customHeight="1">
      <c r="B18" s="265" t="s">
        <v>472</v>
      </c>
      <c r="C18" s="266"/>
      <c r="D18" s="266"/>
      <c r="E18" s="266"/>
      <c r="F18" s="266"/>
      <c r="G18" s="267"/>
    </row>
    <row r="19" spans="2:7" ht="15.75">
      <c r="B19" s="192" t="s">
        <v>473</v>
      </c>
      <c r="C19" s="193" t="s">
        <v>139</v>
      </c>
      <c r="D19" s="194">
        <v>18</v>
      </c>
      <c r="E19" s="194">
        <v>60000000</v>
      </c>
      <c r="F19" s="194">
        <v>6000000</v>
      </c>
      <c r="G19" s="195"/>
    </row>
    <row r="20" spans="2:7" ht="15.75">
      <c r="B20" s="261" t="s">
        <v>474</v>
      </c>
      <c r="C20" s="262"/>
      <c r="D20" s="196">
        <f>SUM(D19)</f>
        <v>18</v>
      </c>
      <c r="E20" s="196">
        <f>SUM(E19)</f>
        <v>60000000</v>
      </c>
      <c r="F20" s="196">
        <f>SUM(F19)</f>
        <v>6000000</v>
      </c>
      <c r="G20" s="197"/>
    </row>
    <row r="21" spans="2:7" ht="15.75">
      <c r="B21" s="261" t="s">
        <v>458</v>
      </c>
      <c r="C21" s="262"/>
      <c r="D21" s="196">
        <f>D9+D12+D17+D20</f>
        <v>92</v>
      </c>
      <c r="E21" s="196">
        <f>E9+E12+E17+E20</f>
        <v>115464521</v>
      </c>
      <c r="F21" s="196">
        <f>F9+F12+F17+F20</f>
        <v>121610194.10000002</v>
      </c>
      <c r="G21" s="197" t="s">
        <v>459</v>
      </c>
    </row>
  </sheetData>
  <mergeCells count="11">
    <mergeCell ref="B20:C20"/>
    <mergeCell ref="B21:C21"/>
    <mergeCell ref="B12:C12"/>
    <mergeCell ref="B18:G18"/>
    <mergeCell ref="B1:G1"/>
    <mergeCell ref="B2:G2"/>
    <mergeCell ref="B4:F4"/>
    <mergeCell ref="B9:C9"/>
    <mergeCell ref="B10:F10"/>
    <mergeCell ref="B13:F13"/>
    <mergeCell ref="B17:C17"/>
  </mergeCells>
  <printOptions horizontalCentered="1"/>
  <pageMargins left="0" right="0" top="0" bottom="0" header="0" footer="0"/>
  <pageSetup paperSize="9" scale="10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0"/>
  <sheetViews>
    <sheetView rightToLeft="1" topLeftCell="A55" zoomScaleNormal="100" workbookViewId="0">
      <selection activeCell="G123" sqref="G123"/>
    </sheetView>
  </sheetViews>
  <sheetFormatPr defaultColWidth="20.140625" defaultRowHeight="12.75"/>
  <cols>
    <col min="1" max="1" width="25.42578125" customWidth="1"/>
    <col min="2" max="2" width="8.28515625" customWidth="1"/>
    <col min="3" max="7" width="12.85546875" style="94" customWidth="1"/>
    <col min="8" max="8" width="41.5703125" customWidth="1"/>
  </cols>
  <sheetData>
    <row r="1" spans="1:8" ht="19.5" customHeight="1">
      <c r="A1" s="268" t="s">
        <v>408</v>
      </c>
      <c r="B1" s="268"/>
      <c r="C1" s="268"/>
      <c r="D1" s="268"/>
      <c r="E1" s="268"/>
      <c r="F1" s="268"/>
      <c r="G1" s="268"/>
      <c r="H1" s="268"/>
    </row>
    <row r="2" spans="1:8" ht="21" customHeight="1">
      <c r="A2" s="269" t="s">
        <v>409</v>
      </c>
      <c r="B2" s="269"/>
      <c r="C2" s="270"/>
      <c r="D2" s="270"/>
      <c r="E2" s="270"/>
      <c r="F2" s="270"/>
      <c r="G2" s="270"/>
      <c r="H2" s="269"/>
    </row>
    <row r="3" spans="1:8" ht="21" customHeight="1">
      <c r="A3" s="271" t="s">
        <v>226</v>
      </c>
      <c r="B3" s="273" t="s">
        <v>119</v>
      </c>
      <c r="C3" s="275" t="s">
        <v>410</v>
      </c>
      <c r="D3" s="275" t="s">
        <v>411</v>
      </c>
      <c r="E3" s="275" t="s">
        <v>412</v>
      </c>
      <c r="F3" s="275" t="s">
        <v>413</v>
      </c>
      <c r="G3" s="275" t="s">
        <v>414</v>
      </c>
      <c r="H3" s="271" t="s">
        <v>227</v>
      </c>
    </row>
    <row r="4" spans="1:8" ht="12" customHeight="1">
      <c r="A4" s="272"/>
      <c r="B4" s="274"/>
      <c r="C4" s="276"/>
      <c r="D4" s="276"/>
      <c r="E4" s="276"/>
      <c r="F4" s="276"/>
      <c r="G4" s="276"/>
      <c r="H4" s="277"/>
    </row>
    <row r="5" spans="1:8" ht="18" customHeight="1">
      <c r="A5" s="77" t="s">
        <v>12</v>
      </c>
      <c r="B5" s="78"/>
      <c r="C5" s="79"/>
      <c r="D5" s="79"/>
      <c r="E5" s="79"/>
      <c r="F5" s="79"/>
      <c r="G5" s="79"/>
      <c r="H5" s="80" t="s">
        <v>228</v>
      </c>
    </row>
    <row r="6" spans="1:8" ht="18" customHeight="1">
      <c r="A6" s="76" t="s">
        <v>375</v>
      </c>
      <c r="B6" s="81" t="s">
        <v>170</v>
      </c>
      <c r="C6" s="82">
        <v>0.78</v>
      </c>
      <c r="D6" s="82">
        <v>0.77</v>
      </c>
      <c r="E6" s="127">
        <v>0.75</v>
      </c>
      <c r="F6" s="127">
        <v>0.76</v>
      </c>
      <c r="G6" s="127">
        <v>0.77</v>
      </c>
      <c r="H6" s="83" t="s">
        <v>171</v>
      </c>
    </row>
    <row r="7" spans="1:8" ht="18" customHeight="1">
      <c r="A7" s="76" t="s">
        <v>47</v>
      </c>
      <c r="B7" s="81" t="s">
        <v>36</v>
      </c>
      <c r="C7" s="82">
        <v>3.6</v>
      </c>
      <c r="D7" s="82">
        <v>3.56</v>
      </c>
      <c r="E7" s="127">
        <v>3.52</v>
      </c>
      <c r="F7" s="127">
        <v>3.49</v>
      </c>
      <c r="G7" s="127">
        <v>3.58</v>
      </c>
      <c r="H7" s="83" t="s">
        <v>48</v>
      </c>
    </row>
    <row r="8" spans="1:8" ht="18" customHeight="1">
      <c r="A8" s="76" t="s">
        <v>98</v>
      </c>
      <c r="B8" s="81" t="s">
        <v>99</v>
      </c>
      <c r="C8" s="82">
        <v>1.04</v>
      </c>
      <c r="D8" s="82">
        <v>1.04</v>
      </c>
      <c r="E8" s="127">
        <v>1.02</v>
      </c>
      <c r="F8" s="127">
        <v>1.03</v>
      </c>
      <c r="G8" s="127">
        <v>1.03</v>
      </c>
      <c r="H8" s="83" t="s">
        <v>100</v>
      </c>
    </row>
    <row r="9" spans="1:8" ht="18" customHeight="1">
      <c r="A9" s="76" t="s">
        <v>49</v>
      </c>
      <c r="B9" s="81" t="s">
        <v>45</v>
      </c>
      <c r="C9" s="82">
        <v>7.0000000000000007E-2</v>
      </c>
      <c r="D9" s="82">
        <v>7.0000000000000007E-2</v>
      </c>
      <c r="E9" s="127">
        <v>7.0000000000000007E-2</v>
      </c>
      <c r="F9" s="82">
        <v>7.0000000000000007E-2</v>
      </c>
      <c r="G9" s="82" t="s">
        <v>383</v>
      </c>
      <c r="H9" s="83" t="s">
        <v>66</v>
      </c>
    </row>
    <row r="10" spans="1:8" ht="18" customHeight="1">
      <c r="A10" s="76" t="s">
        <v>24</v>
      </c>
      <c r="B10" s="81" t="s">
        <v>25</v>
      </c>
      <c r="C10" s="82" t="s">
        <v>383</v>
      </c>
      <c r="D10" s="82" t="s">
        <v>383</v>
      </c>
      <c r="E10" s="127">
        <v>0.22</v>
      </c>
      <c r="F10" s="82">
        <v>0.22</v>
      </c>
      <c r="G10" s="82" t="s">
        <v>383</v>
      </c>
      <c r="H10" s="83" t="s">
        <v>26</v>
      </c>
    </row>
    <row r="11" spans="1:8" ht="18" customHeight="1">
      <c r="A11" s="76" t="s">
        <v>50</v>
      </c>
      <c r="B11" s="81" t="s">
        <v>51</v>
      </c>
      <c r="C11" s="82">
        <v>4.08</v>
      </c>
      <c r="D11" s="82">
        <v>4.0999999999999996</v>
      </c>
      <c r="E11" s="127">
        <v>4.0999999999999996</v>
      </c>
      <c r="F11" s="127">
        <v>4.0199999999999996</v>
      </c>
      <c r="G11" s="127">
        <v>4.07</v>
      </c>
      <c r="H11" s="83" t="s">
        <v>52</v>
      </c>
    </row>
    <row r="12" spans="1:8" ht="18" customHeight="1">
      <c r="A12" s="76" t="s">
        <v>229</v>
      </c>
      <c r="B12" s="81" t="s">
        <v>230</v>
      </c>
      <c r="C12" s="82">
        <v>0.08</v>
      </c>
      <c r="D12" s="82">
        <v>0.08</v>
      </c>
      <c r="E12" s="82">
        <v>0.09</v>
      </c>
      <c r="F12" s="82">
        <v>0.09</v>
      </c>
      <c r="G12" s="82">
        <v>0.09</v>
      </c>
      <c r="H12" s="83" t="s">
        <v>231</v>
      </c>
    </row>
    <row r="13" spans="1:8" ht="18" customHeight="1">
      <c r="A13" s="76" t="s">
        <v>232</v>
      </c>
      <c r="B13" s="81" t="s">
        <v>233</v>
      </c>
      <c r="C13" s="82" t="s">
        <v>234</v>
      </c>
      <c r="D13" s="82" t="s">
        <v>234</v>
      </c>
      <c r="E13" s="82" t="s">
        <v>234</v>
      </c>
      <c r="F13" s="82" t="s">
        <v>234</v>
      </c>
      <c r="G13" s="82" t="s">
        <v>234</v>
      </c>
      <c r="H13" s="83" t="s">
        <v>235</v>
      </c>
    </row>
    <row r="14" spans="1:8" ht="18" customHeight="1">
      <c r="A14" s="76" t="s">
        <v>73</v>
      </c>
      <c r="B14" s="81" t="s">
        <v>74</v>
      </c>
      <c r="C14" s="82">
        <v>0.24</v>
      </c>
      <c r="D14" s="82">
        <v>0.25</v>
      </c>
      <c r="E14" s="82">
        <v>0.24</v>
      </c>
      <c r="F14" s="82">
        <v>0.25</v>
      </c>
      <c r="G14" s="82">
        <v>0.25</v>
      </c>
      <c r="H14" s="83" t="s">
        <v>75</v>
      </c>
    </row>
    <row r="15" spans="1:8" ht="18" customHeight="1">
      <c r="A15" s="76" t="s">
        <v>53</v>
      </c>
      <c r="B15" s="81" t="s">
        <v>42</v>
      </c>
      <c r="C15" s="82">
        <v>0.31</v>
      </c>
      <c r="D15" s="82">
        <v>0.3</v>
      </c>
      <c r="E15" s="82">
        <v>0.3</v>
      </c>
      <c r="F15" s="82">
        <v>0.31</v>
      </c>
      <c r="G15" s="82">
        <v>0.3</v>
      </c>
      <c r="H15" s="83" t="s">
        <v>43</v>
      </c>
    </row>
    <row r="16" spans="1:8" ht="18" customHeight="1">
      <c r="A16" s="76" t="s">
        <v>54</v>
      </c>
      <c r="B16" s="81" t="s">
        <v>39</v>
      </c>
      <c r="C16" s="82">
        <v>0.16</v>
      </c>
      <c r="D16" s="82">
        <v>0.16</v>
      </c>
      <c r="E16" s="127">
        <v>0.16</v>
      </c>
      <c r="F16" s="82">
        <v>0.16</v>
      </c>
      <c r="G16" s="82" t="s">
        <v>383</v>
      </c>
      <c r="H16" s="83" t="s">
        <v>40</v>
      </c>
    </row>
    <row r="17" spans="1:8" ht="18" customHeight="1">
      <c r="A17" s="76" t="s">
        <v>236</v>
      </c>
      <c r="B17" s="81" t="s">
        <v>237</v>
      </c>
      <c r="C17" s="82" t="s">
        <v>234</v>
      </c>
      <c r="D17" s="82" t="s">
        <v>234</v>
      </c>
      <c r="E17" s="82" t="s">
        <v>234</v>
      </c>
      <c r="F17" s="82" t="s">
        <v>234</v>
      </c>
      <c r="G17" s="82" t="s">
        <v>234</v>
      </c>
      <c r="H17" s="83" t="s">
        <v>238</v>
      </c>
    </row>
    <row r="18" spans="1:8" ht="18" customHeight="1">
      <c r="A18" s="76" t="s">
        <v>239</v>
      </c>
      <c r="B18" s="81" t="s">
        <v>221</v>
      </c>
      <c r="C18" s="82" t="s">
        <v>383</v>
      </c>
      <c r="D18" s="82" t="s">
        <v>383</v>
      </c>
      <c r="E18" s="82" t="s">
        <v>383</v>
      </c>
      <c r="F18" s="82" t="s">
        <v>383</v>
      </c>
      <c r="G18" s="82" t="s">
        <v>383</v>
      </c>
      <c r="H18" s="83" t="s">
        <v>224</v>
      </c>
    </row>
    <row r="19" spans="1:8" ht="18" customHeight="1">
      <c r="A19" s="76" t="s">
        <v>240</v>
      </c>
      <c r="B19" s="81" t="s">
        <v>160</v>
      </c>
      <c r="C19" s="82" t="s">
        <v>383</v>
      </c>
      <c r="D19" s="82" t="s">
        <v>383</v>
      </c>
      <c r="E19" s="82">
        <v>1</v>
      </c>
      <c r="F19" s="127">
        <v>1</v>
      </c>
      <c r="G19" s="82" t="s">
        <v>383</v>
      </c>
      <c r="H19" s="83" t="s">
        <v>161</v>
      </c>
    </row>
    <row r="20" spans="1:8" ht="18" customHeight="1">
      <c r="A20" s="76" t="s">
        <v>122</v>
      </c>
      <c r="B20" s="81" t="s">
        <v>123</v>
      </c>
      <c r="C20" s="82">
        <v>0.25</v>
      </c>
      <c r="D20" s="82">
        <v>0.25</v>
      </c>
      <c r="E20" s="82">
        <v>0.24</v>
      </c>
      <c r="F20" s="127">
        <v>0.24</v>
      </c>
      <c r="G20" s="82">
        <v>0.24</v>
      </c>
      <c r="H20" s="83" t="s">
        <v>128</v>
      </c>
    </row>
    <row r="21" spans="1:8" ht="18" customHeight="1">
      <c r="A21" s="76" t="s">
        <v>38</v>
      </c>
      <c r="B21" s="81" t="s">
        <v>37</v>
      </c>
      <c r="C21" s="82">
        <v>2.08</v>
      </c>
      <c r="D21" s="82">
        <v>2.08</v>
      </c>
      <c r="E21" s="127">
        <v>2.0699999999999998</v>
      </c>
      <c r="F21" s="127">
        <v>2.06</v>
      </c>
      <c r="G21" s="127">
        <v>2.06</v>
      </c>
      <c r="H21" s="83" t="s">
        <v>55</v>
      </c>
    </row>
    <row r="22" spans="1:8" ht="18" customHeight="1">
      <c r="A22" s="76" t="s">
        <v>241</v>
      </c>
      <c r="B22" s="81" t="s">
        <v>148</v>
      </c>
      <c r="C22" s="82">
        <v>0.05</v>
      </c>
      <c r="D22" s="82">
        <v>0.05</v>
      </c>
      <c r="E22" s="82">
        <v>0.05</v>
      </c>
      <c r="F22" s="82">
        <v>0.05</v>
      </c>
      <c r="G22" s="82">
        <v>0.05</v>
      </c>
      <c r="H22" s="83" t="s">
        <v>242</v>
      </c>
    </row>
    <row r="23" spans="1:8" ht="18" customHeight="1">
      <c r="A23" s="76" t="s">
        <v>243</v>
      </c>
      <c r="B23" s="81" t="s">
        <v>244</v>
      </c>
      <c r="C23" s="82" t="s">
        <v>383</v>
      </c>
      <c r="D23" s="82" t="s">
        <v>383</v>
      </c>
      <c r="E23" s="82" t="s">
        <v>383</v>
      </c>
      <c r="F23" s="82" t="s">
        <v>383</v>
      </c>
      <c r="G23" s="82">
        <v>0.34</v>
      </c>
      <c r="H23" s="83" t="s">
        <v>245</v>
      </c>
    </row>
    <row r="24" spans="1:8" ht="18" customHeight="1">
      <c r="A24" s="76" t="s">
        <v>184</v>
      </c>
      <c r="B24" s="81" t="s">
        <v>183</v>
      </c>
      <c r="C24" s="82" t="s">
        <v>383</v>
      </c>
      <c r="D24" s="82" t="s">
        <v>383</v>
      </c>
      <c r="E24" s="82" t="s">
        <v>383</v>
      </c>
      <c r="F24" s="82" t="s">
        <v>383</v>
      </c>
      <c r="G24" s="82" t="s">
        <v>383</v>
      </c>
      <c r="H24" s="83" t="s">
        <v>197</v>
      </c>
    </row>
    <row r="25" spans="1:8" ht="18" customHeight="1">
      <c r="A25" s="76" t="s">
        <v>246</v>
      </c>
      <c r="B25" s="81" t="s">
        <v>247</v>
      </c>
      <c r="C25" s="82" t="s">
        <v>383</v>
      </c>
      <c r="D25" s="82" t="s">
        <v>383</v>
      </c>
      <c r="E25" s="82" t="s">
        <v>383</v>
      </c>
      <c r="F25" s="82" t="s">
        <v>383</v>
      </c>
      <c r="G25" s="82" t="s">
        <v>383</v>
      </c>
      <c r="H25" s="83" t="s">
        <v>248</v>
      </c>
    </row>
    <row r="26" spans="1:8" ht="18" customHeight="1">
      <c r="A26" s="76" t="s">
        <v>182</v>
      </c>
      <c r="B26" s="81" t="s">
        <v>151</v>
      </c>
      <c r="C26" s="82" t="s">
        <v>383</v>
      </c>
      <c r="D26" s="82" t="s">
        <v>383</v>
      </c>
      <c r="E26" s="82" t="s">
        <v>383</v>
      </c>
      <c r="F26" s="82" t="s">
        <v>383</v>
      </c>
      <c r="G26" s="82" t="s">
        <v>383</v>
      </c>
      <c r="H26" s="83" t="s">
        <v>152</v>
      </c>
    </row>
    <row r="27" spans="1:8" ht="18" customHeight="1">
      <c r="A27" s="76" t="s">
        <v>249</v>
      </c>
      <c r="B27" s="81" t="s">
        <v>106</v>
      </c>
      <c r="C27" s="82">
        <v>0.73</v>
      </c>
      <c r="D27" s="82" t="s">
        <v>383</v>
      </c>
      <c r="E27" s="82">
        <v>0.72</v>
      </c>
      <c r="F27" s="82" t="s">
        <v>383</v>
      </c>
      <c r="G27" s="82">
        <v>0.72</v>
      </c>
      <c r="H27" s="83" t="s">
        <v>107</v>
      </c>
    </row>
    <row r="28" spans="1:8" ht="18" customHeight="1">
      <c r="A28" s="76" t="s">
        <v>191</v>
      </c>
      <c r="B28" s="81" t="s">
        <v>190</v>
      </c>
      <c r="C28" s="82">
        <v>0.09</v>
      </c>
      <c r="D28" s="82" t="s">
        <v>383</v>
      </c>
      <c r="E28" s="82" t="s">
        <v>383</v>
      </c>
      <c r="F28" s="82" t="s">
        <v>383</v>
      </c>
      <c r="G28" s="82" t="s">
        <v>383</v>
      </c>
      <c r="H28" s="83" t="s">
        <v>250</v>
      </c>
    </row>
    <row r="29" spans="1:8" ht="18" customHeight="1">
      <c r="A29" s="76" t="s">
        <v>373</v>
      </c>
      <c r="B29" s="81" t="s">
        <v>372</v>
      </c>
      <c r="C29" s="82" t="s">
        <v>234</v>
      </c>
      <c r="D29" s="82" t="s">
        <v>234</v>
      </c>
      <c r="E29" s="82" t="s">
        <v>234</v>
      </c>
      <c r="F29" s="82" t="s">
        <v>234</v>
      </c>
      <c r="G29" s="82" t="s">
        <v>234</v>
      </c>
      <c r="H29" s="83" t="s">
        <v>374</v>
      </c>
    </row>
    <row r="30" spans="1:8" ht="18" customHeight="1">
      <c r="A30" s="76" t="s">
        <v>251</v>
      </c>
      <c r="B30" s="81" t="s">
        <v>252</v>
      </c>
      <c r="C30" s="82" t="s">
        <v>383</v>
      </c>
      <c r="D30" s="82" t="s">
        <v>383</v>
      </c>
      <c r="E30" s="82" t="s">
        <v>383</v>
      </c>
      <c r="F30" s="82" t="s">
        <v>383</v>
      </c>
      <c r="G30" s="82" t="s">
        <v>383</v>
      </c>
      <c r="H30" s="83" t="s">
        <v>253</v>
      </c>
    </row>
    <row r="31" spans="1:8" ht="18" customHeight="1">
      <c r="A31" s="76" t="s">
        <v>254</v>
      </c>
      <c r="B31" s="81" t="s">
        <v>255</v>
      </c>
      <c r="C31" s="82" t="s">
        <v>234</v>
      </c>
      <c r="D31" s="82" t="s">
        <v>234</v>
      </c>
      <c r="E31" s="82" t="s">
        <v>234</v>
      </c>
      <c r="F31" s="82" t="s">
        <v>234</v>
      </c>
      <c r="G31" s="82" t="s">
        <v>234</v>
      </c>
      <c r="H31" s="83" t="s">
        <v>256</v>
      </c>
    </row>
    <row r="32" spans="1:8" ht="18" customHeight="1">
      <c r="A32" s="76" t="s">
        <v>257</v>
      </c>
      <c r="B32" s="81" t="s">
        <v>201</v>
      </c>
      <c r="C32" s="82" t="s">
        <v>383</v>
      </c>
      <c r="D32" s="82" t="s">
        <v>383</v>
      </c>
      <c r="E32" s="82" t="s">
        <v>383</v>
      </c>
      <c r="F32" s="82" t="s">
        <v>383</v>
      </c>
      <c r="G32" s="82" t="s">
        <v>383</v>
      </c>
      <c r="H32" s="83" t="s">
        <v>204</v>
      </c>
    </row>
    <row r="33" spans="1:8" ht="18" customHeight="1">
      <c r="A33" s="76" t="s">
        <v>258</v>
      </c>
      <c r="B33" s="81" t="s">
        <v>153</v>
      </c>
      <c r="C33" s="82" t="s">
        <v>383</v>
      </c>
      <c r="D33" s="82" t="s">
        <v>383</v>
      </c>
      <c r="E33" s="82" t="s">
        <v>383</v>
      </c>
      <c r="F33" s="82" t="s">
        <v>383</v>
      </c>
      <c r="G33" s="82" t="s">
        <v>383</v>
      </c>
      <c r="H33" s="83" t="s">
        <v>154</v>
      </c>
    </row>
    <row r="34" spans="1:8" ht="18" customHeight="1">
      <c r="A34" s="76" t="s">
        <v>259</v>
      </c>
      <c r="B34" s="81" t="s">
        <v>260</v>
      </c>
      <c r="C34" s="82" t="s">
        <v>383</v>
      </c>
      <c r="D34" s="82" t="s">
        <v>383</v>
      </c>
      <c r="E34" s="82" t="s">
        <v>383</v>
      </c>
      <c r="F34" s="82" t="s">
        <v>383</v>
      </c>
      <c r="G34" s="82" t="s">
        <v>383</v>
      </c>
      <c r="H34" s="83" t="s">
        <v>261</v>
      </c>
    </row>
    <row r="35" spans="1:8" ht="18" customHeight="1">
      <c r="A35" s="76" t="s">
        <v>262</v>
      </c>
      <c r="B35" s="81" t="s">
        <v>263</v>
      </c>
      <c r="C35" s="82" t="s">
        <v>383</v>
      </c>
      <c r="D35" s="82" t="s">
        <v>383</v>
      </c>
      <c r="E35" s="82" t="s">
        <v>383</v>
      </c>
      <c r="F35" s="82" t="s">
        <v>383</v>
      </c>
      <c r="G35" s="82" t="s">
        <v>383</v>
      </c>
      <c r="H35" s="83" t="s">
        <v>264</v>
      </c>
    </row>
    <row r="36" spans="1:8" ht="18" customHeight="1">
      <c r="A36" s="76" t="s">
        <v>265</v>
      </c>
      <c r="B36" s="81" t="s">
        <v>266</v>
      </c>
      <c r="C36" s="82" t="s">
        <v>383</v>
      </c>
      <c r="D36" s="82" t="s">
        <v>383</v>
      </c>
      <c r="E36" s="82" t="s">
        <v>383</v>
      </c>
      <c r="F36" s="82" t="s">
        <v>383</v>
      </c>
      <c r="G36" s="82" t="s">
        <v>383</v>
      </c>
      <c r="H36" s="83" t="s">
        <v>267</v>
      </c>
    </row>
    <row r="37" spans="1:8" ht="18" customHeight="1">
      <c r="A37" s="76" t="s">
        <v>268</v>
      </c>
      <c r="B37" s="81" t="s">
        <v>269</v>
      </c>
      <c r="C37" s="82" t="s">
        <v>383</v>
      </c>
      <c r="D37" s="82" t="s">
        <v>383</v>
      </c>
      <c r="E37" s="82" t="s">
        <v>383</v>
      </c>
      <c r="F37" s="82" t="s">
        <v>383</v>
      </c>
      <c r="G37" s="82" t="s">
        <v>383</v>
      </c>
      <c r="H37" s="83" t="s">
        <v>270</v>
      </c>
    </row>
    <row r="38" spans="1:8" ht="18" customHeight="1">
      <c r="A38" s="76" t="s">
        <v>271</v>
      </c>
      <c r="B38" s="81" t="s">
        <v>272</v>
      </c>
      <c r="C38" s="82" t="s">
        <v>383</v>
      </c>
      <c r="D38" s="82" t="s">
        <v>383</v>
      </c>
      <c r="E38" s="82" t="s">
        <v>383</v>
      </c>
      <c r="F38" s="82" t="s">
        <v>383</v>
      </c>
      <c r="G38" s="82">
        <v>0.75</v>
      </c>
      <c r="H38" s="83" t="s">
        <v>273</v>
      </c>
    </row>
    <row r="39" spans="1:8" ht="18" customHeight="1">
      <c r="A39" s="76" t="s">
        <v>274</v>
      </c>
      <c r="B39" s="81" t="s">
        <v>208</v>
      </c>
      <c r="C39" s="82" t="s">
        <v>383</v>
      </c>
      <c r="D39" s="82" t="s">
        <v>383</v>
      </c>
      <c r="E39" s="82" t="s">
        <v>383</v>
      </c>
      <c r="F39" s="82" t="s">
        <v>383</v>
      </c>
      <c r="G39" s="82" t="s">
        <v>383</v>
      </c>
      <c r="H39" s="83" t="s">
        <v>209</v>
      </c>
    </row>
    <row r="40" spans="1:8" ht="18" customHeight="1">
      <c r="A40" s="76" t="s">
        <v>275</v>
      </c>
      <c r="B40" s="81" t="s">
        <v>276</v>
      </c>
      <c r="C40" s="82" t="s">
        <v>383</v>
      </c>
      <c r="D40" s="82" t="s">
        <v>383</v>
      </c>
      <c r="E40" s="82" t="s">
        <v>383</v>
      </c>
      <c r="F40" s="82" t="s">
        <v>383</v>
      </c>
      <c r="G40" s="82" t="s">
        <v>383</v>
      </c>
      <c r="H40" s="83" t="s">
        <v>277</v>
      </c>
    </row>
    <row r="41" spans="1:8" ht="18" customHeight="1">
      <c r="A41" s="76" t="s">
        <v>278</v>
      </c>
      <c r="B41" s="81" t="s">
        <v>279</v>
      </c>
      <c r="C41" s="82" t="s">
        <v>383</v>
      </c>
      <c r="D41" s="82" t="s">
        <v>383</v>
      </c>
      <c r="E41" s="82" t="s">
        <v>383</v>
      </c>
      <c r="F41" s="82" t="s">
        <v>383</v>
      </c>
      <c r="G41" s="82" t="s">
        <v>383</v>
      </c>
      <c r="H41" s="83" t="s">
        <v>280</v>
      </c>
    </row>
    <row r="42" spans="1:8" ht="18" customHeight="1">
      <c r="A42" s="76" t="s">
        <v>281</v>
      </c>
      <c r="B42" s="81" t="s">
        <v>282</v>
      </c>
      <c r="C42" s="82" t="s">
        <v>383</v>
      </c>
      <c r="D42" s="82" t="s">
        <v>383</v>
      </c>
      <c r="E42" s="82" t="s">
        <v>383</v>
      </c>
      <c r="F42" s="82" t="s">
        <v>383</v>
      </c>
      <c r="G42" s="82" t="s">
        <v>383</v>
      </c>
      <c r="H42" s="83" t="s">
        <v>283</v>
      </c>
    </row>
    <row r="43" spans="1:8" ht="18" customHeight="1">
      <c r="A43" s="76" t="s">
        <v>200</v>
      </c>
      <c r="B43" s="81" t="s">
        <v>199</v>
      </c>
      <c r="C43" s="82">
        <v>0.75</v>
      </c>
      <c r="D43" s="82" t="s">
        <v>383</v>
      </c>
      <c r="E43" s="82" t="s">
        <v>383</v>
      </c>
      <c r="F43" s="82">
        <v>0.75</v>
      </c>
      <c r="G43" s="82" t="s">
        <v>383</v>
      </c>
      <c r="H43" s="83" t="s">
        <v>284</v>
      </c>
    </row>
    <row r="44" spans="1:8" ht="18" customHeight="1">
      <c r="A44" s="76" t="s">
        <v>285</v>
      </c>
      <c r="B44" s="81" t="s">
        <v>286</v>
      </c>
      <c r="C44" s="82" t="s">
        <v>383</v>
      </c>
      <c r="D44" s="82" t="s">
        <v>383</v>
      </c>
      <c r="E44" s="82" t="s">
        <v>383</v>
      </c>
      <c r="F44" s="82" t="s">
        <v>383</v>
      </c>
      <c r="G44" s="82" t="s">
        <v>383</v>
      </c>
      <c r="H44" s="83" t="s">
        <v>287</v>
      </c>
    </row>
    <row r="45" spans="1:8" ht="18" customHeight="1">
      <c r="A45" s="76" t="s">
        <v>288</v>
      </c>
      <c r="B45" s="81" t="s">
        <v>289</v>
      </c>
      <c r="C45" s="82" t="s">
        <v>383</v>
      </c>
      <c r="D45" s="82" t="s">
        <v>383</v>
      </c>
      <c r="E45" s="82" t="s">
        <v>383</v>
      </c>
      <c r="F45" s="82" t="s">
        <v>383</v>
      </c>
      <c r="G45" s="82" t="s">
        <v>383</v>
      </c>
      <c r="H45" s="83" t="s">
        <v>290</v>
      </c>
    </row>
    <row r="46" spans="1:8" ht="18" customHeight="1">
      <c r="A46" s="76" t="s">
        <v>291</v>
      </c>
      <c r="B46" s="81" t="s">
        <v>292</v>
      </c>
      <c r="C46" s="82" t="s">
        <v>234</v>
      </c>
      <c r="D46" s="82" t="s">
        <v>234</v>
      </c>
      <c r="E46" s="82" t="s">
        <v>234</v>
      </c>
      <c r="F46" s="82" t="s">
        <v>234</v>
      </c>
      <c r="G46" s="82" t="s">
        <v>234</v>
      </c>
      <c r="H46" s="83" t="s">
        <v>293</v>
      </c>
    </row>
    <row r="47" spans="1:8" ht="18" customHeight="1">
      <c r="A47" s="84" t="s">
        <v>294</v>
      </c>
      <c r="B47" s="85" t="s">
        <v>295</v>
      </c>
      <c r="C47" s="82" t="s">
        <v>383</v>
      </c>
      <c r="D47" s="82" t="s">
        <v>383</v>
      </c>
      <c r="E47" s="82" t="s">
        <v>383</v>
      </c>
      <c r="F47" s="82" t="s">
        <v>383</v>
      </c>
      <c r="G47" s="82" t="s">
        <v>383</v>
      </c>
      <c r="H47" s="86" t="s">
        <v>296</v>
      </c>
    </row>
    <row r="48" spans="1:8" ht="18" customHeight="1">
      <c r="A48" s="76" t="s">
        <v>297</v>
      </c>
      <c r="B48" s="85" t="s">
        <v>298</v>
      </c>
      <c r="C48" s="82">
        <v>0.85</v>
      </c>
      <c r="D48" s="82" t="s">
        <v>383</v>
      </c>
      <c r="E48" s="82" t="s">
        <v>383</v>
      </c>
      <c r="F48" s="82" t="s">
        <v>383</v>
      </c>
      <c r="G48" s="82" t="s">
        <v>383</v>
      </c>
      <c r="H48" s="86" t="s">
        <v>299</v>
      </c>
    </row>
    <row r="49" spans="1:8" ht="18" customHeight="1">
      <c r="A49" s="77" t="s">
        <v>27</v>
      </c>
      <c r="B49" s="78"/>
      <c r="C49" s="87"/>
      <c r="D49" s="87"/>
      <c r="E49" s="128"/>
      <c r="F49" s="128"/>
      <c r="G49" s="128"/>
      <c r="H49" s="88" t="s">
        <v>300</v>
      </c>
    </row>
    <row r="50" spans="1:8" ht="18" customHeight="1">
      <c r="A50" s="76" t="s">
        <v>389</v>
      </c>
      <c r="B50" s="89" t="s">
        <v>32</v>
      </c>
      <c r="C50" s="82">
        <v>12.05</v>
      </c>
      <c r="D50" s="82">
        <v>12.04</v>
      </c>
      <c r="E50" s="127">
        <v>12</v>
      </c>
      <c r="F50" s="127">
        <v>12</v>
      </c>
      <c r="G50" s="127">
        <v>11.99</v>
      </c>
      <c r="H50" s="90" t="s">
        <v>33</v>
      </c>
    </row>
    <row r="51" spans="1:8" ht="18" customHeight="1">
      <c r="A51" s="76" t="s">
        <v>112</v>
      </c>
      <c r="B51" s="89" t="s">
        <v>113</v>
      </c>
      <c r="C51" s="82" t="s">
        <v>383</v>
      </c>
      <c r="D51" s="82">
        <v>2.63</v>
      </c>
      <c r="E51" s="82">
        <v>2.63</v>
      </c>
      <c r="F51" s="82">
        <v>2.64</v>
      </c>
      <c r="G51" s="82">
        <v>2.64</v>
      </c>
      <c r="H51" s="90" t="s">
        <v>301</v>
      </c>
    </row>
    <row r="52" spans="1:8" ht="25.5" customHeight="1">
      <c r="A52" s="77" t="s">
        <v>114</v>
      </c>
      <c r="B52" s="78"/>
      <c r="C52" s="87"/>
      <c r="D52" s="87"/>
      <c r="E52" s="128"/>
      <c r="F52" s="128"/>
      <c r="G52" s="128"/>
      <c r="H52" s="80" t="s">
        <v>116</v>
      </c>
    </row>
    <row r="53" spans="1:8" ht="18" customHeight="1">
      <c r="A53" s="76" t="s">
        <v>302</v>
      </c>
      <c r="B53" s="81" t="s">
        <v>163</v>
      </c>
      <c r="C53" s="82">
        <v>1.08</v>
      </c>
      <c r="D53" s="82">
        <v>1.05</v>
      </c>
      <c r="E53" s="82" t="s">
        <v>383</v>
      </c>
      <c r="F53" s="82" t="s">
        <v>383</v>
      </c>
      <c r="G53" s="82" t="s">
        <v>383</v>
      </c>
      <c r="H53" s="83" t="s">
        <v>164</v>
      </c>
    </row>
    <row r="54" spans="1:8" ht="18" customHeight="1">
      <c r="A54" s="76" t="s">
        <v>303</v>
      </c>
      <c r="B54" s="81" t="s">
        <v>149</v>
      </c>
      <c r="C54" s="82" t="s">
        <v>383</v>
      </c>
      <c r="D54" s="82" t="s">
        <v>383</v>
      </c>
      <c r="E54" s="82" t="s">
        <v>383</v>
      </c>
      <c r="F54" s="82" t="s">
        <v>383</v>
      </c>
      <c r="G54" s="82">
        <v>0.7</v>
      </c>
      <c r="H54" s="83" t="s">
        <v>150</v>
      </c>
    </row>
    <row r="55" spans="1:8" ht="18" customHeight="1">
      <c r="A55" s="76" t="s">
        <v>304</v>
      </c>
      <c r="B55" s="81" t="s">
        <v>210</v>
      </c>
      <c r="C55" s="82" t="s">
        <v>383</v>
      </c>
      <c r="D55" s="82" t="s">
        <v>383</v>
      </c>
      <c r="E55" s="82" t="s">
        <v>383</v>
      </c>
      <c r="F55" s="82" t="s">
        <v>383</v>
      </c>
      <c r="G55" s="82">
        <v>0.7</v>
      </c>
      <c r="H55" s="83" t="s">
        <v>305</v>
      </c>
    </row>
    <row r="56" spans="1:8" ht="18" customHeight="1">
      <c r="A56" s="76" t="s">
        <v>306</v>
      </c>
      <c r="B56" s="81" t="s">
        <v>207</v>
      </c>
      <c r="C56" s="82" t="s">
        <v>383</v>
      </c>
      <c r="D56" s="82" t="s">
        <v>383</v>
      </c>
      <c r="E56" s="82" t="s">
        <v>383</v>
      </c>
      <c r="F56" s="82" t="s">
        <v>383</v>
      </c>
      <c r="G56" s="82" t="s">
        <v>383</v>
      </c>
      <c r="H56" s="83" t="s">
        <v>211</v>
      </c>
    </row>
    <row r="57" spans="1:8" ht="18" customHeight="1">
      <c r="A57" s="76" t="s">
        <v>307</v>
      </c>
      <c r="B57" s="81" t="s">
        <v>308</v>
      </c>
      <c r="C57" s="82" t="s">
        <v>383</v>
      </c>
      <c r="D57" s="82" t="s">
        <v>383</v>
      </c>
      <c r="E57" s="82" t="s">
        <v>383</v>
      </c>
      <c r="F57" s="82" t="s">
        <v>383</v>
      </c>
      <c r="G57" s="82" t="s">
        <v>383</v>
      </c>
      <c r="H57" s="83" t="s">
        <v>309</v>
      </c>
    </row>
    <row r="58" spans="1:8" ht="26.25" customHeight="1">
      <c r="A58" s="77" t="s">
        <v>165</v>
      </c>
      <c r="B58" s="78"/>
      <c r="C58" s="87"/>
      <c r="D58" s="87"/>
      <c r="E58" s="128"/>
      <c r="F58" s="128"/>
      <c r="G58" s="128"/>
      <c r="H58" s="80" t="s">
        <v>169</v>
      </c>
    </row>
    <row r="59" spans="1:8" ht="18" customHeight="1">
      <c r="A59" s="76" t="s">
        <v>310</v>
      </c>
      <c r="B59" s="81" t="s">
        <v>311</v>
      </c>
      <c r="C59" s="82" t="s">
        <v>234</v>
      </c>
      <c r="D59" s="82" t="s">
        <v>234</v>
      </c>
      <c r="E59" s="82" t="s">
        <v>234</v>
      </c>
      <c r="F59" s="82" t="s">
        <v>234</v>
      </c>
      <c r="G59" s="82" t="s">
        <v>234</v>
      </c>
      <c r="H59" s="83" t="s">
        <v>312</v>
      </c>
    </row>
    <row r="60" spans="1:8" ht="18" customHeight="1">
      <c r="A60" s="76" t="s">
        <v>313</v>
      </c>
      <c r="B60" s="81" t="s">
        <v>314</v>
      </c>
      <c r="C60" s="82" t="s">
        <v>234</v>
      </c>
      <c r="D60" s="82" t="s">
        <v>234</v>
      </c>
      <c r="E60" s="82" t="s">
        <v>234</v>
      </c>
      <c r="F60" s="82" t="s">
        <v>234</v>
      </c>
      <c r="G60" s="82" t="s">
        <v>234</v>
      </c>
      <c r="H60" s="83" t="s">
        <v>315</v>
      </c>
    </row>
    <row r="61" spans="1:8" ht="18" customHeight="1">
      <c r="A61" s="76" t="s">
        <v>316</v>
      </c>
      <c r="B61" s="81" t="s">
        <v>317</v>
      </c>
      <c r="C61" s="82" t="s">
        <v>234</v>
      </c>
      <c r="D61" s="82" t="s">
        <v>234</v>
      </c>
      <c r="E61" s="82" t="s">
        <v>234</v>
      </c>
      <c r="F61" s="82" t="s">
        <v>234</v>
      </c>
      <c r="G61" s="82" t="s">
        <v>234</v>
      </c>
      <c r="H61" s="91" t="s">
        <v>318</v>
      </c>
    </row>
    <row r="62" spans="1:8" ht="18" customHeight="1">
      <c r="A62" s="76" t="s">
        <v>166</v>
      </c>
      <c r="B62" s="81" t="s">
        <v>167</v>
      </c>
      <c r="C62" s="82" t="s">
        <v>383</v>
      </c>
      <c r="D62" s="82" t="s">
        <v>383</v>
      </c>
      <c r="E62" s="82" t="s">
        <v>383</v>
      </c>
      <c r="F62" s="82" t="s">
        <v>383</v>
      </c>
      <c r="G62" s="82" t="s">
        <v>383</v>
      </c>
      <c r="H62" s="83" t="s">
        <v>168</v>
      </c>
    </row>
    <row r="63" spans="1:8" ht="18" customHeight="1">
      <c r="A63" s="76" t="s">
        <v>319</v>
      </c>
      <c r="B63" s="81" t="s">
        <v>320</v>
      </c>
      <c r="C63" s="82" t="s">
        <v>383</v>
      </c>
      <c r="D63" s="82" t="s">
        <v>383</v>
      </c>
      <c r="E63" s="82" t="s">
        <v>383</v>
      </c>
      <c r="F63" s="82" t="s">
        <v>383</v>
      </c>
      <c r="G63" s="82" t="s">
        <v>383</v>
      </c>
      <c r="H63" s="83" t="s">
        <v>321</v>
      </c>
    </row>
    <row r="64" spans="1:8" ht="18.75" customHeight="1">
      <c r="A64" s="129" t="s">
        <v>322</v>
      </c>
      <c r="B64" s="140" t="s">
        <v>323</v>
      </c>
      <c r="C64" s="127" t="s">
        <v>234</v>
      </c>
      <c r="D64" s="127" t="s">
        <v>234</v>
      </c>
      <c r="E64" s="127" t="s">
        <v>234</v>
      </c>
      <c r="F64" s="127" t="s">
        <v>234</v>
      </c>
      <c r="G64" s="127" t="s">
        <v>234</v>
      </c>
      <c r="H64" s="141" t="s">
        <v>324</v>
      </c>
    </row>
    <row r="65" spans="1:8" ht="19.5" customHeight="1">
      <c r="A65" s="268" t="s">
        <v>408</v>
      </c>
      <c r="B65" s="268"/>
      <c r="C65" s="268"/>
      <c r="D65" s="268"/>
      <c r="E65" s="268"/>
      <c r="F65" s="268"/>
      <c r="G65" s="268"/>
      <c r="H65" s="268"/>
    </row>
    <row r="66" spans="1:8" ht="21" customHeight="1">
      <c r="A66" s="269" t="s">
        <v>409</v>
      </c>
      <c r="B66" s="269"/>
      <c r="C66" s="270"/>
      <c r="D66" s="270"/>
      <c r="E66" s="270"/>
      <c r="F66" s="270"/>
      <c r="G66" s="270"/>
      <c r="H66" s="269"/>
    </row>
    <row r="67" spans="1:8" ht="21" customHeight="1">
      <c r="A67" s="271" t="s">
        <v>226</v>
      </c>
      <c r="B67" s="273" t="s">
        <v>119</v>
      </c>
      <c r="C67" s="275" t="s">
        <v>410</v>
      </c>
      <c r="D67" s="275" t="s">
        <v>411</v>
      </c>
      <c r="E67" s="275" t="s">
        <v>412</v>
      </c>
      <c r="F67" s="275" t="s">
        <v>413</v>
      </c>
      <c r="G67" s="275" t="s">
        <v>414</v>
      </c>
      <c r="H67" s="271" t="s">
        <v>227</v>
      </c>
    </row>
    <row r="68" spans="1:8" ht="12" customHeight="1">
      <c r="A68" s="272"/>
      <c r="B68" s="274"/>
      <c r="C68" s="276"/>
      <c r="D68" s="276"/>
      <c r="E68" s="276"/>
      <c r="F68" s="276"/>
      <c r="G68" s="276"/>
      <c r="H68" s="277"/>
    </row>
    <row r="69" spans="1:8" ht="21.75" customHeight="1">
      <c r="A69" s="77" t="s">
        <v>325</v>
      </c>
      <c r="B69" s="78"/>
      <c r="C69" s="87"/>
      <c r="D69" s="87"/>
      <c r="E69" s="128"/>
      <c r="F69" s="128"/>
      <c r="G69" s="128"/>
      <c r="H69" s="80" t="s">
        <v>382</v>
      </c>
    </row>
    <row r="70" spans="1:8" ht="20.100000000000001" customHeight="1">
      <c r="A70" s="76" t="s">
        <v>326</v>
      </c>
      <c r="B70" s="81" t="s">
        <v>143</v>
      </c>
      <c r="C70" s="82" t="s">
        <v>383</v>
      </c>
      <c r="D70" s="82" t="s">
        <v>383</v>
      </c>
      <c r="E70" s="82" t="s">
        <v>383</v>
      </c>
      <c r="F70" s="82" t="s">
        <v>383</v>
      </c>
      <c r="G70" s="82" t="s">
        <v>383</v>
      </c>
      <c r="H70" s="83" t="s">
        <v>144</v>
      </c>
    </row>
    <row r="71" spans="1:8" ht="20.100000000000001" customHeight="1">
      <c r="A71" s="76" t="s">
        <v>67</v>
      </c>
      <c r="B71" s="81" t="s">
        <v>68</v>
      </c>
      <c r="C71" s="82">
        <v>3.42</v>
      </c>
      <c r="D71" s="82">
        <v>3.4</v>
      </c>
      <c r="E71" s="127">
        <v>3.38</v>
      </c>
      <c r="F71" s="82">
        <v>3.35</v>
      </c>
      <c r="G71" s="82">
        <v>3.4</v>
      </c>
      <c r="H71" s="83" t="s">
        <v>69</v>
      </c>
    </row>
    <row r="72" spans="1:8" ht="20.100000000000001" customHeight="1">
      <c r="A72" s="76" t="s">
        <v>327</v>
      </c>
      <c r="B72" s="81" t="s">
        <v>178</v>
      </c>
      <c r="C72" s="82" t="s">
        <v>383</v>
      </c>
      <c r="D72" s="82" t="s">
        <v>383</v>
      </c>
      <c r="E72" s="82">
        <v>0.85</v>
      </c>
      <c r="F72" s="82">
        <v>0.85</v>
      </c>
      <c r="G72" s="82" t="s">
        <v>383</v>
      </c>
      <c r="H72" s="83" t="s">
        <v>180</v>
      </c>
    </row>
    <row r="73" spans="1:8" ht="20.100000000000001" customHeight="1">
      <c r="A73" s="76" t="s">
        <v>328</v>
      </c>
      <c r="B73" s="81" t="s">
        <v>329</v>
      </c>
      <c r="C73" s="82" t="s">
        <v>383</v>
      </c>
      <c r="D73" s="82" t="s">
        <v>383</v>
      </c>
      <c r="E73" s="82" t="s">
        <v>383</v>
      </c>
      <c r="F73" s="82" t="s">
        <v>383</v>
      </c>
      <c r="G73" s="82" t="s">
        <v>383</v>
      </c>
      <c r="H73" s="83" t="s">
        <v>330</v>
      </c>
    </row>
    <row r="74" spans="1:8" ht="20.100000000000001" customHeight="1">
      <c r="A74" s="76" t="s">
        <v>70</v>
      </c>
      <c r="B74" s="81" t="s">
        <v>71</v>
      </c>
      <c r="C74" s="82">
        <v>32</v>
      </c>
      <c r="D74" s="82">
        <v>34</v>
      </c>
      <c r="E74" s="82">
        <v>35</v>
      </c>
      <c r="F74" s="82">
        <v>34.049999999999997</v>
      </c>
      <c r="G74" s="82">
        <v>34.049999999999997</v>
      </c>
      <c r="H74" s="83" t="s">
        <v>72</v>
      </c>
    </row>
    <row r="75" spans="1:8" ht="20.100000000000001" customHeight="1">
      <c r="A75" s="76" t="s">
        <v>331</v>
      </c>
      <c r="B75" s="81" t="s">
        <v>179</v>
      </c>
      <c r="C75" s="82">
        <v>1.62</v>
      </c>
      <c r="D75" s="82">
        <v>1.6</v>
      </c>
      <c r="E75" s="127">
        <v>1.6</v>
      </c>
      <c r="F75" s="82" t="s">
        <v>383</v>
      </c>
      <c r="G75" s="127">
        <v>1.54</v>
      </c>
      <c r="H75" s="83" t="s">
        <v>181</v>
      </c>
    </row>
    <row r="76" spans="1:8" ht="20.100000000000001" customHeight="1">
      <c r="A76" s="76" t="s">
        <v>332</v>
      </c>
      <c r="B76" s="81" t="s">
        <v>215</v>
      </c>
      <c r="C76" s="82">
        <v>1.29</v>
      </c>
      <c r="D76" s="82">
        <v>1.29</v>
      </c>
      <c r="E76" s="82">
        <v>1.29</v>
      </c>
      <c r="F76" s="82" t="s">
        <v>383</v>
      </c>
      <c r="G76" s="82">
        <v>1.29</v>
      </c>
      <c r="H76" s="83" t="s">
        <v>216</v>
      </c>
    </row>
    <row r="77" spans="1:8" ht="20.100000000000001" customHeight="1">
      <c r="A77" s="76" t="s">
        <v>333</v>
      </c>
      <c r="B77" s="81" t="s">
        <v>202</v>
      </c>
      <c r="C77" s="82">
        <v>1.86</v>
      </c>
      <c r="D77" s="82">
        <v>1.86</v>
      </c>
      <c r="E77" s="82">
        <v>1.8</v>
      </c>
      <c r="F77" s="82">
        <v>1.76</v>
      </c>
      <c r="G77" s="82">
        <v>1.69</v>
      </c>
      <c r="H77" s="83" t="s">
        <v>203</v>
      </c>
    </row>
    <row r="78" spans="1:8" ht="20.100000000000001" customHeight="1">
      <c r="A78" s="76" t="s">
        <v>213</v>
      </c>
      <c r="B78" s="81" t="s">
        <v>212</v>
      </c>
      <c r="C78" s="82" t="s">
        <v>383</v>
      </c>
      <c r="D78" s="82" t="s">
        <v>383</v>
      </c>
      <c r="E78" s="82" t="s">
        <v>383</v>
      </c>
      <c r="F78" s="82" t="s">
        <v>383</v>
      </c>
      <c r="G78" s="82" t="s">
        <v>383</v>
      </c>
      <c r="H78" s="91" t="s">
        <v>218</v>
      </c>
    </row>
    <row r="79" spans="1:8" ht="20.100000000000001" customHeight="1">
      <c r="A79" s="76" t="s">
        <v>117</v>
      </c>
      <c r="B79" s="81" t="s">
        <v>118</v>
      </c>
      <c r="C79" s="82" t="s">
        <v>383</v>
      </c>
      <c r="D79" s="82" t="s">
        <v>383</v>
      </c>
      <c r="E79" s="82" t="s">
        <v>383</v>
      </c>
      <c r="F79" s="82" t="s">
        <v>383</v>
      </c>
      <c r="G79" s="82" t="s">
        <v>383</v>
      </c>
      <c r="H79" s="83" t="s">
        <v>334</v>
      </c>
    </row>
    <row r="80" spans="1:8" ht="20.100000000000001" customHeight="1">
      <c r="A80" s="84" t="s">
        <v>335</v>
      </c>
      <c r="B80" s="85" t="s">
        <v>336</v>
      </c>
      <c r="C80" s="82" t="s">
        <v>383</v>
      </c>
      <c r="D80" s="82" t="s">
        <v>383</v>
      </c>
      <c r="E80" s="82" t="s">
        <v>383</v>
      </c>
      <c r="F80" s="82" t="s">
        <v>383</v>
      </c>
      <c r="G80" s="82" t="s">
        <v>383</v>
      </c>
      <c r="H80" s="92" t="s">
        <v>337</v>
      </c>
    </row>
    <row r="81" spans="1:8" ht="20.100000000000001" customHeight="1">
      <c r="A81" s="77" t="s">
        <v>76</v>
      </c>
      <c r="B81" s="78"/>
      <c r="C81" s="87"/>
      <c r="D81" s="87"/>
      <c r="E81" s="128"/>
      <c r="F81" s="128"/>
      <c r="G81" s="128"/>
      <c r="H81" s="80" t="s">
        <v>30</v>
      </c>
    </row>
    <row r="82" spans="1:8" ht="20.100000000000001" customHeight="1">
      <c r="A82" s="76" t="s">
        <v>56</v>
      </c>
      <c r="B82" s="81" t="s">
        <v>57</v>
      </c>
      <c r="C82" s="82">
        <v>2.57</v>
      </c>
      <c r="D82" s="82">
        <v>2.57</v>
      </c>
      <c r="E82" s="127">
        <v>2.58</v>
      </c>
      <c r="F82" s="127">
        <v>2.57</v>
      </c>
      <c r="G82" s="82">
        <v>2.58</v>
      </c>
      <c r="H82" s="83" t="s">
        <v>58</v>
      </c>
    </row>
    <row r="83" spans="1:8" ht="20.100000000000001" customHeight="1">
      <c r="A83" s="76" t="s">
        <v>157</v>
      </c>
      <c r="B83" s="81" t="s">
        <v>156</v>
      </c>
      <c r="C83" s="82" t="s">
        <v>383</v>
      </c>
      <c r="D83" s="82" t="s">
        <v>383</v>
      </c>
      <c r="E83" s="82" t="s">
        <v>383</v>
      </c>
      <c r="F83" s="82">
        <v>6.8</v>
      </c>
      <c r="G83" s="82">
        <v>7.1</v>
      </c>
      <c r="H83" s="83" t="s">
        <v>158</v>
      </c>
    </row>
    <row r="84" spans="1:8" ht="20.100000000000001" customHeight="1">
      <c r="A84" s="76" t="s">
        <v>187</v>
      </c>
      <c r="B84" s="81" t="s">
        <v>185</v>
      </c>
      <c r="C84" s="82">
        <v>17</v>
      </c>
      <c r="D84" s="82" t="s">
        <v>383</v>
      </c>
      <c r="E84" s="82" t="s">
        <v>383</v>
      </c>
      <c r="F84" s="82" t="s">
        <v>383</v>
      </c>
      <c r="G84" s="82">
        <v>17</v>
      </c>
      <c r="H84" s="83" t="s">
        <v>196</v>
      </c>
    </row>
    <row r="85" spans="1:8" ht="20.100000000000001" customHeight="1">
      <c r="A85" s="76" t="s">
        <v>338</v>
      </c>
      <c r="B85" s="81" t="s">
        <v>339</v>
      </c>
      <c r="C85" s="82" t="s">
        <v>383</v>
      </c>
      <c r="D85" s="82" t="s">
        <v>383</v>
      </c>
      <c r="E85" s="82" t="s">
        <v>383</v>
      </c>
      <c r="F85" s="82" t="s">
        <v>383</v>
      </c>
      <c r="G85" s="82" t="s">
        <v>383</v>
      </c>
      <c r="H85" s="83" t="s">
        <v>340</v>
      </c>
    </row>
    <row r="86" spans="1:8" ht="20.100000000000001" customHeight="1">
      <c r="A86" s="76" t="s">
        <v>59</v>
      </c>
      <c r="B86" s="81" t="s">
        <v>34</v>
      </c>
      <c r="C86" s="82">
        <v>4.6500000000000004</v>
      </c>
      <c r="D86" s="82">
        <v>4.66</v>
      </c>
      <c r="E86" s="127">
        <v>4.63</v>
      </c>
      <c r="F86" s="127">
        <v>4.55</v>
      </c>
      <c r="G86" s="127">
        <v>4.6399999999999997</v>
      </c>
      <c r="H86" s="83" t="s">
        <v>35</v>
      </c>
    </row>
    <row r="87" spans="1:8" ht="20.100000000000001" customHeight="1">
      <c r="A87" s="76" t="s">
        <v>60</v>
      </c>
      <c r="B87" s="81" t="s">
        <v>41</v>
      </c>
      <c r="C87" s="82">
        <v>2.7</v>
      </c>
      <c r="D87" s="82">
        <v>2.7</v>
      </c>
      <c r="E87" s="127">
        <v>2.7</v>
      </c>
      <c r="F87" s="82" t="s">
        <v>383</v>
      </c>
      <c r="G87" s="82" t="s">
        <v>383</v>
      </c>
      <c r="H87" s="83" t="s">
        <v>61</v>
      </c>
    </row>
    <row r="88" spans="1:8" ht="20.100000000000001" customHeight="1">
      <c r="A88" s="76" t="s">
        <v>341</v>
      </c>
      <c r="B88" s="81" t="s">
        <v>77</v>
      </c>
      <c r="C88" s="82">
        <v>2.27</v>
      </c>
      <c r="D88" s="82">
        <v>2.27</v>
      </c>
      <c r="E88" s="82">
        <v>2.16</v>
      </c>
      <c r="F88" s="82">
        <v>2.16</v>
      </c>
      <c r="G88" s="82" t="s">
        <v>383</v>
      </c>
      <c r="H88" s="83" t="s">
        <v>78</v>
      </c>
    </row>
    <row r="89" spans="1:8" ht="20.100000000000001" customHeight="1">
      <c r="A89" s="76" t="s">
        <v>342</v>
      </c>
      <c r="B89" s="81" t="s">
        <v>343</v>
      </c>
      <c r="C89" s="82" t="s">
        <v>383</v>
      </c>
      <c r="D89" s="82" t="s">
        <v>383</v>
      </c>
      <c r="E89" s="82">
        <v>1.1399999999999999</v>
      </c>
      <c r="F89" s="82">
        <v>1.1399999999999999</v>
      </c>
      <c r="G89" s="82" t="s">
        <v>383</v>
      </c>
      <c r="H89" s="83" t="s">
        <v>344</v>
      </c>
    </row>
    <row r="90" spans="1:8" ht="20.100000000000001" customHeight="1">
      <c r="A90" s="76" t="s">
        <v>345</v>
      </c>
      <c r="B90" s="81" t="s">
        <v>146</v>
      </c>
      <c r="C90" s="82">
        <v>1.85</v>
      </c>
      <c r="D90" s="82" t="s">
        <v>383</v>
      </c>
      <c r="E90" s="82" t="s">
        <v>383</v>
      </c>
      <c r="F90" s="82" t="s">
        <v>383</v>
      </c>
      <c r="G90" s="82" t="s">
        <v>383</v>
      </c>
      <c r="H90" s="83" t="s">
        <v>147</v>
      </c>
    </row>
    <row r="91" spans="1:8" ht="20.100000000000001" customHeight="1">
      <c r="A91" s="76" t="s">
        <v>103</v>
      </c>
      <c r="B91" s="81" t="s">
        <v>79</v>
      </c>
      <c r="C91" s="82" t="s">
        <v>383</v>
      </c>
      <c r="D91" s="82">
        <v>1.1200000000000001</v>
      </c>
      <c r="E91" s="127">
        <v>1.07</v>
      </c>
      <c r="F91" s="82">
        <v>1.07</v>
      </c>
      <c r="G91" s="82" t="s">
        <v>383</v>
      </c>
      <c r="H91" s="83" t="s">
        <v>80</v>
      </c>
    </row>
    <row r="92" spans="1:8" ht="20.100000000000001" customHeight="1">
      <c r="A92" s="76" t="s">
        <v>62</v>
      </c>
      <c r="B92" s="81" t="s">
        <v>46</v>
      </c>
      <c r="C92" s="82" t="s">
        <v>383</v>
      </c>
      <c r="D92" s="82" t="s">
        <v>383</v>
      </c>
      <c r="E92" s="82" t="s">
        <v>383</v>
      </c>
      <c r="F92" s="82" t="s">
        <v>383</v>
      </c>
      <c r="G92" s="82" t="s">
        <v>383</v>
      </c>
      <c r="H92" s="83" t="s">
        <v>44</v>
      </c>
    </row>
    <row r="93" spans="1:8" ht="20.100000000000001" customHeight="1">
      <c r="A93" s="76" t="s">
        <v>81</v>
      </c>
      <c r="B93" s="81" t="s">
        <v>82</v>
      </c>
      <c r="C93" s="82">
        <v>3.57</v>
      </c>
      <c r="D93" s="82">
        <v>3.46</v>
      </c>
      <c r="E93" s="127">
        <v>3.6</v>
      </c>
      <c r="F93" s="127">
        <v>3.79</v>
      </c>
      <c r="G93" s="82">
        <v>3.73</v>
      </c>
      <c r="H93" s="83" t="s">
        <v>83</v>
      </c>
    </row>
    <row r="94" spans="1:8" ht="20.100000000000001" customHeight="1">
      <c r="A94" s="76" t="s">
        <v>127</v>
      </c>
      <c r="B94" s="81" t="s">
        <v>126</v>
      </c>
      <c r="C94" s="82" t="s">
        <v>383</v>
      </c>
      <c r="D94" s="82" t="s">
        <v>383</v>
      </c>
      <c r="E94" s="82" t="s">
        <v>383</v>
      </c>
      <c r="F94" s="82" t="s">
        <v>383</v>
      </c>
      <c r="G94" s="82" t="s">
        <v>383</v>
      </c>
      <c r="H94" s="83" t="s">
        <v>129</v>
      </c>
    </row>
    <row r="95" spans="1:8" ht="20.100000000000001" customHeight="1">
      <c r="A95" s="76" t="s">
        <v>188</v>
      </c>
      <c r="B95" s="81" t="s">
        <v>186</v>
      </c>
      <c r="C95" s="82" t="s">
        <v>383</v>
      </c>
      <c r="D95" s="82" t="s">
        <v>383</v>
      </c>
      <c r="E95" s="82" t="s">
        <v>383</v>
      </c>
      <c r="F95" s="82" t="s">
        <v>383</v>
      </c>
      <c r="G95" s="82" t="s">
        <v>383</v>
      </c>
      <c r="H95" s="83" t="s">
        <v>195</v>
      </c>
    </row>
    <row r="96" spans="1:8" ht="20.100000000000001" customHeight="1">
      <c r="A96" s="76" t="s">
        <v>346</v>
      </c>
      <c r="B96" s="81" t="s">
        <v>155</v>
      </c>
      <c r="C96" s="82">
        <v>2.0499999999999998</v>
      </c>
      <c r="D96" s="82" t="s">
        <v>383</v>
      </c>
      <c r="E96" s="82" t="s">
        <v>383</v>
      </c>
      <c r="F96" s="82">
        <v>2.1</v>
      </c>
      <c r="G96" s="82" t="s">
        <v>383</v>
      </c>
      <c r="H96" s="83" t="s">
        <v>159</v>
      </c>
    </row>
    <row r="97" spans="1:8" ht="20.100000000000001" customHeight="1">
      <c r="A97" s="76" t="s">
        <v>84</v>
      </c>
      <c r="B97" s="81" t="s">
        <v>85</v>
      </c>
      <c r="C97" s="82" t="s">
        <v>383</v>
      </c>
      <c r="D97" s="82">
        <v>2.0499999999999998</v>
      </c>
      <c r="E97" s="82" t="s">
        <v>383</v>
      </c>
      <c r="F97" s="82">
        <v>2.35</v>
      </c>
      <c r="G97" s="82">
        <v>2.5</v>
      </c>
      <c r="H97" s="83" t="s">
        <v>86</v>
      </c>
    </row>
    <row r="98" spans="1:8" ht="20.100000000000001" customHeight="1">
      <c r="A98" s="76" t="s">
        <v>87</v>
      </c>
      <c r="B98" s="81" t="s">
        <v>88</v>
      </c>
      <c r="C98" s="82">
        <v>1.1499999999999999</v>
      </c>
      <c r="D98" s="82">
        <v>1.1499999999999999</v>
      </c>
      <c r="E98" s="82" t="s">
        <v>383</v>
      </c>
      <c r="F98" s="82">
        <v>1.17</v>
      </c>
      <c r="G98" s="82" t="s">
        <v>383</v>
      </c>
      <c r="H98" s="83" t="s">
        <v>89</v>
      </c>
    </row>
    <row r="99" spans="1:8" ht="20.100000000000001" customHeight="1">
      <c r="A99" s="76" t="s">
        <v>347</v>
      </c>
      <c r="B99" s="81" t="s">
        <v>348</v>
      </c>
      <c r="C99" s="82" t="s">
        <v>383</v>
      </c>
      <c r="D99" s="82" t="s">
        <v>383</v>
      </c>
      <c r="E99" s="82" t="s">
        <v>383</v>
      </c>
      <c r="F99" s="82" t="s">
        <v>383</v>
      </c>
      <c r="G99" s="82" t="s">
        <v>383</v>
      </c>
      <c r="H99" s="83" t="s">
        <v>349</v>
      </c>
    </row>
    <row r="100" spans="1:8" ht="20.100000000000001" customHeight="1">
      <c r="A100" s="84" t="s">
        <v>350</v>
      </c>
      <c r="B100" s="81" t="s">
        <v>192</v>
      </c>
      <c r="C100" s="82" t="s">
        <v>383</v>
      </c>
      <c r="D100" s="82" t="s">
        <v>383</v>
      </c>
      <c r="E100" s="82" t="s">
        <v>383</v>
      </c>
      <c r="F100" s="82" t="s">
        <v>383</v>
      </c>
      <c r="G100" s="82" t="s">
        <v>383</v>
      </c>
      <c r="H100" s="83" t="s">
        <v>193</v>
      </c>
    </row>
    <row r="101" spans="1:8" ht="20.100000000000001" customHeight="1">
      <c r="A101" s="84" t="s">
        <v>351</v>
      </c>
      <c r="B101" s="81" t="s">
        <v>131</v>
      </c>
      <c r="C101" s="82" t="s">
        <v>383</v>
      </c>
      <c r="D101" s="82" t="s">
        <v>383</v>
      </c>
      <c r="E101" s="82" t="s">
        <v>383</v>
      </c>
      <c r="F101" s="82" t="s">
        <v>383</v>
      </c>
      <c r="G101" s="82" t="s">
        <v>383</v>
      </c>
      <c r="H101" s="93" t="s">
        <v>132</v>
      </c>
    </row>
    <row r="102" spans="1:8" ht="20.100000000000001" customHeight="1">
      <c r="A102" s="77" t="s">
        <v>352</v>
      </c>
      <c r="B102" s="78"/>
      <c r="C102" s="87"/>
      <c r="D102" s="87"/>
      <c r="E102" s="128"/>
      <c r="F102" s="128"/>
      <c r="G102" s="128"/>
      <c r="H102" s="80" t="s">
        <v>63</v>
      </c>
    </row>
    <row r="103" spans="1:8" ht="20.100000000000001" customHeight="1">
      <c r="A103" s="76" t="s">
        <v>101</v>
      </c>
      <c r="B103" s="81" t="s">
        <v>102</v>
      </c>
      <c r="C103" s="82">
        <v>30.98</v>
      </c>
      <c r="D103" s="82">
        <v>32.520000000000003</v>
      </c>
      <c r="E103" s="82">
        <v>32</v>
      </c>
      <c r="F103" s="82">
        <v>30.4</v>
      </c>
      <c r="G103" s="82">
        <v>28.88</v>
      </c>
      <c r="H103" s="83" t="s">
        <v>104</v>
      </c>
    </row>
    <row r="104" spans="1:8" ht="20.100000000000001" customHeight="1">
      <c r="A104" s="76" t="s">
        <v>90</v>
      </c>
      <c r="B104" s="81" t="s">
        <v>91</v>
      </c>
      <c r="C104" s="82">
        <v>9.6</v>
      </c>
      <c r="D104" s="82">
        <v>9.6</v>
      </c>
      <c r="E104" s="127">
        <v>9.5500000000000007</v>
      </c>
      <c r="F104" s="127">
        <v>9.1999999999999993</v>
      </c>
      <c r="G104" s="82">
        <v>9.3000000000000007</v>
      </c>
      <c r="H104" s="83" t="s">
        <v>92</v>
      </c>
    </row>
    <row r="105" spans="1:8" ht="20.100000000000001" customHeight="1">
      <c r="A105" s="76" t="s">
        <v>175</v>
      </c>
      <c r="B105" s="81" t="s">
        <v>176</v>
      </c>
      <c r="C105" s="82" t="s">
        <v>383</v>
      </c>
      <c r="D105" s="82" t="s">
        <v>383</v>
      </c>
      <c r="E105" s="82" t="s">
        <v>383</v>
      </c>
      <c r="F105" s="82">
        <v>100</v>
      </c>
      <c r="G105" s="82" t="s">
        <v>383</v>
      </c>
      <c r="H105" s="83" t="s">
        <v>177</v>
      </c>
    </row>
    <row r="106" spans="1:8" ht="20.100000000000001" customHeight="1">
      <c r="A106" s="76" t="s">
        <v>109</v>
      </c>
      <c r="B106" s="81" t="s">
        <v>110</v>
      </c>
      <c r="C106" s="82">
        <v>11.5</v>
      </c>
      <c r="D106" s="82">
        <v>11.9</v>
      </c>
      <c r="E106" s="82">
        <v>11.7</v>
      </c>
      <c r="F106" s="82">
        <v>11.7</v>
      </c>
      <c r="G106" s="82">
        <v>11.7</v>
      </c>
      <c r="H106" s="83" t="s">
        <v>111</v>
      </c>
    </row>
    <row r="107" spans="1:8" ht="20.100000000000001" customHeight="1">
      <c r="A107" s="76" t="s">
        <v>381</v>
      </c>
      <c r="B107" s="81" t="s">
        <v>105</v>
      </c>
      <c r="C107" s="82">
        <v>11</v>
      </c>
      <c r="D107" s="82">
        <v>11</v>
      </c>
      <c r="E107" s="82" t="s">
        <v>383</v>
      </c>
      <c r="F107" s="82" t="s">
        <v>383</v>
      </c>
      <c r="G107" s="82" t="s">
        <v>383</v>
      </c>
      <c r="H107" s="83" t="s">
        <v>108</v>
      </c>
    </row>
    <row r="108" spans="1:8" ht="19.5" customHeight="1">
      <c r="A108" s="76" t="s">
        <v>353</v>
      </c>
      <c r="B108" s="81" t="s">
        <v>354</v>
      </c>
      <c r="C108" s="82" t="s">
        <v>383</v>
      </c>
      <c r="D108" s="82" t="s">
        <v>383</v>
      </c>
      <c r="E108" s="82" t="s">
        <v>383</v>
      </c>
      <c r="F108" s="82" t="s">
        <v>383</v>
      </c>
      <c r="G108" s="82" t="s">
        <v>383</v>
      </c>
      <c r="H108" s="83" t="s">
        <v>355</v>
      </c>
    </row>
    <row r="109" spans="1:8" ht="20.100000000000001" customHeight="1">
      <c r="A109" s="76" t="s">
        <v>125</v>
      </c>
      <c r="B109" s="81" t="s">
        <v>124</v>
      </c>
      <c r="C109" s="82">
        <v>38.5</v>
      </c>
      <c r="D109" s="82">
        <v>38.49</v>
      </c>
      <c r="E109" s="82">
        <v>39</v>
      </c>
      <c r="F109" s="82">
        <v>38.99</v>
      </c>
      <c r="G109" s="82">
        <v>38</v>
      </c>
      <c r="H109" s="83" t="s">
        <v>130</v>
      </c>
    </row>
    <row r="110" spans="1:8" ht="20.100000000000001" customHeight="1">
      <c r="A110" s="76" t="s">
        <v>356</v>
      </c>
      <c r="B110" s="81" t="s">
        <v>214</v>
      </c>
      <c r="C110" s="82">
        <v>26.1</v>
      </c>
      <c r="D110" s="82">
        <v>25.5</v>
      </c>
      <c r="E110" s="82" t="s">
        <v>383</v>
      </c>
      <c r="F110" s="82" t="s">
        <v>383</v>
      </c>
      <c r="G110" s="82">
        <v>24</v>
      </c>
      <c r="H110" s="83" t="s">
        <v>217</v>
      </c>
    </row>
    <row r="111" spans="1:8" ht="20.100000000000001" customHeight="1">
      <c r="A111" s="76" t="s">
        <v>357</v>
      </c>
      <c r="B111" s="81" t="s">
        <v>173</v>
      </c>
      <c r="C111" s="82" t="s">
        <v>383</v>
      </c>
      <c r="D111" s="82" t="s">
        <v>383</v>
      </c>
      <c r="E111" s="82" t="s">
        <v>383</v>
      </c>
      <c r="F111" s="82" t="s">
        <v>383</v>
      </c>
      <c r="G111" s="82">
        <v>32.5</v>
      </c>
      <c r="H111" s="91" t="s">
        <v>174</v>
      </c>
    </row>
    <row r="112" spans="1:8" ht="20.100000000000001" customHeight="1">
      <c r="A112" s="77" t="s">
        <v>358</v>
      </c>
      <c r="B112" s="78"/>
      <c r="C112" s="87"/>
      <c r="D112" s="87"/>
      <c r="E112" s="128"/>
      <c r="F112" s="128"/>
      <c r="G112" s="128"/>
      <c r="H112" s="80" t="s">
        <v>29</v>
      </c>
    </row>
    <row r="113" spans="1:8" ht="20.100000000000001" customHeight="1">
      <c r="A113" s="76" t="s">
        <v>359</v>
      </c>
      <c r="B113" s="81" t="s">
        <v>219</v>
      </c>
      <c r="C113" s="82" t="s">
        <v>383</v>
      </c>
      <c r="D113" s="82">
        <v>0.4</v>
      </c>
      <c r="E113" s="82" t="s">
        <v>383</v>
      </c>
      <c r="F113" s="82">
        <v>0.4</v>
      </c>
      <c r="G113" s="82">
        <v>0.4</v>
      </c>
      <c r="H113" s="83" t="s">
        <v>220</v>
      </c>
    </row>
    <row r="114" spans="1:8" ht="20.100000000000001" customHeight="1">
      <c r="A114" s="76" t="s">
        <v>222</v>
      </c>
      <c r="B114" s="81" t="s">
        <v>223</v>
      </c>
      <c r="C114" s="82">
        <v>2.31</v>
      </c>
      <c r="D114" s="82">
        <v>2.4500000000000002</v>
      </c>
      <c r="E114" s="82" t="s">
        <v>383</v>
      </c>
      <c r="F114" s="82" t="s">
        <v>383</v>
      </c>
      <c r="G114" s="82" t="s">
        <v>383</v>
      </c>
      <c r="H114" s="83" t="s">
        <v>225</v>
      </c>
    </row>
    <row r="115" spans="1:8" ht="20.100000000000001" customHeight="1">
      <c r="A115" s="76" t="s">
        <v>360</v>
      </c>
      <c r="B115" s="81" t="s">
        <v>205</v>
      </c>
      <c r="C115" s="82" t="s">
        <v>383</v>
      </c>
      <c r="D115" s="82" t="s">
        <v>383</v>
      </c>
      <c r="E115" s="82">
        <v>7.5</v>
      </c>
      <c r="F115" s="82" t="s">
        <v>383</v>
      </c>
      <c r="G115" s="82" t="s">
        <v>383</v>
      </c>
      <c r="H115" s="83" t="s">
        <v>206</v>
      </c>
    </row>
    <row r="116" spans="1:8" ht="20.100000000000001" customHeight="1">
      <c r="A116" s="76" t="s">
        <v>361</v>
      </c>
      <c r="B116" s="81" t="s">
        <v>141</v>
      </c>
      <c r="C116" s="82">
        <v>5.75</v>
      </c>
      <c r="D116" s="82">
        <v>5.75</v>
      </c>
      <c r="E116" s="82">
        <v>5.77</v>
      </c>
      <c r="F116" s="82">
        <v>5.73</v>
      </c>
      <c r="G116" s="82">
        <v>5.72</v>
      </c>
      <c r="H116" s="83" t="s">
        <v>142</v>
      </c>
    </row>
    <row r="117" spans="1:8" ht="20.100000000000001" customHeight="1">
      <c r="A117" s="76" t="s">
        <v>362</v>
      </c>
      <c r="B117" s="81" t="s">
        <v>363</v>
      </c>
      <c r="C117" s="82">
        <v>4.9000000000000004</v>
      </c>
      <c r="D117" s="82">
        <v>4.6500000000000004</v>
      </c>
      <c r="E117" s="82">
        <v>4.68</v>
      </c>
      <c r="F117" s="82">
        <v>4.5999999999999996</v>
      </c>
      <c r="G117" s="82">
        <v>4.5999999999999996</v>
      </c>
      <c r="H117" s="83" t="s">
        <v>364</v>
      </c>
    </row>
    <row r="118" spans="1:8" ht="20.100000000000001" customHeight="1">
      <c r="A118" s="76" t="s">
        <v>365</v>
      </c>
      <c r="B118" s="81" t="s">
        <v>189</v>
      </c>
      <c r="C118" s="82">
        <v>14.8</v>
      </c>
      <c r="D118" s="82">
        <v>14</v>
      </c>
      <c r="E118" s="82">
        <v>14</v>
      </c>
      <c r="F118" s="82" t="s">
        <v>383</v>
      </c>
      <c r="G118" s="82" t="s">
        <v>383</v>
      </c>
      <c r="H118" s="83" t="s">
        <v>194</v>
      </c>
    </row>
    <row r="119" spans="1:8" ht="20.100000000000001" customHeight="1">
      <c r="A119" s="76" t="s">
        <v>366</v>
      </c>
      <c r="B119" s="81" t="s">
        <v>367</v>
      </c>
      <c r="C119" s="82" t="s">
        <v>383</v>
      </c>
      <c r="D119" s="82">
        <v>11.05</v>
      </c>
      <c r="E119" s="82">
        <v>9.4</v>
      </c>
      <c r="F119" s="82" t="s">
        <v>383</v>
      </c>
      <c r="G119" s="82" t="s">
        <v>383</v>
      </c>
      <c r="H119" s="83" t="s">
        <v>368</v>
      </c>
    </row>
    <row r="120" spans="1:8" ht="20.100000000000001" customHeight="1">
      <c r="A120" s="76" t="s">
        <v>369</v>
      </c>
      <c r="B120" s="81" t="s">
        <v>370</v>
      </c>
      <c r="C120" s="82" t="s">
        <v>383</v>
      </c>
      <c r="D120" s="82" t="s">
        <v>383</v>
      </c>
      <c r="E120" s="82" t="s">
        <v>383</v>
      </c>
      <c r="F120" s="82" t="s">
        <v>383</v>
      </c>
      <c r="G120" s="82" t="s">
        <v>383</v>
      </c>
      <c r="H120" s="83" t="s">
        <v>371</v>
      </c>
    </row>
  </sheetData>
  <mergeCells count="20">
    <mergeCell ref="A65:H65"/>
    <mergeCell ref="A66:H66"/>
    <mergeCell ref="A67:A68"/>
    <mergeCell ref="B67:B68"/>
    <mergeCell ref="C67:C68"/>
    <mergeCell ref="H67:H68"/>
    <mergeCell ref="D67:D68"/>
    <mergeCell ref="G67:G68"/>
    <mergeCell ref="F67:F68"/>
    <mergeCell ref="E67:E68"/>
    <mergeCell ref="A1:H1"/>
    <mergeCell ref="A2:H2"/>
    <mergeCell ref="A3:A4"/>
    <mergeCell ref="B3:B4"/>
    <mergeCell ref="C3:C4"/>
    <mergeCell ref="H3:H4"/>
    <mergeCell ref="D3:D4"/>
    <mergeCell ref="G3:G4"/>
    <mergeCell ref="F3:F4"/>
    <mergeCell ref="E3:E4"/>
  </mergeCells>
  <phoneticPr fontId="88" type="noConversion"/>
  <pageMargins left="0.23622047244094499" right="0.23622047244094499" top="0.74803149606299202" bottom="0.59055118110236204" header="0.31496062992126" footer="0.31496062992126"/>
  <pageSetup paperSize="9" scale="6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5"/>
  <sheetViews>
    <sheetView rightToLeft="1" topLeftCell="B16" zoomScale="110" zoomScaleNormal="110" workbookViewId="0">
      <selection activeCell="R51" sqref="R51"/>
    </sheetView>
  </sheetViews>
  <sheetFormatPr defaultRowHeight="12.75"/>
  <cols>
    <col min="1" max="2" width="9.140625" style="177"/>
    <col min="3" max="3" width="29.7109375" style="5" customWidth="1"/>
    <col min="4" max="4" width="7.28515625" style="5" customWidth="1"/>
    <col min="5" max="5" width="8.42578125" style="5" customWidth="1"/>
    <col min="6" max="6" width="8.42578125" style="75" customWidth="1"/>
    <col min="7" max="7" width="8.85546875" style="75" customWidth="1"/>
    <col min="8" max="8" width="9.28515625" style="5" customWidth="1"/>
    <col min="9" max="9" width="8.5703125" style="5" customWidth="1"/>
    <col min="10" max="10" width="9.140625" style="5" customWidth="1"/>
    <col min="11" max="11" width="7.5703125" style="46" customWidth="1"/>
    <col min="12" max="12" width="7.5703125" style="47" customWidth="1"/>
    <col min="13" max="13" width="15.5703125" style="49" customWidth="1"/>
    <col min="14" max="14" width="15.85546875" style="49" customWidth="1"/>
    <col min="15" max="15" width="10.85546875" style="48" customWidth="1"/>
    <col min="16" max="16" width="32.28515625" style="5" customWidth="1"/>
    <col min="17" max="16384" width="9.140625" style="5"/>
  </cols>
  <sheetData>
    <row r="1" spans="3:16" ht="33.75" customHeight="1">
      <c r="C1" s="115" t="s">
        <v>4</v>
      </c>
      <c r="D1" s="282" t="s">
        <v>419</v>
      </c>
      <c r="E1" s="283"/>
      <c r="F1" s="283"/>
      <c r="G1" s="283"/>
      <c r="H1" s="283"/>
      <c r="I1" s="283"/>
      <c r="J1" s="283"/>
      <c r="K1" s="283"/>
      <c r="L1" s="283"/>
      <c r="M1" s="283"/>
      <c r="N1" s="283"/>
      <c r="O1" s="283"/>
      <c r="P1" s="283"/>
    </row>
    <row r="2" spans="3:16" ht="25.5" customHeight="1">
      <c r="C2" s="113" t="s">
        <v>5</v>
      </c>
      <c r="D2" s="284" t="s">
        <v>420</v>
      </c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  <c r="P2" s="220"/>
    </row>
    <row r="3" spans="3:16" ht="63.75" customHeight="1">
      <c r="C3" s="6" t="s">
        <v>0</v>
      </c>
      <c r="D3" s="7" t="s">
        <v>6</v>
      </c>
      <c r="E3" s="7" t="s">
        <v>7</v>
      </c>
      <c r="F3" s="7" t="s">
        <v>8</v>
      </c>
      <c r="G3" s="7" t="s">
        <v>9</v>
      </c>
      <c r="H3" s="7" t="s">
        <v>22</v>
      </c>
      <c r="I3" s="7" t="s">
        <v>2</v>
      </c>
      <c r="J3" s="7" t="s">
        <v>23</v>
      </c>
      <c r="K3" s="8" t="s">
        <v>10</v>
      </c>
      <c r="L3" s="4" t="s">
        <v>97</v>
      </c>
      <c r="M3" s="7" t="s">
        <v>64</v>
      </c>
      <c r="N3" s="7" t="s">
        <v>65</v>
      </c>
      <c r="O3" s="7" t="s">
        <v>11</v>
      </c>
      <c r="P3" s="9" t="s">
        <v>1</v>
      </c>
    </row>
    <row r="4" spans="3:16" ht="19.5" customHeight="1">
      <c r="C4" s="14" t="s">
        <v>12</v>
      </c>
      <c r="D4" s="204" t="s">
        <v>3</v>
      </c>
      <c r="E4" s="205"/>
      <c r="F4" s="205"/>
      <c r="G4" s="205"/>
      <c r="H4" s="205"/>
      <c r="I4" s="206"/>
      <c r="J4" s="205"/>
      <c r="K4" s="205"/>
      <c r="L4" s="205"/>
      <c r="M4" s="205"/>
      <c r="N4" s="205"/>
      <c r="O4" s="205"/>
      <c r="P4" s="203"/>
    </row>
    <row r="5" spans="3:16" ht="19.5" customHeight="1">
      <c r="C5" s="13" t="s">
        <v>375</v>
      </c>
      <c r="D5" s="23" t="s">
        <v>170</v>
      </c>
      <c r="E5" s="24">
        <v>0.78</v>
      </c>
      <c r="F5" s="72">
        <v>0.78</v>
      </c>
      <c r="G5" s="72">
        <v>0.75</v>
      </c>
      <c r="H5" s="34">
        <v>0.76</v>
      </c>
      <c r="I5" s="34">
        <v>0.77</v>
      </c>
      <c r="J5" s="34">
        <v>0.78</v>
      </c>
      <c r="K5" s="35">
        <v>-1.2820512820512886</v>
      </c>
      <c r="L5" s="26">
        <v>55</v>
      </c>
      <c r="M5" s="26">
        <v>43086677</v>
      </c>
      <c r="N5" s="26">
        <v>32873776.850000001</v>
      </c>
      <c r="O5" s="27">
        <v>5</v>
      </c>
      <c r="P5" s="28" t="s">
        <v>171</v>
      </c>
    </row>
    <row r="6" spans="3:16" ht="19.5" customHeight="1">
      <c r="C6" s="13" t="s">
        <v>47</v>
      </c>
      <c r="D6" s="23" t="s">
        <v>36</v>
      </c>
      <c r="E6" s="24">
        <v>3.62</v>
      </c>
      <c r="F6" s="72">
        <v>3.62</v>
      </c>
      <c r="G6" s="72">
        <v>3.46</v>
      </c>
      <c r="H6" s="34">
        <v>3.55</v>
      </c>
      <c r="I6" s="34">
        <v>3.58</v>
      </c>
      <c r="J6" s="34">
        <v>3.62</v>
      </c>
      <c r="K6" s="35">
        <v>-1.1049723756906049</v>
      </c>
      <c r="L6" s="26">
        <v>518</v>
      </c>
      <c r="M6" s="26">
        <v>175738704</v>
      </c>
      <c r="N6" s="26">
        <v>623560612.48000002</v>
      </c>
      <c r="O6" s="27">
        <v>5</v>
      </c>
      <c r="P6" s="28" t="s">
        <v>48</v>
      </c>
    </row>
    <row r="7" spans="3:16" ht="19.5" customHeight="1">
      <c r="C7" s="13" t="s">
        <v>98</v>
      </c>
      <c r="D7" s="23" t="s">
        <v>99</v>
      </c>
      <c r="E7" s="24">
        <v>1.04</v>
      </c>
      <c r="F7" s="72">
        <v>1.04</v>
      </c>
      <c r="G7" s="72">
        <v>1.02</v>
      </c>
      <c r="H7" s="34">
        <v>1.02</v>
      </c>
      <c r="I7" s="34">
        <v>1.03</v>
      </c>
      <c r="J7" s="34">
        <v>1.04</v>
      </c>
      <c r="K7" s="35">
        <v>-0.96153846153845812</v>
      </c>
      <c r="L7" s="26">
        <v>30</v>
      </c>
      <c r="M7" s="26">
        <v>10361578</v>
      </c>
      <c r="N7" s="26">
        <v>10611261.190000001</v>
      </c>
      <c r="O7" s="27">
        <v>5</v>
      </c>
      <c r="P7" s="28" t="s">
        <v>100</v>
      </c>
    </row>
    <row r="8" spans="3:16" ht="19.5" customHeight="1">
      <c r="C8" s="13" t="s">
        <v>392</v>
      </c>
      <c r="D8" s="23" t="s">
        <v>45</v>
      </c>
      <c r="E8" s="24">
        <v>7.0000000000000007E-2</v>
      </c>
      <c r="F8" s="72">
        <v>7.0000000000000007E-2</v>
      </c>
      <c r="G8" s="72">
        <v>7.0000000000000007E-2</v>
      </c>
      <c r="H8" s="34">
        <v>7.0000000000000007E-2</v>
      </c>
      <c r="I8" s="34">
        <v>7.0000000000000007E-2</v>
      </c>
      <c r="J8" s="34">
        <v>7.0000000000000007E-2</v>
      </c>
      <c r="K8" s="35">
        <v>0</v>
      </c>
      <c r="L8" s="26">
        <v>14</v>
      </c>
      <c r="M8" s="26">
        <v>83142105</v>
      </c>
      <c r="N8" s="26">
        <v>5819947.3499999996</v>
      </c>
      <c r="O8" s="27">
        <v>4</v>
      </c>
      <c r="P8" s="28" t="s">
        <v>66</v>
      </c>
    </row>
    <row r="9" spans="3:16" ht="19.5" customHeight="1">
      <c r="C9" s="13" t="s">
        <v>24</v>
      </c>
      <c r="D9" s="23" t="s">
        <v>25</v>
      </c>
      <c r="E9" s="111">
        <v>0.21</v>
      </c>
      <c r="F9" s="111">
        <v>0.22</v>
      </c>
      <c r="G9" s="111">
        <v>0.21</v>
      </c>
      <c r="H9" s="34">
        <v>0.22</v>
      </c>
      <c r="I9" s="34">
        <v>0.22</v>
      </c>
      <c r="J9" s="34">
        <v>0.22</v>
      </c>
      <c r="K9" s="35">
        <v>0</v>
      </c>
      <c r="L9" s="26">
        <v>13</v>
      </c>
      <c r="M9" s="26">
        <v>18989010</v>
      </c>
      <c r="N9" s="26">
        <v>4117692.1</v>
      </c>
      <c r="O9" s="27">
        <v>2</v>
      </c>
      <c r="P9" s="28" t="s">
        <v>26</v>
      </c>
    </row>
    <row r="10" spans="3:16" ht="19.5" customHeight="1">
      <c r="C10" s="13" t="s">
        <v>50</v>
      </c>
      <c r="D10" s="23" t="s">
        <v>51</v>
      </c>
      <c r="E10" s="24">
        <v>4.09</v>
      </c>
      <c r="F10" s="72">
        <v>4.1500000000000004</v>
      </c>
      <c r="G10" s="72">
        <v>4.0199999999999996</v>
      </c>
      <c r="H10" s="34">
        <v>4.08</v>
      </c>
      <c r="I10" s="34">
        <v>4.07</v>
      </c>
      <c r="J10" s="34">
        <v>4.09</v>
      </c>
      <c r="K10" s="35">
        <v>-0.48899755501221609</v>
      </c>
      <c r="L10" s="26">
        <v>192</v>
      </c>
      <c r="M10" s="26">
        <v>27731984</v>
      </c>
      <c r="N10" s="26">
        <v>113242676.34000002</v>
      </c>
      <c r="O10" s="27">
        <v>5</v>
      </c>
      <c r="P10" s="28" t="s">
        <v>52</v>
      </c>
    </row>
    <row r="11" spans="3:16" ht="19.5" customHeight="1">
      <c r="C11" s="13" t="s">
        <v>393</v>
      </c>
      <c r="D11" s="23" t="s">
        <v>74</v>
      </c>
      <c r="E11" s="24">
        <v>0.24</v>
      </c>
      <c r="F11" s="72">
        <v>0.25</v>
      </c>
      <c r="G11" s="72">
        <v>0.24</v>
      </c>
      <c r="H11" s="34">
        <v>0.25</v>
      </c>
      <c r="I11" s="34">
        <v>0.25</v>
      </c>
      <c r="J11" s="34">
        <v>0.24</v>
      </c>
      <c r="K11" s="35">
        <v>4.1666666666666741</v>
      </c>
      <c r="L11" s="26">
        <v>28</v>
      </c>
      <c r="M11" s="26">
        <v>69000000</v>
      </c>
      <c r="N11" s="26">
        <v>16940000</v>
      </c>
      <c r="O11" s="27">
        <v>5</v>
      </c>
      <c r="P11" s="28" t="s">
        <v>75</v>
      </c>
    </row>
    <row r="12" spans="3:16" ht="19.5" customHeight="1">
      <c r="C12" s="13" t="s">
        <v>53</v>
      </c>
      <c r="D12" s="23" t="s">
        <v>42</v>
      </c>
      <c r="E12" s="24">
        <v>0.31</v>
      </c>
      <c r="F12" s="72">
        <v>0.33</v>
      </c>
      <c r="G12" s="72">
        <v>0.3</v>
      </c>
      <c r="H12" s="34">
        <v>0.31</v>
      </c>
      <c r="I12" s="34">
        <v>0.3</v>
      </c>
      <c r="J12" s="34">
        <v>0.32</v>
      </c>
      <c r="K12" s="35">
        <v>-6.25</v>
      </c>
      <c r="L12" s="26">
        <v>276</v>
      </c>
      <c r="M12" s="26">
        <v>1635717846</v>
      </c>
      <c r="N12" s="26">
        <v>501808772.31</v>
      </c>
      <c r="O12" s="27">
        <v>5</v>
      </c>
      <c r="P12" s="28" t="s">
        <v>43</v>
      </c>
    </row>
    <row r="13" spans="3:16" ht="19.5" customHeight="1">
      <c r="C13" s="13" t="s">
        <v>380</v>
      </c>
      <c r="D13" s="23" t="s">
        <v>39</v>
      </c>
      <c r="E13" s="24">
        <v>0.16</v>
      </c>
      <c r="F13" s="72">
        <v>0.16</v>
      </c>
      <c r="G13" s="72">
        <v>0.16</v>
      </c>
      <c r="H13" s="34">
        <v>0.16</v>
      </c>
      <c r="I13" s="34">
        <v>0.16</v>
      </c>
      <c r="J13" s="34">
        <v>0.16</v>
      </c>
      <c r="K13" s="35">
        <v>0</v>
      </c>
      <c r="L13" s="26">
        <v>46</v>
      </c>
      <c r="M13" s="26">
        <v>88500000</v>
      </c>
      <c r="N13" s="26">
        <v>14160000</v>
      </c>
      <c r="O13" s="27">
        <v>4</v>
      </c>
      <c r="P13" s="28" t="s">
        <v>40</v>
      </c>
    </row>
    <row r="14" spans="3:16" ht="19.5" customHeight="1">
      <c r="C14" s="13" t="s">
        <v>240</v>
      </c>
      <c r="D14" s="23" t="s">
        <v>160</v>
      </c>
      <c r="E14" s="24">
        <v>1</v>
      </c>
      <c r="F14" s="72">
        <v>1</v>
      </c>
      <c r="G14" s="72">
        <v>1</v>
      </c>
      <c r="H14" s="34">
        <v>1</v>
      </c>
      <c r="I14" s="34">
        <v>1</v>
      </c>
      <c r="J14" s="34">
        <v>1</v>
      </c>
      <c r="K14" s="35">
        <v>0</v>
      </c>
      <c r="L14" s="26">
        <v>2</v>
      </c>
      <c r="M14" s="26">
        <v>480357</v>
      </c>
      <c r="N14" s="26">
        <v>480357</v>
      </c>
      <c r="O14" s="27">
        <v>2</v>
      </c>
      <c r="P14" s="28" t="s">
        <v>161</v>
      </c>
    </row>
    <row r="15" spans="3:16" ht="19.5" customHeight="1">
      <c r="C15" s="13" t="s">
        <v>394</v>
      </c>
      <c r="D15" s="23" t="s">
        <v>123</v>
      </c>
      <c r="E15" s="24">
        <v>0.25</v>
      </c>
      <c r="F15" s="72">
        <v>0.26</v>
      </c>
      <c r="G15" s="72">
        <v>0.24</v>
      </c>
      <c r="H15" s="34">
        <v>0.24</v>
      </c>
      <c r="I15" s="34">
        <v>0.24</v>
      </c>
      <c r="J15" s="34">
        <v>0.25</v>
      </c>
      <c r="K15" s="35">
        <v>-4.0000000000000036</v>
      </c>
      <c r="L15" s="26">
        <v>88</v>
      </c>
      <c r="M15" s="26">
        <v>160642629</v>
      </c>
      <c r="N15" s="26">
        <v>39235282.920000002</v>
      </c>
      <c r="O15" s="27">
        <v>5</v>
      </c>
      <c r="P15" s="28" t="s">
        <v>128</v>
      </c>
    </row>
    <row r="16" spans="3:16" ht="19.5" customHeight="1">
      <c r="C16" s="13" t="s">
        <v>38</v>
      </c>
      <c r="D16" s="23" t="s">
        <v>37</v>
      </c>
      <c r="E16" s="24">
        <v>2.08</v>
      </c>
      <c r="F16" s="72">
        <v>2.08</v>
      </c>
      <c r="G16" s="72">
        <v>2.06</v>
      </c>
      <c r="H16" s="34">
        <v>2.0699999999999998</v>
      </c>
      <c r="I16" s="34">
        <v>2.06</v>
      </c>
      <c r="J16" s="34">
        <v>2.08</v>
      </c>
      <c r="K16" s="35">
        <v>-0.96153846153845812</v>
      </c>
      <c r="L16" s="26">
        <v>320</v>
      </c>
      <c r="M16" s="26">
        <v>256969872</v>
      </c>
      <c r="N16" s="26">
        <v>531069481.54000008</v>
      </c>
      <c r="O16" s="27">
        <v>5</v>
      </c>
      <c r="P16" s="28" t="s">
        <v>55</v>
      </c>
    </row>
    <row r="17" spans="1:16" ht="19.5" customHeight="1">
      <c r="C17" s="13" t="s">
        <v>379</v>
      </c>
      <c r="D17" s="23" t="s">
        <v>148</v>
      </c>
      <c r="E17" s="24">
        <v>0.05</v>
      </c>
      <c r="F17" s="72">
        <v>0.05</v>
      </c>
      <c r="G17" s="72">
        <v>0.05</v>
      </c>
      <c r="H17" s="34">
        <v>0.05</v>
      </c>
      <c r="I17" s="34">
        <v>0.05</v>
      </c>
      <c r="J17" s="34">
        <v>0.05</v>
      </c>
      <c r="K17" s="35">
        <v>0</v>
      </c>
      <c r="L17" s="26">
        <v>18</v>
      </c>
      <c r="M17" s="26">
        <v>19953278</v>
      </c>
      <c r="N17" s="26">
        <v>997663.90000000014</v>
      </c>
      <c r="O17" s="27">
        <v>5</v>
      </c>
      <c r="P17" s="28" t="s">
        <v>242</v>
      </c>
    </row>
    <row r="18" spans="1:16" ht="19.5" customHeight="1">
      <c r="C18" s="13" t="s">
        <v>243</v>
      </c>
      <c r="D18" s="23" t="s">
        <v>244</v>
      </c>
      <c r="E18" s="24">
        <v>0.34</v>
      </c>
      <c r="F18" s="72">
        <v>0.34</v>
      </c>
      <c r="G18" s="72">
        <v>0.34</v>
      </c>
      <c r="H18" s="138">
        <v>0.34</v>
      </c>
      <c r="I18" s="138">
        <v>0.34</v>
      </c>
      <c r="J18" s="138">
        <v>0.36</v>
      </c>
      <c r="K18" s="35">
        <v>-5.5555555555555465</v>
      </c>
      <c r="L18" s="26">
        <v>7</v>
      </c>
      <c r="M18" s="26">
        <v>1538086</v>
      </c>
      <c r="N18" s="26">
        <v>522949.24</v>
      </c>
      <c r="O18" s="27">
        <v>1</v>
      </c>
      <c r="P18" s="28" t="s">
        <v>245</v>
      </c>
    </row>
    <row r="19" spans="1:16" ht="19.5" customHeight="1">
      <c r="C19" s="13" t="s">
        <v>200</v>
      </c>
      <c r="D19" s="23" t="s">
        <v>199</v>
      </c>
      <c r="E19" s="24">
        <v>0.75</v>
      </c>
      <c r="F19" s="72">
        <v>0.75</v>
      </c>
      <c r="G19" s="72">
        <v>0.75</v>
      </c>
      <c r="H19" s="34">
        <v>0.75</v>
      </c>
      <c r="I19" s="34">
        <v>0.75</v>
      </c>
      <c r="J19" s="34">
        <v>0.75</v>
      </c>
      <c r="K19" s="35">
        <v>0</v>
      </c>
      <c r="L19" s="26">
        <v>3</v>
      </c>
      <c r="M19" s="26">
        <v>14864</v>
      </c>
      <c r="N19" s="26">
        <v>11148</v>
      </c>
      <c r="O19" s="27">
        <v>2</v>
      </c>
      <c r="P19" s="28" t="s">
        <v>284</v>
      </c>
    </row>
    <row r="20" spans="1:16" ht="19.5" customHeight="1">
      <c r="C20" s="21" t="s">
        <v>13</v>
      </c>
      <c r="D20" s="22"/>
      <c r="E20" s="278"/>
      <c r="F20" s="279"/>
      <c r="G20" s="279"/>
      <c r="H20" s="279"/>
      <c r="I20" s="280"/>
      <c r="J20" s="279"/>
      <c r="K20" s="281"/>
      <c r="L20" s="30">
        <f>SUM(L5:L19)</f>
        <v>1610</v>
      </c>
      <c r="M20" s="31">
        <f>SUM(M5:M19)</f>
        <v>2591866990</v>
      </c>
      <c r="N20" s="31">
        <f>SUM(N5:N19)</f>
        <v>1895451621.2200005</v>
      </c>
      <c r="O20" s="31">
        <v>5</v>
      </c>
      <c r="P20" s="32" t="s">
        <v>14</v>
      </c>
    </row>
    <row r="21" spans="1:16" ht="19.5" customHeight="1">
      <c r="C21" s="11" t="s">
        <v>27</v>
      </c>
      <c r="D21" s="33"/>
      <c r="E21" s="200" t="s">
        <v>95</v>
      </c>
      <c r="F21" s="201"/>
      <c r="G21" s="201"/>
      <c r="H21" s="201"/>
      <c r="I21" s="202"/>
      <c r="J21" s="202"/>
      <c r="K21" s="202"/>
      <c r="L21" s="201"/>
      <c r="M21" s="201"/>
      <c r="N21" s="201"/>
      <c r="O21" s="201"/>
      <c r="P21" s="203"/>
    </row>
    <row r="22" spans="1:16" ht="19.5" customHeight="1">
      <c r="C22" s="13" t="s">
        <v>389</v>
      </c>
      <c r="D22" s="23" t="s">
        <v>32</v>
      </c>
      <c r="E22" s="24">
        <v>12.1</v>
      </c>
      <c r="F22" s="72">
        <v>12.1</v>
      </c>
      <c r="G22" s="72">
        <v>11.98</v>
      </c>
      <c r="H22" s="34">
        <v>12.01</v>
      </c>
      <c r="I22" s="34">
        <v>11.99</v>
      </c>
      <c r="J22" s="34">
        <v>12.1</v>
      </c>
      <c r="K22" s="35">
        <v>-0.90909090909090384</v>
      </c>
      <c r="L22" s="26">
        <v>496</v>
      </c>
      <c r="M22" s="26">
        <v>37839945</v>
      </c>
      <c r="N22" s="26">
        <v>454347441.47000003</v>
      </c>
      <c r="O22" s="27">
        <v>5</v>
      </c>
      <c r="P22" s="28" t="s">
        <v>33</v>
      </c>
    </row>
    <row r="23" spans="1:16" ht="19.5" customHeight="1">
      <c r="C23" s="13" t="s">
        <v>112</v>
      </c>
      <c r="D23" s="23" t="s">
        <v>113</v>
      </c>
      <c r="E23" s="24">
        <v>2.63</v>
      </c>
      <c r="F23" s="72">
        <v>2.7</v>
      </c>
      <c r="G23" s="72">
        <v>2.63</v>
      </c>
      <c r="H23" s="34">
        <v>2.64</v>
      </c>
      <c r="I23" s="34">
        <v>2.64</v>
      </c>
      <c r="J23" s="34">
        <v>2.61</v>
      </c>
      <c r="K23" s="35">
        <v>1.1494252873563315</v>
      </c>
      <c r="L23" s="26">
        <v>22</v>
      </c>
      <c r="M23" s="26">
        <v>323373</v>
      </c>
      <c r="N23" s="26">
        <v>854049.96</v>
      </c>
      <c r="O23" s="27">
        <v>4</v>
      </c>
      <c r="P23" s="28" t="s">
        <v>301</v>
      </c>
    </row>
    <row r="24" spans="1:16" ht="19.5" customHeight="1">
      <c r="C24" s="21" t="s">
        <v>93</v>
      </c>
      <c r="D24" s="22"/>
      <c r="E24" s="21"/>
      <c r="F24" s="73"/>
      <c r="G24" s="73"/>
      <c r="H24" s="36"/>
      <c r="I24" s="37"/>
      <c r="J24" s="37"/>
      <c r="K24" s="37"/>
      <c r="L24" s="30">
        <f>SUM(L22:L23)</f>
        <v>518</v>
      </c>
      <c r="M24" s="31">
        <f>SUM(M22:M23)</f>
        <v>38163318</v>
      </c>
      <c r="N24" s="31">
        <f>SUM(N22:N23)</f>
        <v>455201491.43000001</v>
      </c>
      <c r="O24" s="31">
        <v>5</v>
      </c>
      <c r="P24" s="32" t="s">
        <v>14</v>
      </c>
    </row>
    <row r="25" spans="1:16" ht="19.5" customHeight="1">
      <c r="C25" s="11" t="s">
        <v>114</v>
      </c>
      <c r="D25" s="33"/>
      <c r="E25" s="200" t="s">
        <v>116</v>
      </c>
      <c r="F25" s="201"/>
      <c r="G25" s="201"/>
      <c r="H25" s="201"/>
      <c r="I25" s="202"/>
      <c r="J25" s="202"/>
      <c r="K25" s="202"/>
      <c r="L25" s="201"/>
      <c r="M25" s="201"/>
      <c r="N25" s="201"/>
      <c r="O25" s="201"/>
      <c r="P25" s="203"/>
    </row>
    <row r="26" spans="1:16" s="51" customFormat="1" ht="19.5" customHeight="1">
      <c r="A26" s="177"/>
      <c r="B26" s="177"/>
      <c r="C26" s="13" t="s">
        <v>384</v>
      </c>
      <c r="D26" s="109" t="s">
        <v>163</v>
      </c>
      <c r="E26" s="110">
        <v>1.0900000000000001</v>
      </c>
      <c r="F26" s="110">
        <v>1.0900000000000001</v>
      </c>
      <c r="G26" s="110">
        <v>1.03</v>
      </c>
      <c r="H26" s="34">
        <v>1.05</v>
      </c>
      <c r="I26" s="139">
        <v>1.05</v>
      </c>
      <c r="J26" s="139">
        <v>1.0900000000000001</v>
      </c>
      <c r="K26" s="35">
        <v>-3.669724770642202</v>
      </c>
      <c r="L26" s="26">
        <v>26</v>
      </c>
      <c r="M26" s="26">
        <v>3297710</v>
      </c>
      <c r="N26" s="26">
        <v>3465464.82</v>
      </c>
      <c r="O26" s="27">
        <v>2</v>
      </c>
      <c r="P26" s="28" t="s">
        <v>164</v>
      </c>
    </row>
    <row r="27" spans="1:16" s="51" customFormat="1" ht="19.5" customHeight="1">
      <c r="A27" s="177"/>
      <c r="B27" s="177"/>
      <c r="C27" s="13" t="s">
        <v>439</v>
      </c>
      <c r="D27" s="109" t="s">
        <v>149</v>
      </c>
      <c r="E27" s="110">
        <v>0.7</v>
      </c>
      <c r="F27" s="110">
        <v>0.7</v>
      </c>
      <c r="G27" s="110">
        <v>0.7</v>
      </c>
      <c r="H27" s="34">
        <v>0.7</v>
      </c>
      <c r="I27" s="139">
        <v>0.7</v>
      </c>
      <c r="J27" s="139">
        <v>0.61</v>
      </c>
      <c r="K27" s="35">
        <v>14.754098360655732</v>
      </c>
      <c r="L27" s="26">
        <v>1</v>
      </c>
      <c r="M27" s="26">
        <v>34425</v>
      </c>
      <c r="N27" s="26">
        <v>24097.5</v>
      </c>
      <c r="O27" s="27">
        <v>1</v>
      </c>
      <c r="P27" s="28" t="s">
        <v>150</v>
      </c>
    </row>
    <row r="28" spans="1:16" ht="19.5" customHeight="1">
      <c r="C28" s="21" t="s">
        <v>115</v>
      </c>
      <c r="D28" s="22"/>
      <c r="E28" s="21"/>
      <c r="F28" s="73"/>
      <c r="G28" s="73"/>
      <c r="H28" s="36"/>
      <c r="I28" s="37"/>
      <c r="J28" s="37"/>
      <c r="K28" s="37"/>
      <c r="L28" s="30">
        <f>SUM(L26:L27)</f>
        <v>27</v>
      </c>
      <c r="M28" s="31">
        <f>SUM(M26:M27)</f>
        <v>3332135</v>
      </c>
      <c r="N28" s="31">
        <f>SUM(N26:N27)</f>
        <v>3489562.32</v>
      </c>
      <c r="O28" s="31">
        <v>5</v>
      </c>
      <c r="P28" s="32" t="s">
        <v>14</v>
      </c>
    </row>
    <row r="29" spans="1:16" ht="19.5" customHeight="1">
      <c r="C29" s="11" t="s">
        <v>28</v>
      </c>
      <c r="D29" s="33"/>
      <c r="E29" s="200" t="s">
        <v>31</v>
      </c>
      <c r="F29" s="201"/>
      <c r="G29" s="201"/>
      <c r="H29" s="201"/>
      <c r="I29" s="202"/>
      <c r="J29" s="201"/>
      <c r="K29" s="201"/>
      <c r="L29" s="201"/>
      <c r="M29" s="201"/>
      <c r="N29" s="201"/>
      <c r="O29" s="201"/>
      <c r="P29" s="203"/>
    </row>
    <row r="30" spans="1:16" s="51" customFormat="1" ht="19.5" customHeight="1">
      <c r="A30" s="177"/>
      <c r="B30" s="177"/>
      <c r="C30" s="13" t="s">
        <v>67</v>
      </c>
      <c r="D30" s="23" t="s">
        <v>68</v>
      </c>
      <c r="E30" s="24">
        <v>3.47</v>
      </c>
      <c r="F30" s="72">
        <v>3.5</v>
      </c>
      <c r="G30" s="72">
        <v>3.35</v>
      </c>
      <c r="H30" s="34">
        <v>3.39</v>
      </c>
      <c r="I30" s="34">
        <v>3.4</v>
      </c>
      <c r="J30" s="34">
        <v>3.4</v>
      </c>
      <c r="K30" s="35">
        <v>0</v>
      </c>
      <c r="L30" s="26">
        <v>214</v>
      </c>
      <c r="M30" s="26">
        <v>35720507</v>
      </c>
      <c r="N30" s="26">
        <v>120934672.38999999</v>
      </c>
      <c r="O30" s="27">
        <v>5</v>
      </c>
      <c r="P30" s="28" t="s">
        <v>69</v>
      </c>
    </row>
    <row r="31" spans="1:16" s="51" customFormat="1" ht="19.5" customHeight="1">
      <c r="A31" s="177"/>
      <c r="B31" s="177"/>
      <c r="C31" s="13" t="s">
        <v>395</v>
      </c>
      <c r="D31" s="23" t="s">
        <v>178</v>
      </c>
      <c r="E31" s="24">
        <v>0.85</v>
      </c>
      <c r="F31" s="72">
        <v>0.85</v>
      </c>
      <c r="G31" s="72">
        <v>0.85</v>
      </c>
      <c r="H31" s="34">
        <v>0.85</v>
      </c>
      <c r="I31" s="34">
        <v>0.85</v>
      </c>
      <c r="J31" s="34">
        <v>0.85</v>
      </c>
      <c r="K31" s="35">
        <v>0</v>
      </c>
      <c r="L31" s="26">
        <v>2</v>
      </c>
      <c r="M31" s="26">
        <v>30000</v>
      </c>
      <c r="N31" s="26">
        <v>25500</v>
      </c>
      <c r="O31" s="27">
        <v>2</v>
      </c>
      <c r="P31" s="28" t="s">
        <v>180</v>
      </c>
    </row>
    <row r="32" spans="1:16" ht="19.5" customHeight="1">
      <c r="C32" s="13" t="s">
        <v>70</v>
      </c>
      <c r="D32" s="23" t="s">
        <v>71</v>
      </c>
      <c r="E32" s="24">
        <v>32</v>
      </c>
      <c r="F32" s="72">
        <v>35.25</v>
      </c>
      <c r="G32" s="72">
        <v>32</v>
      </c>
      <c r="H32" s="34">
        <v>33.799999999999997</v>
      </c>
      <c r="I32" s="34">
        <v>34.049999999999997</v>
      </c>
      <c r="J32" s="34">
        <v>32.5</v>
      </c>
      <c r="K32" s="35">
        <v>4.7692307692307701</v>
      </c>
      <c r="L32" s="26">
        <v>105</v>
      </c>
      <c r="M32" s="26">
        <v>2437189</v>
      </c>
      <c r="N32" s="26">
        <v>82381780.060000002</v>
      </c>
      <c r="O32" s="27">
        <v>5</v>
      </c>
      <c r="P32" s="28" t="s">
        <v>72</v>
      </c>
    </row>
    <row r="33" spans="3:16" ht="19.5" customHeight="1">
      <c r="C33" s="278" t="s">
        <v>94</v>
      </c>
      <c r="D33" s="281"/>
      <c r="E33" s="278"/>
      <c r="F33" s="279"/>
      <c r="G33" s="279"/>
      <c r="H33" s="279"/>
      <c r="I33" s="280"/>
      <c r="J33" s="279"/>
      <c r="K33" s="281"/>
      <c r="L33" s="30">
        <f>SUM(L30:L32)</f>
        <v>321</v>
      </c>
      <c r="M33" s="31">
        <f>SUM(M30:M32)</f>
        <v>38187696</v>
      </c>
      <c r="N33" s="31">
        <f>SUM(N30:N32)</f>
        <v>203341952.44999999</v>
      </c>
      <c r="O33" s="31"/>
      <c r="P33" s="32" t="s">
        <v>14</v>
      </c>
    </row>
    <row r="34" spans="3:16" ht="33.75" customHeight="1">
      <c r="C34" s="115" t="s">
        <v>4</v>
      </c>
      <c r="D34" s="282" t="s">
        <v>419</v>
      </c>
      <c r="E34" s="283"/>
      <c r="F34" s="283"/>
      <c r="G34" s="283"/>
      <c r="H34" s="283"/>
      <c r="I34" s="283"/>
      <c r="J34" s="283"/>
      <c r="K34" s="283"/>
      <c r="L34" s="283"/>
      <c r="M34" s="283"/>
      <c r="N34" s="283"/>
      <c r="O34" s="283"/>
      <c r="P34" s="283"/>
    </row>
    <row r="35" spans="3:16" ht="25.5" customHeight="1">
      <c r="C35" s="113" t="s">
        <v>5</v>
      </c>
      <c r="D35" s="284" t="s">
        <v>420</v>
      </c>
      <c r="E35" s="220"/>
      <c r="F35" s="220"/>
      <c r="G35" s="220"/>
      <c r="H35" s="220"/>
      <c r="I35" s="220"/>
      <c r="J35" s="220"/>
      <c r="K35" s="220"/>
      <c r="L35" s="220"/>
      <c r="M35" s="220"/>
      <c r="N35" s="220"/>
      <c r="O35" s="220"/>
      <c r="P35" s="220"/>
    </row>
    <row r="36" spans="3:16" ht="60" customHeight="1">
      <c r="C36" s="6" t="s">
        <v>0</v>
      </c>
      <c r="D36" s="7" t="s">
        <v>6</v>
      </c>
      <c r="E36" s="7" t="s">
        <v>7</v>
      </c>
      <c r="F36" s="7" t="s">
        <v>8</v>
      </c>
      <c r="G36" s="7" t="s">
        <v>9</v>
      </c>
      <c r="H36" s="7" t="s">
        <v>22</v>
      </c>
      <c r="I36" s="7" t="s">
        <v>2</v>
      </c>
      <c r="J36" s="7" t="s">
        <v>23</v>
      </c>
      <c r="K36" s="8" t="s">
        <v>10</v>
      </c>
      <c r="L36" s="4" t="s">
        <v>97</v>
      </c>
      <c r="M36" s="7" t="s">
        <v>64</v>
      </c>
      <c r="N36" s="7" t="s">
        <v>65</v>
      </c>
      <c r="O36" s="7" t="s">
        <v>11</v>
      </c>
      <c r="P36" s="9" t="s">
        <v>1</v>
      </c>
    </row>
    <row r="37" spans="3:16" ht="20.100000000000001" customHeight="1">
      <c r="C37" s="227" t="s">
        <v>76</v>
      </c>
      <c r="D37" s="228"/>
      <c r="E37" s="40"/>
      <c r="F37" s="74"/>
      <c r="G37" s="74"/>
      <c r="H37" s="40"/>
      <c r="I37" s="41"/>
      <c r="J37" s="40"/>
      <c r="K37" s="42"/>
      <c r="L37" s="43"/>
      <c r="M37" s="43"/>
      <c r="N37" s="43"/>
      <c r="O37" s="200" t="s">
        <v>30</v>
      </c>
      <c r="P37" s="201"/>
    </row>
    <row r="38" spans="3:16" ht="19.5" customHeight="1">
      <c r="C38" s="13" t="s">
        <v>56</v>
      </c>
      <c r="D38" s="23" t="s">
        <v>57</v>
      </c>
      <c r="E38" s="24">
        <v>2.5499999999999998</v>
      </c>
      <c r="F38" s="24">
        <v>2.6</v>
      </c>
      <c r="G38" s="72">
        <v>2.5499999999999998</v>
      </c>
      <c r="H38" s="25">
        <v>2.58</v>
      </c>
      <c r="I38" s="25">
        <v>2.58</v>
      </c>
      <c r="J38" s="25">
        <v>2.5499999999999998</v>
      </c>
      <c r="K38" s="35">
        <v>1.1764705882353121</v>
      </c>
      <c r="L38" s="26">
        <v>104</v>
      </c>
      <c r="M38" s="26">
        <v>25623942</v>
      </c>
      <c r="N38" s="26">
        <v>66132163.040000007</v>
      </c>
      <c r="O38" s="27">
        <v>5</v>
      </c>
      <c r="P38" s="28" t="s">
        <v>58</v>
      </c>
    </row>
    <row r="39" spans="3:16" ht="19.5" customHeight="1">
      <c r="C39" s="136" t="s">
        <v>157</v>
      </c>
      <c r="D39" s="137" t="s">
        <v>156</v>
      </c>
      <c r="E39" s="122">
        <v>7</v>
      </c>
      <c r="F39" s="122">
        <v>7.2</v>
      </c>
      <c r="G39" s="126">
        <v>6.45</v>
      </c>
      <c r="H39" s="25">
        <v>6.76</v>
      </c>
      <c r="I39" s="25">
        <v>7.1</v>
      </c>
      <c r="J39" s="25">
        <v>11.9</v>
      </c>
      <c r="K39" s="35">
        <v>-40.336134453781511</v>
      </c>
      <c r="L39" s="26">
        <v>54</v>
      </c>
      <c r="M39" s="26">
        <v>4953910</v>
      </c>
      <c r="N39" s="26">
        <v>33499026</v>
      </c>
      <c r="O39" s="27">
        <v>2</v>
      </c>
      <c r="P39" s="28" t="s">
        <v>158</v>
      </c>
    </row>
    <row r="40" spans="3:16" ht="20.100000000000001" customHeight="1">
      <c r="C40" s="13" t="s">
        <v>187</v>
      </c>
      <c r="D40" s="23" t="s">
        <v>185</v>
      </c>
      <c r="E40" s="139">
        <v>17</v>
      </c>
      <c r="F40" s="139">
        <v>17</v>
      </c>
      <c r="G40" s="139">
        <v>17</v>
      </c>
      <c r="H40" s="25">
        <v>17</v>
      </c>
      <c r="I40" s="25">
        <v>17</v>
      </c>
      <c r="J40" s="25">
        <v>17</v>
      </c>
      <c r="K40" s="35">
        <v>0</v>
      </c>
      <c r="L40" s="26">
        <v>8</v>
      </c>
      <c r="M40" s="26">
        <v>90237</v>
      </c>
      <c r="N40" s="26">
        <v>1534029</v>
      </c>
      <c r="O40" s="27">
        <v>2</v>
      </c>
      <c r="P40" s="28" t="s">
        <v>196</v>
      </c>
    </row>
    <row r="41" spans="3:16" ht="20.100000000000001" customHeight="1">
      <c r="C41" s="13" t="s">
        <v>59</v>
      </c>
      <c r="D41" s="23" t="s">
        <v>34</v>
      </c>
      <c r="E41" s="24">
        <v>4.68</v>
      </c>
      <c r="F41" s="72">
        <v>4.7</v>
      </c>
      <c r="G41" s="72">
        <v>4.55</v>
      </c>
      <c r="H41" s="25">
        <v>4.62</v>
      </c>
      <c r="I41" s="25">
        <v>4.6399999999999997</v>
      </c>
      <c r="J41" s="25">
        <v>4.68</v>
      </c>
      <c r="K41" s="35">
        <v>-0.85470085470085166</v>
      </c>
      <c r="L41" s="26">
        <v>357</v>
      </c>
      <c r="M41" s="26">
        <v>87087003</v>
      </c>
      <c r="N41" s="26">
        <v>402606585.77999997</v>
      </c>
      <c r="O41" s="27">
        <v>5</v>
      </c>
      <c r="P41" s="28" t="s">
        <v>35</v>
      </c>
    </row>
    <row r="42" spans="3:16" ht="20.100000000000001" customHeight="1">
      <c r="C42" s="13" t="s">
        <v>60</v>
      </c>
      <c r="D42" s="23" t="s">
        <v>41</v>
      </c>
      <c r="E42" s="24">
        <v>2.7</v>
      </c>
      <c r="F42" s="72">
        <v>2.7</v>
      </c>
      <c r="G42" s="72">
        <v>2.7</v>
      </c>
      <c r="H42" s="25">
        <v>2.7</v>
      </c>
      <c r="I42" s="139">
        <v>2.7</v>
      </c>
      <c r="J42" s="139">
        <v>2.71</v>
      </c>
      <c r="K42" s="35">
        <v>-0.36900369003689537</v>
      </c>
      <c r="L42" s="26">
        <v>9</v>
      </c>
      <c r="M42" s="26">
        <v>4000735</v>
      </c>
      <c r="N42" s="26">
        <v>10801984.5</v>
      </c>
      <c r="O42" s="27">
        <v>3</v>
      </c>
      <c r="P42" s="28" t="s">
        <v>61</v>
      </c>
    </row>
    <row r="43" spans="3:16" ht="20.100000000000001" customHeight="1">
      <c r="C43" s="13" t="s">
        <v>386</v>
      </c>
      <c r="D43" s="23" t="s">
        <v>155</v>
      </c>
      <c r="E43" s="122">
        <v>2.0499999999999998</v>
      </c>
      <c r="F43" s="126">
        <v>2.1</v>
      </c>
      <c r="G43" s="126">
        <v>2.0499999999999998</v>
      </c>
      <c r="H43" s="25">
        <v>2.1</v>
      </c>
      <c r="I43" s="25">
        <v>2.1</v>
      </c>
      <c r="J43" s="25">
        <v>2.0499999999999998</v>
      </c>
      <c r="K43" s="35">
        <v>2.4390243902439046</v>
      </c>
      <c r="L43" s="26">
        <v>3</v>
      </c>
      <c r="M43" s="26">
        <v>424364</v>
      </c>
      <c r="N43" s="26">
        <v>890946.2</v>
      </c>
      <c r="O43" s="27">
        <v>2</v>
      </c>
      <c r="P43" s="28" t="s">
        <v>159</v>
      </c>
    </row>
    <row r="44" spans="3:16" ht="20.100000000000001" customHeight="1">
      <c r="C44" s="136" t="s">
        <v>84</v>
      </c>
      <c r="D44" s="137" t="s">
        <v>85</v>
      </c>
      <c r="E44" s="122">
        <v>2.0499999999999998</v>
      </c>
      <c r="F44" s="126">
        <v>2.5</v>
      </c>
      <c r="G44" s="126">
        <v>2.0499999999999998</v>
      </c>
      <c r="H44" s="25">
        <v>2.23</v>
      </c>
      <c r="I44" s="25">
        <v>2.5</v>
      </c>
      <c r="J44" s="25">
        <v>2.06</v>
      </c>
      <c r="K44" s="35">
        <v>21.359223300970864</v>
      </c>
      <c r="L44" s="26">
        <v>43</v>
      </c>
      <c r="M44" s="26">
        <v>6534339</v>
      </c>
      <c r="N44" s="26">
        <v>14573828.85</v>
      </c>
      <c r="O44" s="27">
        <v>3</v>
      </c>
      <c r="P44" s="28" t="s">
        <v>86</v>
      </c>
    </row>
    <row r="45" spans="3:16" ht="20.100000000000001" customHeight="1">
      <c r="C45" s="13" t="s">
        <v>87</v>
      </c>
      <c r="D45" s="23" t="s">
        <v>88</v>
      </c>
      <c r="E45" s="24">
        <v>1.1499999999999999</v>
      </c>
      <c r="F45" s="72">
        <v>1.17</v>
      </c>
      <c r="G45" s="72">
        <v>1.1499999999999999</v>
      </c>
      <c r="H45" s="25">
        <v>1.1599999999999999</v>
      </c>
      <c r="I45" s="25">
        <v>1.17</v>
      </c>
      <c r="J45" s="25">
        <v>1.1000000000000001</v>
      </c>
      <c r="K45" s="35">
        <v>6.3636363636363491</v>
      </c>
      <c r="L45" s="26">
        <v>8</v>
      </c>
      <c r="M45" s="26">
        <v>3518975</v>
      </c>
      <c r="N45" s="26">
        <v>4068821.25</v>
      </c>
      <c r="O45" s="27">
        <v>3</v>
      </c>
      <c r="P45" s="28" t="s">
        <v>89</v>
      </c>
    </row>
    <row r="46" spans="3:16" ht="20.100000000000001" customHeight="1">
      <c r="C46" s="207" t="s">
        <v>15</v>
      </c>
      <c r="D46" s="208"/>
      <c r="E46" s="207"/>
      <c r="F46" s="226"/>
      <c r="G46" s="226"/>
      <c r="H46" s="226"/>
      <c r="I46" s="226"/>
      <c r="J46" s="226"/>
      <c r="K46" s="208"/>
      <c r="L46" s="30">
        <f>SUM(L38:L45)</f>
        <v>586</v>
      </c>
      <c r="M46" s="31">
        <f>SUM(M38:M45)</f>
        <v>132233505</v>
      </c>
      <c r="N46" s="31">
        <f>SUM(N38:N45)</f>
        <v>534107384.62</v>
      </c>
      <c r="O46" s="31">
        <v>5</v>
      </c>
      <c r="P46" s="39" t="s">
        <v>14</v>
      </c>
    </row>
    <row r="47" spans="3:16" ht="20.100000000000001" customHeight="1">
      <c r="C47" s="227" t="s">
        <v>16</v>
      </c>
      <c r="D47" s="228"/>
      <c r="E47" s="40"/>
      <c r="F47" s="74"/>
      <c r="G47" s="74"/>
      <c r="H47" s="40"/>
      <c r="I47" s="41"/>
      <c r="J47" s="40"/>
      <c r="K47" s="42"/>
      <c r="L47" s="43"/>
      <c r="M47" s="43"/>
      <c r="N47" s="43"/>
      <c r="O47" s="200" t="s">
        <v>63</v>
      </c>
      <c r="P47" s="201"/>
    </row>
    <row r="48" spans="3:16" ht="20.100000000000001" customHeight="1">
      <c r="C48" s="120" t="s">
        <v>90</v>
      </c>
      <c r="D48" s="121" t="s">
        <v>91</v>
      </c>
      <c r="E48" s="122">
        <v>9.5500000000000007</v>
      </c>
      <c r="F48" s="122">
        <v>9.75</v>
      </c>
      <c r="G48" s="122">
        <v>9.1999999999999993</v>
      </c>
      <c r="H48" s="123">
        <v>9.51</v>
      </c>
      <c r="I48" s="123">
        <v>9.3000000000000007</v>
      </c>
      <c r="J48" s="123">
        <v>9.5500000000000007</v>
      </c>
      <c r="K48" s="35">
        <v>-2.6178010471204161</v>
      </c>
      <c r="L48" s="26">
        <v>53</v>
      </c>
      <c r="M48" s="26">
        <v>4110800</v>
      </c>
      <c r="N48" s="26">
        <v>39089860.009999998</v>
      </c>
      <c r="O48" s="27">
        <v>5</v>
      </c>
      <c r="P48" s="29" t="s">
        <v>92</v>
      </c>
    </row>
    <row r="49" spans="3:16" ht="20.100000000000001" customHeight="1">
      <c r="C49" s="120" t="s">
        <v>391</v>
      </c>
      <c r="D49" s="121" t="s">
        <v>176</v>
      </c>
      <c r="E49" s="122">
        <v>100</v>
      </c>
      <c r="F49" s="122">
        <v>100</v>
      </c>
      <c r="G49" s="122">
        <v>100</v>
      </c>
      <c r="H49" s="123">
        <v>100</v>
      </c>
      <c r="I49" s="123">
        <v>100</v>
      </c>
      <c r="J49" s="123">
        <v>100.05</v>
      </c>
      <c r="K49" s="35">
        <v>-4.997501249375258E-2</v>
      </c>
      <c r="L49" s="26">
        <v>3</v>
      </c>
      <c r="M49" s="26">
        <v>112957</v>
      </c>
      <c r="N49" s="26">
        <v>11295700</v>
      </c>
      <c r="O49" s="27">
        <v>1</v>
      </c>
      <c r="P49" s="29" t="s">
        <v>177</v>
      </c>
    </row>
    <row r="50" spans="3:16" ht="20.100000000000001" customHeight="1">
      <c r="C50" s="120" t="s">
        <v>109</v>
      </c>
      <c r="D50" s="121" t="s">
        <v>110</v>
      </c>
      <c r="E50" s="122">
        <v>11.55</v>
      </c>
      <c r="F50" s="122">
        <v>11.9</v>
      </c>
      <c r="G50" s="122">
        <v>11.5</v>
      </c>
      <c r="H50" s="123">
        <v>11.57</v>
      </c>
      <c r="I50" s="123">
        <v>11.7</v>
      </c>
      <c r="J50" s="123">
        <v>11.55</v>
      </c>
      <c r="K50" s="35">
        <v>1.298701298701288</v>
      </c>
      <c r="L50" s="26">
        <v>23</v>
      </c>
      <c r="M50" s="26">
        <v>2421427</v>
      </c>
      <c r="N50" s="26">
        <v>28017671.700000003</v>
      </c>
      <c r="O50" s="27">
        <v>5</v>
      </c>
      <c r="P50" s="29" t="s">
        <v>111</v>
      </c>
    </row>
    <row r="51" spans="3:16" ht="20.100000000000001" customHeight="1">
      <c r="C51" s="120" t="s">
        <v>125</v>
      </c>
      <c r="D51" s="121" t="s">
        <v>124</v>
      </c>
      <c r="E51" s="122">
        <v>36.5</v>
      </c>
      <c r="F51" s="122">
        <v>39</v>
      </c>
      <c r="G51" s="122">
        <v>36.1</v>
      </c>
      <c r="H51" s="123">
        <v>37.229999999999997</v>
      </c>
      <c r="I51" s="123">
        <v>38</v>
      </c>
      <c r="J51" s="123">
        <v>36</v>
      </c>
      <c r="K51" s="35">
        <v>5.555555555555558</v>
      </c>
      <c r="L51" s="26">
        <v>22</v>
      </c>
      <c r="M51" s="26">
        <v>249124</v>
      </c>
      <c r="N51" s="26">
        <v>9274357.3199999984</v>
      </c>
      <c r="O51" s="27">
        <v>5</v>
      </c>
      <c r="P51" s="29" t="s">
        <v>130</v>
      </c>
    </row>
    <row r="52" spans="3:16" ht="20.100000000000001" customHeight="1">
      <c r="C52" s="120" t="s">
        <v>396</v>
      </c>
      <c r="D52" s="121" t="s">
        <v>214</v>
      </c>
      <c r="E52" s="122">
        <v>24.75</v>
      </c>
      <c r="F52" s="122">
        <v>26.4</v>
      </c>
      <c r="G52" s="122">
        <v>24</v>
      </c>
      <c r="H52" s="123">
        <v>25.37</v>
      </c>
      <c r="I52" s="123">
        <v>24</v>
      </c>
      <c r="J52" s="123">
        <v>24.6</v>
      </c>
      <c r="K52" s="35">
        <v>-2.4390243902439046</v>
      </c>
      <c r="L52" s="26">
        <v>58</v>
      </c>
      <c r="M52" s="26">
        <v>840162</v>
      </c>
      <c r="N52" s="26">
        <v>21317201.5</v>
      </c>
      <c r="O52" s="27">
        <v>3</v>
      </c>
      <c r="P52" s="29" t="s">
        <v>217</v>
      </c>
    </row>
    <row r="53" spans="3:16" ht="20.100000000000001" customHeight="1">
      <c r="C53" s="207" t="s">
        <v>17</v>
      </c>
      <c r="D53" s="208"/>
      <c r="E53" s="231"/>
      <c r="F53" s="232"/>
      <c r="G53" s="232"/>
      <c r="H53" s="232"/>
      <c r="I53" s="232"/>
      <c r="J53" s="232"/>
      <c r="K53" s="233"/>
      <c r="L53" s="30">
        <f>SUM(L48:L52)</f>
        <v>159</v>
      </c>
      <c r="M53" s="31">
        <f>SUM(M48:M52)</f>
        <v>7734470</v>
      </c>
      <c r="N53" s="31">
        <f>SUM(N48:N52)</f>
        <v>108994790.53</v>
      </c>
      <c r="O53" s="31">
        <v>5</v>
      </c>
      <c r="P53" s="39" t="s">
        <v>14</v>
      </c>
    </row>
    <row r="54" spans="3:16" ht="20.100000000000001" customHeight="1">
      <c r="C54" s="10" t="s">
        <v>18</v>
      </c>
      <c r="D54" s="200" t="s">
        <v>29</v>
      </c>
      <c r="E54" s="201"/>
      <c r="F54" s="201"/>
      <c r="G54" s="201"/>
      <c r="H54" s="201"/>
      <c r="I54" s="202"/>
      <c r="J54" s="201"/>
      <c r="K54" s="201"/>
      <c r="L54" s="201"/>
      <c r="M54" s="201"/>
      <c r="N54" s="201"/>
      <c r="O54" s="201"/>
      <c r="P54" s="203"/>
    </row>
    <row r="55" spans="3:16" ht="20.100000000000001" customHeight="1">
      <c r="C55" s="142" t="s">
        <v>222</v>
      </c>
      <c r="D55" s="142" t="s">
        <v>223</v>
      </c>
      <c r="E55" s="139">
        <v>2.31</v>
      </c>
      <c r="F55" s="139">
        <v>2.4500000000000002</v>
      </c>
      <c r="G55" s="139">
        <v>2.31</v>
      </c>
      <c r="H55" s="25">
        <v>2.4300000000000002</v>
      </c>
      <c r="I55" s="25">
        <v>2.4500000000000002</v>
      </c>
      <c r="J55" s="25">
        <v>2.2999999999999998</v>
      </c>
      <c r="K55" s="35">
        <v>6.5217391304347894</v>
      </c>
      <c r="L55" s="26">
        <v>11</v>
      </c>
      <c r="M55" s="26">
        <v>346691</v>
      </c>
      <c r="N55" s="26">
        <v>841456.21</v>
      </c>
      <c r="O55" s="27">
        <v>2</v>
      </c>
      <c r="P55" s="28" t="s">
        <v>225</v>
      </c>
    </row>
    <row r="56" spans="3:16" ht="20.100000000000001" customHeight="1">
      <c r="C56" s="142" t="s">
        <v>437</v>
      </c>
      <c r="D56" s="142" t="s">
        <v>205</v>
      </c>
      <c r="E56" s="139">
        <v>7.5</v>
      </c>
      <c r="F56" s="139">
        <v>7.5</v>
      </c>
      <c r="G56" s="139">
        <v>7.5</v>
      </c>
      <c r="H56" s="25">
        <v>7.5</v>
      </c>
      <c r="I56" s="25">
        <v>7.5</v>
      </c>
      <c r="J56" s="25">
        <v>7.5</v>
      </c>
      <c r="K56" s="35">
        <v>0</v>
      </c>
      <c r="L56" s="26">
        <v>3</v>
      </c>
      <c r="M56" s="26">
        <v>1503000</v>
      </c>
      <c r="N56" s="26">
        <v>11272500</v>
      </c>
      <c r="O56" s="27">
        <v>1</v>
      </c>
      <c r="P56" s="28" t="s">
        <v>206</v>
      </c>
    </row>
    <row r="57" spans="3:16" ht="20.100000000000001" customHeight="1">
      <c r="C57" s="142" t="s">
        <v>362</v>
      </c>
      <c r="D57" s="142" t="s">
        <v>363</v>
      </c>
      <c r="E57" s="139">
        <v>4.9000000000000004</v>
      </c>
      <c r="F57" s="139">
        <v>4.9000000000000004</v>
      </c>
      <c r="G57" s="139">
        <v>4.5</v>
      </c>
      <c r="H57" s="25">
        <v>4.75</v>
      </c>
      <c r="I57" s="25">
        <v>4.5999999999999996</v>
      </c>
      <c r="J57" s="25">
        <v>4.9000000000000004</v>
      </c>
      <c r="K57" s="35">
        <v>-6.1224489795918551</v>
      </c>
      <c r="L57" s="26">
        <v>40</v>
      </c>
      <c r="M57" s="26">
        <v>2347968</v>
      </c>
      <c r="N57" s="26">
        <v>11163023.4</v>
      </c>
      <c r="O57" s="27">
        <v>5</v>
      </c>
      <c r="P57" s="28" t="s">
        <v>364</v>
      </c>
    </row>
    <row r="58" spans="3:16" ht="20.100000000000001" customHeight="1">
      <c r="C58" s="142" t="s">
        <v>365</v>
      </c>
      <c r="D58" s="142" t="s">
        <v>189</v>
      </c>
      <c r="E58" s="139">
        <v>14.8</v>
      </c>
      <c r="F58" s="139">
        <v>14.8</v>
      </c>
      <c r="G58" s="139">
        <v>14</v>
      </c>
      <c r="H58" s="25">
        <v>14.1</v>
      </c>
      <c r="I58" s="139">
        <v>14</v>
      </c>
      <c r="J58" s="139">
        <v>14.8</v>
      </c>
      <c r="K58" s="35">
        <v>-5.4054054054054053</v>
      </c>
      <c r="L58" s="26">
        <v>3</v>
      </c>
      <c r="M58" s="26">
        <v>4400</v>
      </c>
      <c r="N58" s="26">
        <v>62040</v>
      </c>
      <c r="O58" s="27">
        <v>3</v>
      </c>
      <c r="P58" s="28" t="s">
        <v>194</v>
      </c>
    </row>
    <row r="59" spans="3:16" ht="20.100000000000001" customHeight="1">
      <c r="C59" s="142" t="s">
        <v>366</v>
      </c>
      <c r="D59" s="142" t="s">
        <v>367</v>
      </c>
      <c r="E59" s="139">
        <v>12.99</v>
      </c>
      <c r="F59" s="139">
        <v>12.99</v>
      </c>
      <c r="G59" s="139">
        <v>9.4</v>
      </c>
      <c r="H59" s="25">
        <v>9.9700000000000006</v>
      </c>
      <c r="I59" s="139">
        <v>9.4</v>
      </c>
      <c r="J59" s="139">
        <v>13</v>
      </c>
      <c r="K59" s="35">
        <v>-27.692307692307693</v>
      </c>
      <c r="L59" s="26">
        <v>9</v>
      </c>
      <c r="M59" s="26">
        <v>7311</v>
      </c>
      <c r="N59" s="26">
        <v>72863</v>
      </c>
      <c r="O59" s="27">
        <v>2</v>
      </c>
      <c r="P59" s="28" t="s">
        <v>368</v>
      </c>
    </row>
    <row r="60" spans="3:16" ht="20.100000000000001" customHeight="1">
      <c r="C60" s="207" t="s">
        <v>19</v>
      </c>
      <c r="D60" s="208"/>
      <c r="E60" s="209"/>
      <c r="F60" s="210"/>
      <c r="G60" s="210"/>
      <c r="H60" s="210"/>
      <c r="I60" s="210"/>
      <c r="J60" s="210"/>
      <c r="K60" s="211"/>
      <c r="L60" s="30">
        <f>SUM(L55:L59)</f>
        <v>66</v>
      </c>
      <c r="M60" s="31">
        <f>SUM(M55:M59)</f>
        <v>4209370</v>
      </c>
      <c r="N60" s="31">
        <f>SUM(N55:N59)</f>
        <v>23411882.609999999</v>
      </c>
      <c r="O60" s="31">
        <v>5</v>
      </c>
      <c r="P60" s="39" t="s">
        <v>14</v>
      </c>
    </row>
    <row r="61" spans="3:16" ht="20.100000000000001" customHeight="1">
      <c r="C61" s="207" t="s">
        <v>20</v>
      </c>
      <c r="D61" s="208"/>
      <c r="E61" s="207"/>
      <c r="F61" s="226"/>
      <c r="G61" s="226"/>
      <c r="H61" s="226"/>
      <c r="I61" s="226"/>
      <c r="J61" s="226"/>
      <c r="K61" s="208"/>
      <c r="L61" s="31">
        <f>L60+L53+L46+L33+L28+L24+L20</f>
        <v>3287</v>
      </c>
      <c r="M61" s="31">
        <f t="shared" ref="M61:N61" si="0">M60+M53+M46+M33+M28+M24+M20</f>
        <v>2815727484</v>
      </c>
      <c r="N61" s="31">
        <f t="shared" si="0"/>
        <v>3223998685.1800003</v>
      </c>
      <c r="O61" s="44">
        <v>5</v>
      </c>
      <c r="P61" s="45" t="s">
        <v>21</v>
      </c>
    </row>
    <row r="62" spans="3:16" ht="20.100000000000001" customHeight="1">
      <c r="L62" s="112"/>
      <c r="M62" s="112"/>
      <c r="N62" s="112"/>
      <c r="O62" s="5"/>
    </row>
    <row r="63" spans="3:16" ht="20.100000000000001" customHeight="1">
      <c r="L63" s="5"/>
      <c r="M63" s="5"/>
      <c r="N63" s="5"/>
      <c r="O63" s="5"/>
    </row>
    <row r="64" spans="3:16" ht="20.100000000000001" customHeight="1">
      <c r="M64" s="47"/>
      <c r="N64" s="47"/>
    </row>
    <row r="65" ht="20.100000000000001" customHeight="1"/>
  </sheetData>
  <mergeCells count="24">
    <mergeCell ref="D1:P1"/>
    <mergeCell ref="D34:P34"/>
    <mergeCell ref="C61:D61"/>
    <mergeCell ref="E61:K61"/>
    <mergeCell ref="C46:D46"/>
    <mergeCell ref="E46:K46"/>
    <mergeCell ref="E25:P25"/>
    <mergeCell ref="C60:D60"/>
    <mergeCell ref="E53:K53"/>
    <mergeCell ref="D54:P54"/>
    <mergeCell ref="C53:D53"/>
    <mergeCell ref="E60:K60"/>
    <mergeCell ref="C37:D37"/>
    <mergeCell ref="O37:P37"/>
    <mergeCell ref="D35:P35"/>
    <mergeCell ref="D2:P2"/>
    <mergeCell ref="O47:P47"/>
    <mergeCell ref="D4:P4"/>
    <mergeCell ref="E20:K20"/>
    <mergeCell ref="E33:K33"/>
    <mergeCell ref="C47:D47"/>
    <mergeCell ref="E21:P21"/>
    <mergeCell ref="C33:D33"/>
    <mergeCell ref="E29:P29"/>
  </mergeCells>
  <printOptions horizontalCentered="1"/>
  <pageMargins left="0.25" right="0" top="0" bottom="1.75" header="0" footer="0"/>
  <pageSetup scale="68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6"/>
  <sheetViews>
    <sheetView rightToLeft="1" topLeftCell="A10" zoomScaleNormal="100" workbookViewId="0">
      <selection activeCell="B20" sqref="B20:O20"/>
    </sheetView>
  </sheetViews>
  <sheetFormatPr defaultRowHeight="13.5"/>
  <cols>
    <col min="1" max="1" width="1.42578125" style="1" customWidth="1"/>
    <col min="2" max="2" width="24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8" width="9.140625" style="1" customWidth="1"/>
    <col min="9" max="9" width="8.7109375" style="2" customWidth="1"/>
    <col min="10" max="10" width="8.42578125" style="95" customWidth="1"/>
    <col min="11" max="11" width="9.85546875" style="3" customWidth="1"/>
    <col min="12" max="12" width="16.7109375" style="1" customWidth="1"/>
    <col min="13" max="13" width="15.85546875" style="1" customWidth="1"/>
    <col min="14" max="14" width="9.28515625" style="1" customWidth="1"/>
    <col min="15" max="15" width="30.5703125" style="1" customWidth="1"/>
    <col min="16" max="16384" width="9.140625" style="1"/>
  </cols>
  <sheetData>
    <row r="1" spans="1:15" s="114" customFormat="1" ht="23.25" customHeight="1">
      <c r="A1" s="114" t="s">
        <v>390</v>
      </c>
      <c r="B1" s="119" t="s">
        <v>4</v>
      </c>
      <c r="C1" s="301" t="s">
        <v>417</v>
      </c>
      <c r="D1" s="302"/>
      <c r="E1" s="302"/>
      <c r="F1" s="302"/>
      <c r="G1" s="302"/>
      <c r="H1" s="302"/>
      <c r="I1" s="302"/>
      <c r="J1" s="302"/>
      <c r="K1" s="302"/>
      <c r="L1" s="302"/>
      <c r="M1" s="302"/>
      <c r="N1" s="302"/>
      <c r="O1" s="302"/>
    </row>
    <row r="2" spans="1:15" s="114" customFormat="1" ht="23.25" customHeight="1">
      <c r="B2" s="118" t="s">
        <v>5</v>
      </c>
      <c r="C2" s="303" t="s">
        <v>418</v>
      </c>
      <c r="D2" s="304"/>
      <c r="E2" s="304"/>
      <c r="F2" s="304"/>
      <c r="G2" s="304"/>
      <c r="H2" s="304"/>
      <c r="I2" s="304"/>
      <c r="J2" s="304"/>
      <c r="K2" s="304"/>
      <c r="L2" s="304"/>
      <c r="M2" s="304"/>
      <c r="N2" s="304"/>
      <c r="O2" s="304"/>
    </row>
    <row r="3" spans="1:15" ht="61.5" customHeight="1">
      <c r="B3" s="6" t="s">
        <v>0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22</v>
      </c>
      <c r="H3" s="7" t="s">
        <v>2</v>
      </c>
      <c r="I3" s="7" t="s">
        <v>23</v>
      </c>
      <c r="J3" s="8" t="s">
        <v>10</v>
      </c>
      <c r="K3" s="4" t="s">
        <v>97</v>
      </c>
      <c r="L3" s="7" t="s">
        <v>64</v>
      </c>
      <c r="M3" s="7" t="s">
        <v>65</v>
      </c>
      <c r="N3" s="7" t="s">
        <v>11</v>
      </c>
      <c r="O3" s="9" t="s">
        <v>1</v>
      </c>
    </row>
    <row r="4" spans="1:15" ht="21.6" customHeight="1">
      <c r="B4" s="61" t="s">
        <v>12</v>
      </c>
      <c r="C4" s="305" t="s">
        <v>3</v>
      </c>
      <c r="D4" s="306"/>
      <c r="E4" s="306"/>
      <c r="F4" s="306"/>
      <c r="G4" s="306"/>
      <c r="H4" s="307"/>
      <c r="I4" s="307"/>
      <c r="J4" s="306"/>
      <c r="K4" s="306"/>
      <c r="L4" s="306"/>
      <c r="M4" s="306"/>
      <c r="N4" s="306"/>
      <c r="O4" s="308"/>
    </row>
    <row r="5" spans="1:15" ht="21.6" customHeight="1">
      <c r="B5" s="129" t="s">
        <v>249</v>
      </c>
      <c r="C5" s="129" t="s">
        <v>106</v>
      </c>
      <c r="D5" s="130">
        <v>0.73</v>
      </c>
      <c r="E5" s="130">
        <v>0.74</v>
      </c>
      <c r="F5" s="130">
        <v>0.72</v>
      </c>
      <c r="G5" s="130">
        <v>0.72</v>
      </c>
      <c r="H5" s="130">
        <v>0.72</v>
      </c>
      <c r="I5" s="130">
        <v>0.72</v>
      </c>
      <c r="J5" s="135">
        <v>0</v>
      </c>
      <c r="K5" s="52">
        <v>7</v>
      </c>
      <c r="L5" s="52">
        <v>4348934</v>
      </c>
      <c r="M5" s="52">
        <v>3190977.1500000004</v>
      </c>
      <c r="N5" s="53">
        <v>3</v>
      </c>
      <c r="O5" s="54" t="s">
        <v>107</v>
      </c>
    </row>
    <row r="6" spans="1:15" ht="21.6" customHeight="1">
      <c r="B6" s="129" t="s">
        <v>191</v>
      </c>
      <c r="C6" s="129" t="s">
        <v>190</v>
      </c>
      <c r="D6" s="130">
        <v>0.1</v>
      </c>
      <c r="E6" s="130">
        <v>0.1</v>
      </c>
      <c r="F6" s="130">
        <v>0.09</v>
      </c>
      <c r="G6" s="130">
        <v>0.09</v>
      </c>
      <c r="H6" s="130">
        <v>0.09</v>
      </c>
      <c r="I6" s="130">
        <v>0.1</v>
      </c>
      <c r="J6" s="135">
        <v>-10.000000000000009</v>
      </c>
      <c r="K6" s="52">
        <v>2</v>
      </c>
      <c r="L6" s="52">
        <v>833767</v>
      </c>
      <c r="M6" s="52">
        <v>75138.429999999993</v>
      </c>
      <c r="N6" s="53">
        <v>1</v>
      </c>
      <c r="O6" s="54" t="s">
        <v>250</v>
      </c>
    </row>
    <row r="7" spans="1:15" ht="21.6" customHeight="1">
      <c r="B7" s="129" t="s">
        <v>438</v>
      </c>
      <c r="C7" s="129" t="s">
        <v>272</v>
      </c>
      <c r="D7" s="130">
        <v>0.75</v>
      </c>
      <c r="E7" s="130">
        <v>0.75</v>
      </c>
      <c r="F7" s="130">
        <v>0.75</v>
      </c>
      <c r="G7" s="130">
        <v>0.75</v>
      </c>
      <c r="H7" s="130">
        <v>0.75</v>
      </c>
      <c r="I7" s="130">
        <v>0.75</v>
      </c>
      <c r="J7" s="135">
        <v>0</v>
      </c>
      <c r="K7" s="52">
        <v>1</v>
      </c>
      <c r="L7" s="52">
        <v>250000</v>
      </c>
      <c r="M7" s="52">
        <v>187500</v>
      </c>
      <c r="N7" s="53">
        <v>1</v>
      </c>
      <c r="O7" s="54" t="s">
        <v>273</v>
      </c>
    </row>
    <row r="8" spans="1:15" ht="21.6" customHeight="1">
      <c r="B8" s="129" t="s">
        <v>297</v>
      </c>
      <c r="C8" s="129" t="s">
        <v>298</v>
      </c>
      <c r="D8" s="130">
        <v>0.85</v>
      </c>
      <c r="E8" s="130">
        <v>0.85</v>
      </c>
      <c r="F8" s="130">
        <v>0.85</v>
      </c>
      <c r="G8" s="130">
        <v>0.85</v>
      </c>
      <c r="H8" s="130">
        <v>0.85</v>
      </c>
      <c r="I8" s="130">
        <v>0.71</v>
      </c>
      <c r="J8" s="135">
        <v>19.718309859154925</v>
      </c>
      <c r="K8" s="52">
        <v>1</v>
      </c>
      <c r="L8" s="52">
        <v>100000</v>
      </c>
      <c r="M8" s="52">
        <v>85000</v>
      </c>
      <c r="N8" s="53">
        <v>1</v>
      </c>
      <c r="O8" s="54" t="s">
        <v>299</v>
      </c>
    </row>
    <row r="9" spans="1:15" ht="21.6" customHeight="1">
      <c r="B9" s="55" t="s">
        <v>13</v>
      </c>
      <c r="C9" s="56"/>
      <c r="D9" s="309"/>
      <c r="E9" s="310"/>
      <c r="F9" s="310"/>
      <c r="G9" s="310"/>
      <c r="H9" s="310"/>
      <c r="I9" s="310"/>
      <c r="J9" s="311"/>
      <c r="K9" s="57">
        <f>SUM(K5:K8)</f>
        <v>11</v>
      </c>
      <c r="L9" s="58">
        <f>SUM(L5:L8)</f>
        <v>5532701</v>
      </c>
      <c r="M9" s="58">
        <f>SUM(M5:M8)</f>
        <v>3538615.5800000005</v>
      </c>
      <c r="N9" s="58">
        <v>3</v>
      </c>
      <c r="O9" s="59" t="s">
        <v>14</v>
      </c>
    </row>
    <row r="10" spans="1:15" ht="21.6" customHeight="1">
      <c r="B10" s="61" t="s">
        <v>114</v>
      </c>
      <c r="C10" s="305" t="s">
        <v>116</v>
      </c>
      <c r="D10" s="306" t="s">
        <v>116</v>
      </c>
      <c r="E10" s="306"/>
      <c r="F10" s="306"/>
      <c r="G10" s="306"/>
      <c r="H10" s="307"/>
      <c r="I10" s="307"/>
      <c r="J10" s="306"/>
      <c r="K10" s="306"/>
      <c r="L10" s="306"/>
      <c r="M10" s="306"/>
      <c r="N10" s="306"/>
      <c r="O10" s="308"/>
    </row>
    <row r="11" spans="1:15" ht="21.6" customHeight="1">
      <c r="B11" s="129" t="s">
        <v>403</v>
      </c>
      <c r="C11" s="129" t="s">
        <v>210</v>
      </c>
      <c r="D11" s="130">
        <v>0.7</v>
      </c>
      <c r="E11" s="130">
        <v>0.7</v>
      </c>
      <c r="F11" s="130">
        <v>0.7</v>
      </c>
      <c r="G11" s="130">
        <v>0.7</v>
      </c>
      <c r="H11" s="130">
        <v>0.7</v>
      </c>
      <c r="I11" s="130">
        <v>0.7</v>
      </c>
      <c r="J11" s="135">
        <v>0</v>
      </c>
      <c r="K11" s="52">
        <v>1</v>
      </c>
      <c r="L11" s="52">
        <v>1000</v>
      </c>
      <c r="M11" s="52">
        <v>700</v>
      </c>
      <c r="N11" s="53">
        <v>1</v>
      </c>
      <c r="O11" s="54" t="s">
        <v>305</v>
      </c>
    </row>
    <row r="12" spans="1:15" ht="19.5" customHeight="1">
      <c r="B12" s="296" t="s">
        <v>115</v>
      </c>
      <c r="C12" s="297"/>
      <c r="D12" s="298"/>
      <c r="E12" s="299"/>
      <c r="F12" s="299"/>
      <c r="G12" s="299"/>
      <c r="H12" s="299"/>
      <c r="I12" s="299"/>
      <c r="J12" s="300"/>
      <c r="K12" s="159">
        <v>1</v>
      </c>
      <c r="L12" s="160">
        <v>1000</v>
      </c>
      <c r="M12" s="160">
        <v>700</v>
      </c>
      <c r="N12" s="159">
        <v>1</v>
      </c>
      <c r="O12" s="161" t="s">
        <v>14</v>
      </c>
    </row>
    <row r="13" spans="1:15" ht="21.6" customHeight="1">
      <c r="B13" s="61" t="s">
        <v>28</v>
      </c>
      <c r="C13" s="305" t="s">
        <v>30</v>
      </c>
      <c r="D13" s="306" t="s">
        <v>31</v>
      </c>
      <c r="E13" s="306"/>
      <c r="F13" s="306"/>
      <c r="G13" s="306"/>
      <c r="H13" s="307"/>
      <c r="I13" s="307"/>
      <c r="J13" s="306"/>
      <c r="K13" s="306"/>
      <c r="L13" s="306"/>
      <c r="M13" s="306"/>
      <c r="N13" s="306"/>
      <c r="O13" s="308"/>
    </row>
    <row r="14" spans="1:15" ht="21.6" customHeight="1">
      <c r="B14" s="129" t="s">
        <v>399</v>
      </c>
      <c r="C14" s="129" t="s">
        <v>202</v>
      </c>
      <c r="D14" s="130">
        <v>1.8</v>
      </c>
      <c r="E14" s="130">
        <v>1.88</v>
      </c>
      <c r="F14" s="130">
        <v>1.76</v>
      </c>
      <c r="G14" s="130">
        <v>1.69</v>
      </c>
      <c r="H14" s="130">
        <v>1.69</v>
      </c>
      <c r="I14" s="130">
        <v>1.8</v>
      </c>
      <c r="J14" s="135">
        <v>-6.1111111111111116</v>
      </c>
      <c r="K14" s="52">
        <v>25</v>
      </c>
      <c r="L14" s="52">
        <v>4245521</v>
      </c>
      <c r="M14" s="52">
        <v>7537003.1299999999</v>
      </c>
      <c r="N14" s="53">
        <v>5</v>
      </c>
      <c r="O14" s="54" t="s">
        <v>203</v>
      </c>
    </row>
    <row r="15" spans="1:15" ht="19.5" customHeight="1">
      <c r="B15" s="296" t="s">
        <v>402</v>
      </c>
      <c r="C15" s="297"/>
      <c r="D15" s="298"/>
      <c r="E15" s="299"/>
      <c r="F15" s="299"/>
      <c r="G15" s="299"/>
      <c r="H15" s="299"/>
      <c r="I15" s="299"/>
      <c r="J15" s="300"/>
      <c r="K15" s="159">
        <v>25</v>
      </c>
      <c r="L15" s="160">
        <v>4245521</v>
      </c>
      <c r="M15" s="160">
        <v>7537003.1299999999</v>
      </c>
      <c r="N15" s="159">
        <v>5</v>
      </c>
      <c r="O15" s="161" t="s">
        <v>14</v>
      </c>
    </row>
    <row r="16" spans="1:15" ht="21.6" customHeight="1">
      <c r="B16" s="60" t="s">
        <v>76</v>
      </c>
      <c r="C16" s="312" t="s">
        <v>96</v>
      </c>
      <c r="D16" s="307"/>
      <c r="E16" s="307"/>
      <c r="F16" s="307"/>
      <c r="G16" s="307"/>
      <c r="H16" s="307"/>
      <c r="I16" s="307"/>
      <c r="J16" s="307"/>
      <c r="K16" s="307"/>
      <c r="L16" s="307"/>
      <c r="M16" s="307"/>
      <c r="N16" s="307"/>
      <c r="O16" s="313"/>
    </row>
    <row r="17" spans="2:15" ht="21.6" customHeight="1">
      <c r="B17" s="129" t="s">
        <v>81</v>
      </c>
      <c r="C17" s="129" t="s">
        <v>82</v>
      </c>
      <c r="D17" s="130">
        <v>3.26</v>
      </c>
      <c r="E17" s="130">
        <v>3.85</v>
      </c>
      <c r="F17" s="130">
        <v>3.26</v>
      </c>
      <c r="G17" s="130">
        <v>3.76</v>
      </c>
      <c r="H17" s="130">
        <v>3.73</v>
      </c>
      <c r="I17" s="130">
        <v>3.23</v>
      </c>
      <c r="J17" s="135">
        <v>15.479876160990713</v>
      </c>
      <c r="K17" s="52">
        <v>870</v>
      </c>
      <c r="L17" s="52">
        <v>202296426</v>
      </c>
      <c r="M17" s="52">
        <v>725863922.40999985</v>
      </c>
      <c r="N17" s="53">
        <v>5</v>
      </c>
      <c r="O17" s="54" t="s">
        <v>83</v>
      </c>
    </row>
    <row r="18" spans="2:15" ht="19.5" customHeight="1">
      <c r="B18" s="290" t="s">
        <v>172</v>
      </c>
      <c r="C18" s="291"/>
      <c r="D18" s="98"/>
      <c r="E18" s="99"/>
      <c r="F18" s="99"/>
      <c r="G18" s="99"/>
      <c r="H18" s="99"/>
      <c r="I18" s="99"/>
      <c r="J18" s="163"/>
      <c r="K18" s="63">
        <v>870</v>
      </c>
      <c r="L18" s="64">
        <v>202296426</v>
      </c>
      <c r="M18" s="64">
        <v>725863922.40999985</v>
      </c>
      <c r="N18" s="58">
        <v>5</v>
      </c>
      <c r="O18" s="59" t="s">
        <v>14</v>
      </c>
    </row>
    <row r="19" spans="2:15" ht="19.5" customHeight="1">
      <c r="B19" s="292" t="s">
        <v>16</v>
      </c>
      <c r="C19" s="293"/>
      <c r="D19" s="166"/>
      <c r="E19" s="156"/>
      <c r="F19" s="156"/>
      <c r="G19" s="166"/>
      <c r="H19" s="165"/>
      <c r="I19" s="166"/>
      <c r="J19" s="157"/>
      <c r="K19" s="158"/>
      <c r="L19" s="158"/>
      <c r="M19" s="158"/>
      <c r="N19" s="294" t="s">
        <v>63</v>
      </c>
      <c r="O19" s="295"/>
    </row>
    <row r="20" spans="2:15" ht="21.6" customHeight="1">
      <c r="B20" s="129" t="s">
        <v>387</v>
      </c>
      <c r="C20" s="129" t="s">
        <v>173</v>
      </c>
      <c r="D20" s="130">
        <v>32.5</v>
      </c>
      <c r="E20" s="130">
        <v>32.5</v>
      </c>
      <c r="F20" s="130">
        <v>32.5</v>
      </c>
      <c r="G20" s="130">
        <v>32.5</v>
      </c>
      <c r="H20" s="130">
        <v>32.5</v>
      </c>
      <c r="I20" s="130">
        <v>32.5</v>
      </c>
      <c r="J20" s="135">
        <v>0</v>
      </c>
      <c r="K20" s="52">
        <v>2</v>
      </c>
      <c r="L20" s="52">
        <v>3000</v>
      </c>
      <c r="M20" s="52">
        <v>97500</v>
      </c>
      <c r="N20" s="53">
        <v>1</v>
      </c>
      <c r="O20" s="54" t="s">
        <v>174</v>
      </c>
    </row>
    <row r="21" spans="2:15" ht="19.5" customHeight="1">
      <c r="B21" s="296" t="s">
        <v>17</v>
      </c>
      <c r="C21" s="297"/>
      <c r="D21" s="298"/>
      <c r="E21" s="299"/>
      <c r="F21" s="299"/>
      <c r="G21" s="299"/>
      <c r="H21" s="299"/>
      <c r="I21" s="299"/>
      <c r="J21" s="300"/>
      <c r="K21" s="63">
        <v>2</v>
      </c>
      <c r="L21" s="64">
        <v>3000</v>
      </c>
      <c r="M21" s="64">
        <v>97500</v>
      </c>
      <c r="N21" s="159">
        <v>1</v>
      </c>
      <c r="O21" s="161" t="s">
        <v>14</v>
      </c>
    </row>
    <row r="22" spans="2:15" ht="21.6" customHeight="1">
      <c r="B22" s="285" t="s">
        <v>20</v>
      </c>
      <c r="C22" s="286"/>
      <c r="D22" s="287"/>
      <c r="E22" s="288"/>
      <c r="F22" s="288"/>
      <c r="G22" s="288"/>
      <c r="H22" s="288"/>
      <c r="I22" s="288"/>
      <c r="J22" s="289"/>
      <c r="K22" s="64">
        <f>K21+K18+K15+K12+K9</f>
        <v>909</v>
      </c>
      <c r="L22" s="64">
        <f t="shared" ref="L22:M22" si="0">L21+L18+L15+L12+L9</f>
        <v>212078648</v>
      </c>
      <c r="M22" s="64">
        <f t="shared" si="0"/>
        <v>737037741.11999989</v>
      </c>
      <c r="N22" s="63">
        <v>5</v>
      </c>
      <c r="O22" s="62" t="s">
        <v>14</v>
      </c>
    </row>
    <row r="23" spans="2:15">
      <c r="L23" s="3"/>
      <c r="M23" s="3"/>
    </row>
    <row r="25" spans="2:15">
      <c r="I25" s="1"/>
      <c r="K25" s="1"/>
    </row>
    <row r="26" spans="2:15">
      <c r="I26" s="1"/>
      <c r="K26" s="1"/>
    </row>
    <row r="27" spans="2:15">
      <c r="I27" s="1"/>
      <c r="K27" s="1"/>
    </row>
    <row r="28" spans="2:15">
      <c r="I28" s="1"/>
      <c r="K28" s="1"/>
    </row>
    <row r="29" spans="2:15">
      <c r="I29" s="1"/>
      <c r="K29" s="1"/>
    </row>
    <row r="30" spans="2:15">
      <c r="I30" s="1"/>
      <c r="K30" s="1"/>
    </row>
    <row r="31" spans="2:15">
      <c r="I31" s="1"/>
      <c r="K31" s="1"/>
    </row>
    <row r="32" spans="2:15">
      <c r="I32" s="1"/>
      <c r="K32" s="1"/>
    </row>
    <row r="33" spans="9:11">
      <c r="I33" s="1"/>
      <c r="K33" s="1"/>
    </row>
    <row r="34" spans="9:11">
      <c r="I34" s="1"/>
      <c r="K34" s="1"/>
    </row>
    <row r="35" spans="9:11">
      <c r="I35" s="1"/>
      <c r="K35" s="1"/>
    </row>
    <row r="36" spans="9:11">
      <c r="I36" s="1"/>
      <c r="K36" s="1"/>
    </row>
  </sheetData>
  <mergeCells count="18">
    <mergeCell ref="C1:O1"/>
    <mergeCell ref="C2:O2"/>
    <mergeCell ref="C4:O4"/>
    <mergeCell ref="D9:J9"/>
    <mergeCell ref="C16:O16"/>
    <mergeCell ref="B15:C15"/>
    <mergeCell ref="D15:J15"/>
    <mergeCell ref="C10:O10"/>
    <mergeCell ref="B12:C12"/>
    <mergeCell ref="D12:J12"/>
    <mergeCell ref="C13:O13"/>
    <mergeCell ref="B22:C22"/>
    <mergeCell ref="D22:J22"/>
    <mergeCell ref="B18:C18"/>
    <mergeCell ref="B19:C19"/>
    <mergeCell ref="N19:O19"/>
    <mergeCell ref="B21:C21"/>
    <mergeCell ref="D21:J21"/>
  </mergeCells>
  <pageMargins left="0.70866141732283505" right="0.70866141732283505" top="0.74803149606299202" bottom="0" header="0.31496062992126" footer="0"/>
  <pageSetup paperSize="9" scale="75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9"/>
  <sheetViews>
    <sheetView rightToLeft="1" tabSelected="1" topLeftCell="A10" zoomScale="95" zoomScaleNormal="95" workbookViewId="0">
      <selection activeCell="B22" sqref="B22:O23"/>
    </sheetView>
  </sheetViews>
  <sheetFormatPr defaultRowHeight="13.5"/>
  <cols>
    <col min="1" max="1" width="1.42578125" style="1" customWidth="1"/>
    <col min="2" max="2" width="28.5703125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7" width="9.140625" style="1" customWidth="1"/>
    <col min="8" max="8" width="8.7109375" style="2" customWidth="1"/>
    <col min="9" max="9" width="10.28515625" style="2" customWidth="1"/>
    <col min="10" max="10" width="8.42578125" style="95" customWidth="1"/>
    <col min="11" max="11" width="9.85546875" style="3" customWidth="1"/>
    <col min="12" max="12" width="16.7109375" style="1" customWidth="1"/>
    <col min="13" max="13" width="15.85546875" style="1" customWidth="1"/>
    <col min="14" max="14" width="9.28515625" style="1" customWidth="1"/>
    <col min="15" max="15" width="37.42578125" style="1" customWidth="1"/>
    <col min="16" max="16384" width="9.140625" style="1"/>
  </cols>
  <sheetData>
    <row r="1" spans="1:15" s="2" customFormat="1" ht="27.75" customHeight="1">
      <c r="A1" s="114"/>
      <c r="B1" s="116" t="s">
        <v>4</v>
      </c>
      <c r="C1" s="314" t="s">
        <v>415</v>
      </c>
      <c r="D1" s="314"/>
      <c r="E1" s="314"/>
      <c r="F1" s="314"/>
      <c r="G1" s="314"/>
      <c r="H1" s="314"/>
      <c r="I1" s="314"/>
      <c r="J1" s="314"/>
      <c r="K1" s="314"/>
      <c r="L1" s="314"/>
      <c r="M1" s="314"/>
      <c r="N1" s="314"/>
      <c r="O1" s="314"/>
    </row>
    <row r="2" spans="1:15" s="2" customFormat="1" ht="27.75" customHeight="1">
      <c r="A2" s="114"/>
      <c r="B2" s="117" t="s">
        <v>5</v>
      </c>
      <c r="C2" s="220" t="s">
        <v>416</v>
      </c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</row>
    <row r="3" spans="1:15" ht="67.5" customHeight="1">
      <c r="B3" s="6" t="s">
        <v>0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22</v>
      </c>
      <c r="H3" s="7" t="s">
        <v>2</v>
      </c>
      <c r="I3" s="7" t="s">
        <v>23</v>
      </c>
      <c r="J3" s="8" t="s">
        <v>10</v>
      </c>
      <c r="K3" s="4" t="s">
        <v>97</v>
      </c>
      <c r="L3" s="7" t="s">
        <v>64</v>
      </c>
      <c r="M3" s="7" t="s">
        <v>65</v>
      </c>
      <c r="N3" s="7" t="s">
        <v>11</v>
      </c>
      <c r="O3" s="9" t="s">
        <v>1</v>
      </c>
    </row>
    <row r="4" spans="1:15" ht="21.6" customHeight="1">
      <c r="B4" s="61" t="s">
        <v>12</v>
      </c>
      <c r="C4" s="305" t="s">
        <v>3</v>
      </c>
      <c r="D4" s="306"/>
      <c r="E4" s="306"/>
      <c r="F4" s="306"/>
      <c r="G4" s="306"/>
      <c r="H4" s="307"/>
      <c r="I4" s="307"/>
      <c r="J4" s="306"/>
      <c r="K4" s="306"/>
      <c r="L4" s="306"/>
      <c r="M4" s="306"/>
      <c r="N4" s="306"/>
      <c r="O4" s="308"/>
    </row>
    <row r="5" spans="1:15" ht="25.5" customHeight="1">
      <c r="B5" s="143" t="s">
        <v>229</v>
      </c>
      <c r="C5" s="144" t="s">
        <v>230</v>
      </c>
      <c r="D5" s="145">
        <v>0.08</v>
      </c>
      <c r="E5" s="145">
        <v>0.09</v>
      </c>
      <c r="F5" s="145">
        <v>0.08</v>
      </c>
      <c r="G5" s="145">
        <v>0.08</v>
      </c>
      <c r="H5" s="145">
        <v>0.09</v>
      </c>
      <c r="I5" s="145">
        <v>0.08</v>
      </c>
      <c r="J5" s="146">
        <v>12.5</v>
      </c>
      <c r="K5" s="147">
        <v>28</v>
      </c>
      <c r="L5" s="148">
        <v>152106858</v>
      </c>
      <c r="M5" s="148">
        <v>12235466.02</v>
      </c>
      <c r="N5" s="149">
        <v>5</v>
      </c>
      <c r="O5" s="150" t="s">
        <v>231</v>
      </c>
    </row>
    <row r="6" spans="1:15" ht="21.6" customHeight="1">
      <c r="B6" s="55" t="s">
        <v>13</v>
      </c>
      <c r="C6" s="56"/>
      <c r="D6" s="309"/>
      <c r="E6" s="310"/>
      <c r="F6" s="310"/>
      <c r="G6" s="310"/>
      <c r="H6" s="310"/>
      <c r="I6" s="310"/>
      <c r="J6" s="311"/>
      <c r="K6" s="151">
        <v>28</v>
      </c>
      <c r="L6" s="152">
        <v>152106858</v>
      </c>
      <c r="M6" s="152">
        <v>12235466.02</v>
      </c>
      <c r="N6" s="152">
        <v>5</v>
      </c>
      <c r="O6" s="59" t="s">
        <v>14</v>
      </c>
    </row>
    <row r="7" spans="1:15" ht="30" customHeight="1">
      <c r="B7" s="60" t="s">
        <v>28</v>
      </c>
      <c r="C7" s="312" t="s">
        <v>31</v>
      </c>
      <c r="D7" s="307" t="s">
        <v>31</v>
      </c>
      <c r="E7" s="307"/>
      <c r="F7" s="307"/>
      <c r="G7" s="307"/>
      <c r="H7" s="307"/>
      <c r="I7" s="307"/>
      <c r="J7" s="307"/>
      <c r="K7" s="307"/>
      <c r="L7" s="307"/>
      <c r="M7" s="307"/>
      <c r="N7" s="307"/>
      <c r="O7" s="313"/>
    </row>
    <row r="8" spans="1:15" ht="25.5" customHeight="1">
      <c r="B8" s="143" t="s">
        <v>376</v>
      </c>
      <c r="C8" s="144" t="s">
        <v>179</v>
      </c>
      <c r="D8" s="145">
        <v>1.6</v>
      </c>
      <c r="E8" s="145">
        <v>1.65</v>
      </c>
      <c r="F8" s="145">
        <v>1.58</v>
      </c>
      <c r="G8" s="145">
        <v>1.6</v>
      </c>
      <c r="H8" s="145">
        <v>1.54</v>
      </c>
      <c r="I8" s="145">
        <v>1.6</v>
      </c>
      <c r="J8" s="146">
        <v>-3.7499999999999978</v>
      </c>
      <c r="K8" s="147">
        <v>21</v>
      </c>
      <c r="L8" s="148">
        <v>432485</v>
      </c>
      <c r="M8" s="148">
        <v>693124.8</v>
      </c>
      <c r="N8" s="149">
        <v>4</v>
      </c>
      <c r="O8" s="150" t="s">
        <v>181</v>
      </c>
    </row>
    <row r="9" spans="1:15" ht="25.5" customHeight="1">
      <c r="B9" s="143" t="s">
        <v>385</v>
      </c>
      <c r="C9" s="144" t="s">
        <v>215</v>
      </c>
      <c r="D9" s="145">
        <v>1.24</v>
      </c>
      <c r="E9" s="145">
        <v>1.29</v>
      </c>
      <c r="F9" s="145">
        <v>1.24</v>
      </c>
      <c r="G9" s="145">
        <v>1.28</v>
      </c>
      <c r="H9" s="145">
        <v>1.29</v>
      </c>
      <c r="I9" s="145">
        <v>1.27</v>
      </c>
      <c r="J9" s="146">
        <v>1.5748031496062964</v>
      </c>
      <c r="K9" s="147">
        <v>8</v>
      </c>
      <c r="L9" s="148">
        <v>45952</v>
      </c>
      <c r="M9" s="148">
        <v>58589.229999999996</v>
      </c>
      <c r="N9" s="149">
        <v>4</v>
      </c>
      <c r="O9" s="150" t="s">
        <v>216</v>
      </c>
    </row>
    <row r="10" spans="1:15" ht="30" customHeight="1">
      <c r="B10" s="316" t="s">
        <v>94</v>
      </c>
      <c r="C10" s="317"/>
      <c r="D10" s="316"/>
      <c r="E10" s="318"/>
      <c r="F10" s="318"/>
      <c r="G10" s="318"/>
      <c r="H10" s="318"/>
      <c r="I10" s="318"/>
      <c r="J10" s="317"/>
      <c r="K10" s="151">
        <f>SUM(K8:K9)</f>
        <v>29</v>
      </c>
      <c r="L10" s="152">
        <f>SUM(L8:L9)</f>
        <v>478437</v>
      </c>
      <c r="M10" s="152">
        <f>SUM(M8:M9)</f>
        <v>751714.03</v>
      </c>
      <c r="N10" s="152">
        <v>4</v>
      </c>
      <c r="O10" s="153" t="s">
        <v>14</v>
      </c>
    </row>
    <row r="11" spans="1:15" ht="30" customHeight="1">
      <c r="B11" s="154" t="s">
        <v>76</v>
      </c>
      <c r="C11" s="294" t="s">
        <v>30</v>
      </c>
      <c r="D11" s="295"/>
      <c r="E11" s="295"/>
      <c r="F11" s="295"/>
      <c r="G11" s="295"/>
      <c r="H11" s="295"/>
      <c r="I11" s="295"/>
      <c r="J11" s="295"/>
      <c r="K11" s="295"/>
      <c r="L11" s="295"/>
      <c r="M11" s="295"/>
      <c r="N11" s="295"/>
      <c r="O11" s="315"/>
    </row>
    <row r="12" spans="1:15" ht="25.5" customHeight="1">
      <c r="B12" s="143" t="s">
        <v>378</v>
      </c>
      <c r="C12" s="144" t="s">
        <v>79</v>
      </c>
      <c r="D12" s="145">
        <v>1.1200000000000001</v>
      </c>
      <c r="E12" s="145">
        <v>1.1200000000000001</v>
      </c>
      <c r="F12" s="145">
        <v>1.07</v>
      </c>
      <c r="G12" s="145">
        <v>1.0900000000000001</v>
      </c>
      <c r="H12" s="145">
        <v>1.07</v>
      </c>
      <c r="I12" s="145">
        <v>1.1499999999999999</v>
      </c>
      <c r="J12" s="146">
        <v>-6.9565217391304168</v>
      </c>
      <c r="K12" s="147">
        <v>8</v>
      </c>
      <c r="L12" s="148">
        <v>1118856</v>
      </c>
      <c r="M12" s="148">
        <v>1222802.51</v>
      </c>
      <c r="N12" s="149">
        <v>3</v>
      </c>
      <c r="O12" s="150" t="s">
        <v>80</v>
      </c>
    </row>
    <row r="13" spans="1:15" ht="25.5" customHeight="1">
      <c r="B13" s="173" t="s">
        <v>398</v>
      </c>
      <c r="C13" s="174" t="s">
        <v>77</v>
      </c>
      <c r="D13" s="175">
        <v>2.27</v>
      </c>
      <c r="E13" s="175">
        <v>2.27</v>
      </c>
      <c r="F13" s="175">
        <v>2.16</v>
      </c>
      <c r="G13" s="175">
        <v>2.16</v>
      </c>
      <c r="H13" s="175">
        <v>2.16</v>
      </c>
      <c r="I13" s="175">
        <v>2.27</v>
      </c>
      <c r="J13" s="176">
        <v>-4.8458149779735615</v>
      </c>
      <c r="K13" s="147">
        <v>6</v>
      </c>
      <c r="L13" s="148">
        <v>272680</v>
      </c>
      <c r="M13" s="148">
        <v>590130.49</v>
      </c>
      <c r="N13" s="149">
        <v>4</v>
      </c>
      <c r="O13" s="150" t="s">
        <v>78</v>
      </c>
    </row>
    <row r="14" spans="1:15" ht="25.5" customHeight="1">
      <c r="B14" s="143" t="s">
        <v>342</v>
      </c>
      <c r="C14" s="144" t="s">
        <v>343</v>
      </c>
      <c r="D14" s="145">
        <v>1.1399999999999999</v>
      </c>
      <c r="E14" s="145">
        <v>1.1499999999999999</v>
      </c>
      <c r="F14" s="145">
        <v>1.1399999999999999</v>
      </c>
      <c r="G14" s="145">
        <v>1.1399999999999999</v>
      </c>
      <c r="H14" s="145">
        <v>1.1399999999999999</v>
      </c>
      <c r="I14" s="145">
        <v>1.1399999999999999</v>
      </c>
      <c r="J14" s="146">
        <v>0</v>
      </c>
      <c r="K14" s="147">
        <v>10</v>
      </c>
      <c r="L14" s="148">
        <v>4002647</v>
      </c>
      <c r="M14" s="148">
        <v>4563060.42</v>
      </c>
      <c r="N14" s="149">
        <v>2</v>
      </c>
      <c r="O14" s="150" t="s">
        <v>344</v>
      </c>
    </row>
    <row r="15" spans="1:15" ht="25.5" customHeight="1">
      <c r="B15" s="143" t="s">
        <v>145</v>
      </c>
      <c r="C15" s="144" t="s">
        <v>146</v>
      </c>
      <c r="D15" s="145">
        <v>1.8</v>
      </c>
      <c r="E15" s="145">
        <v>1.85</v>
      </c>
      <c r="F15" s="145">
        <v>1.8</v>
      </c>
      <c r="G15" s="145">
        <v>1.85</v>
      </c>
      <c r="H15" s="145">
        <v>1.85</v>
      </c>
      <c r="I15" s="145">
        <v>1.85</v>
      </c>
      <c r="J15" s="146">
        <v>0</v>
      </c>
      <c r="K15" s="147">
        <v>2</v>
      </c>
      <c r="L15" s="148">
        <v>1708442</v>
      </c>
      <c r="M15" s="148">
        <v>3153664.35</v>
      </c>
      <c r="N15" s="149">
        <v>1</v>
      </c>
      <c r="O15" s="150" t="s">
        <v>147</v>
      </c>
    </row>
    <row r="16" spans="1:15" ht="30" customHeight="1">
      <c r="B16" s="316" t="s">
        <v>388</v>
      </c>
      <c r="C16" s="317"/>
      <c r="D16" s="167"/>
      <c r="E16" s="168"/>
      <c r="F16" s="168"/>
      <c r="G16" s="169"/>
      <c r="H16" s="169"/>
      <c r="I16" s="168"/>
      <c r="J16" s="155"/>
      <c r="K16" s="151">
        <f>SUM(K12:K15)</f>
        <v>26</v>
      </c>
      <c r="L16" s="152">
        <f>SUM(L12:L15)</f>
        <v>7102625</v>
      </c>
      <c r="M16" s="152">
        <f>SUM(M12:M15)</f>
        <v>9529657.7699999996</v>
      </c>
      <c r="N16" s="152">
        <v>4</v>
      </c>
      <c r="O16" s="153" t="s">
        <v>14</v>
      </c>
    </row>
    <row r="17" spans="2:15" ht="30" customHeight="1">
      <c r="B17" s="292" t="s">
        <v>16</v>
      </c>
      <c r="C17" s="293"/>
      <c r="D17" s="166"/>
      <c r="E17" s="156"/>
      <c r="F17" s="156"/>
      <c r="G17" s="166"/>
      <c r="H17" s="165"/>
      <c r="I17" s="166"/>
      <c r="J17" s="157"/>
      <c r="K17" s="158"/>
      <c r="L17" s="158"/>
      <c r="M17" s="158"/>
      <c r="N17" s="294" t="s">
        <v>63</v>
      </c>
      <c r="O17" s="295"/>
    </row>
    <row r="18" spans="2:15" ht="25.5" customHeight="1">
      <c r="B18" s="143" t="s">
        <v>101</v>
      </c>
      <c r="C18" s="144" t="s">
        <v>102</v>
      </c>
      <c r="D18" s="145">
        <v>29.51</v>
      </c>
      <c r="E18" s="145">
        <v>33.5</v>
      </c>
      <c r="F18" s="145">
        <v>29.51</v>
      </c>
      <c r="G18" s="145">
        <v>31.91</v>
      </c>
      <c r="H18" s="145">
        <v>28.88</v>
      </c>
      <c r="I18" s="145">
        <v>29.51</v>
      </c>
      <c r="J18" s="146">
        <v>-2.1348695357506053</v>
      </c>
      <c r="K18" s="147">
        <v>95</v>
      </c>
      <c r="L18" s="148">
        <v>4477029</v>
      </c>
      <c r="M18" s="148">
        <v>142855768.22000003</v>
      </c>
      <c r="N18" s="149">
        <v>5</v>
      </c>
      <c r="O18" s="150" t="s">
        <v>104</v>
      </c>
    </row>
    <row r="19" spans="2:15" ht="25.5" customHeight="1">
      <c r="B19" s="143" t="s">
        <v>401</v>
      </c>
      <c r="C19" s="144" t="s">
        <v>105</v>
      </c>
      <c r="D19" s="145">
        <v>11</v>
      </c>
      <c r="E19" s="145">
        <v>11</v>
      </c>
      <c r="F19" s="145">
        <v>11</v>
      </c>
      <c r="G19" s="145">
        <v>11</v>
      </c>
      <c r="H19" s="145">
        <v>11</v>
      </c>
      <c r="I19" s="145">
        <v>10.5</v>
      </c>
      <c r="J19" s="146">
        <v>4.7619047619047672</v>
      </c>
      <c r="K19" s="147">
        <v>3</v>
      </c>
      <c r="L19" s="148">
        <v>4091</v>
      </c>
      <c r="M19" s="148">
        <v>45001</v>
      </c>
      <c r="N19" s="149">
        <v>2</v>
      </c>
      <c r="O19" s="150" t="s">
        <v>108</v>
      </c>
    </row>
    <row r="20" spans="2:15" ht="30" customHeight="1">
      <c r="B20" s="296" t="s">
        <v>17</v>
      </c>
      <c r="C20" s="297"/>
      <c r="D20" s="298"/>
      <c r="E20" s="299"/>
      <c r="F20" s="299"/>
      <c r="G20" s="299"/>
      <c r="H20" s="299"/>
      <c r="I20" s="299"/>
      <c r="J20" s="300"/>
      <c r="K20" s="159">
        <f>SUM(K18:K19)</f>
        <v>98</v>
      </c>
      <c r="L20" s="160">
        <f>SUM(L18:L19)</f>
        <v>4481120</v>
      </c>
      <c r="M20" s="160">
        <f>SUM(M18:M19)</f>
        <v>142900769.22000003</v>
      </c>
      <c r="N20" s="159">
        <v>5</v>
      </c>
      <c r="O20" s="161" t="s">
        <v>14</v>
      </c>
    </row>
    <row r="21" spans="2:15" ht="30" customHeight="1">
      <c r="B21" s="319" t="s">
        <v>18</v>
      </c>
      <c r="C21" s="320" t="s">
        <v>29</v>
      </c>
      <c r="D21" s="166"/>
      <c r="E21" s="156"/>
      <c r="F21" s="156"/>
      <c r="G21" s="166"/>
      <c r="H21" s="165"/>
      <c r="I21" s="166"/>
      <c r="J21" s="157"/>
      <c r="K21" s="158"/>
      <c r="L21" s="158"/>
      <c r="M21" s="158"/>
      <c r="N21" s="294" t="s">
        <v>29</v>
      </c>
      <c r="O21" s="321"/>
    </row>
    <row r="22" spans="2:15" ht="25.5" customHeight="1">
      <c r="B22" s="143" t="s">
        <v>397</v>
      </c>
      <c r="C22" s="144" t="s">
        <v>219</v>
      </c>
      <c r="D22" s="145">
        <v>0.4</v>
      </c>
      <c r="E22" s="145">
        <v>0.4</v>
      </c>
      <c r="F22" s="145">
        <v>0.4</v>
      </c>
      <c r="G22" s="145">
        <v>0.4</v>
      </c>
      <c r="H22" s="145">
        <v>0.4</v>
      </c>
      <c r="I22" s="145">
        <v>0.4</v>
      </c>
      <c r="J22" s="146">
        <v>0</v>
      </c>
      <c r="K22" s="147">
        <v>5</v>
      </c>
      <c r="L22" s="148">
        <v>392267</v>
      </c>
      <c r="M22" s="148">
        <v>156906.79999999999</v>
      </c>
      <c r="N22" s="149">
        <v>3</v>
      </c>
      <c r="O22" s="150" t="s">
        <v>220</v>
      </c>
    </row>
    <row r="23" spans="2:15" ht="25.5" customHeight="1">
      <c r="B23" s="143" t="s">
        <v>400</v>
      </c>
      <c r="C23" s="144" t="s">
        <v>141</v>
      </c>
      <c r="D23" s="145">
        <v>5.83</v>
      </c>
      <c r="E23" s="145">
        <v>5.89</v>
      </c>
      <c r="F23" s="145">
        <v>5.72</v>
      </c>
      <c r="G23" s="145">
        <v>5.77</v>
      </c>
      <c r="H23" s="145">
        <v>5.72</v>
      </c>
      <c r="I23" s="145">
        <v>5.83</v>
      </c>
      <c r="J23" s="146">
        <v>-1.8867924528301994</v>
      </c>
      <c r="K23" s="147">
        <v>88</v>
      </c>
      <c r="L23" s="148">
        <v>7008470</v>
      </c>
      <c r="M23" s="148">
        <v>40445922.999999993</v>
      </c>
      <c r="N23" s="149">
        <v>5</v>
      </c>
      <c r="O23" s="150" t="s">
        <v>142</v>
      </c>
    </row>
    <row r="24" spans="2:15" ht="30" customHeight="1">
      <c r="B24" s="296" t="s">
        <v>19</v>
      </c>
      <c r="C24" s="297"/>
      <c r="D24" s="298"/>
      <c r="E24" s="299"/>
      <c r="F24" s="299"/>
      <c r="G24" s="299"/>
      <c r="H24" s="299"/>
      <c r="I24" s="299"/>
      <c r="J24" s="300"/>
      <c r="K24" s="159">
        <f>SUM(K22:K23)</f>
        <v>93</v>
      </c>
      <c r="L24" s="160">
        <f>SUM(L22:L23)</f>
        <v>7400737</v>
      </c>
      <c r="M24" s="160">
        <f>SUM(M22:M23)</f>
        <v>40602829.79999999</v>
      </c>
      <c r="N24" s="159">
        <v>5</v>
      </c>
      <c r="O24" s="161" t="s">
        <v>14</v>
      </c>
    </row>
    <row r="25" spans="2:15" ht="30" customHeight="1">
      <c r="B25" s="296" t="s">
        <v>20</v>
      </c>
      <c r="C25" s="297"/>
      <c r="D25" s="322"/>
      <c r="E25" s="323"/>
      <c r="F25" s="323"/>
      <c r="G25" s="323"/>
      <c r="H25" s="323"/>
      <c r="I25" s="323"/>
      <c r="J25" s="324"/>
      <c r="K25" s="152">
        <f>K24+K20+K16+K10+K6</f>
        <v>274</v>
      </c>
      <c r="L25" s="152">
        <f t="shared" ref="L25:M25" si="0">L24+L20+L16+L10+L6</f>
        <v>171569777</v>
      </c>
      <c r="M25" s="152">
        <f t="shared" si="0"/>
        <v>206020436.84000003</v>
      </c>
      <c r="N25" s="152">
        <v>5</v>
      </c>
      <c r="O25" s="162" t="s">
        <v>14</v>
      </c>
    </row>
    <row r="26" spans="2:15" ht="30" customHeight="1"/>
    <row r="29" spans="2:15">
      <c r="L29" s="3"/>
    </row>
  </sheetData>
  <mergeCells count="19">
    <mergeCell ref="B24:C24"/>
    <mergeCell ref="D24:J24"/>
    <mergeCell ref="B21:C21"/>
    <mergeCell ref="N21:O21"/>
    <mergeCell ref="B25:C25"/>
    <mergeCell ref="D25:J25"/>
    <mergeCell ref="C1:O1"/>
    <mergeCell ref="C2:O2"/>
    <mergeCell ref="N17:O17"/>
    <mergeCell ref="B20:C20"/>
    <mergeCell ref="D20:J20"/>
    <mergeCell ref="C11:O11"/>
    <mergeCell ref="B16:C16"/>
    <mergeCell ref="B10:C10"/>
    <mergeCell ref="D10:J10"/>
    <mergeCell ref="B17:C17"/>
    <mergeCell ref="C4:O4"/>
    <mergeCell ref="D6:J6"/>
    <mergeCell ref="C7:O7"/>
  </mergeCells>
  <printOptions horizontalCentered="1"/>
  <pageMargins left="0" right="0" top="0" bottom="0" header="0" footer="0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تداولات سوق العراق للاوراق الما</vt:lpstr>
      <vt:lpstr>نشرة ISX-OTC</vt:lpstr>
      <vt:lpstr>السندات </vt:lpstr>
      <vt:lpstr>تداولات غير العراقيين- شراء</vt:lpstr>
      <vt:lpstr>تداولات غير العراقين - بيع</vt:lpstr>
      <vt:lpstr>اغلاقات</vt:lpstr>
      <vt:lpstr>التقرير الاسبوعي للمنصة النظامي</vt:lpstr>
      <vt:lpstr>التقرير الاسبوعي للمنصة الثاني</vt:lpstr>
      <vt:lpstr>الشركات غير مفصحة</vt:lpstr>
    </vt:vector>
  </TitlesOfParts>
  <Company>DTCC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Shahad E</cp:lastModifiedBy>
  <cp:lastPrinted>2025-10-12T08:48:59Z</cp:lastPrinted>
  <dcterms:created xsi:type="dcterms:W3CDTF">2004-07-25T21:47:51Z</dcterms:created>
  <dcterms:modified xsi:type="dcterms:W3CDTF">2025-10-12T08:50:10Z</dcterms:modified>
</cp:coreProperties>
</file>