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X Web\Desktop\اسبوعي 15-19 شباط\"/>
    </mc:Choice>
  </mc:AlternateContent>
  <bookViews>
    <workbookView xWindow="-120" yWindow="-120" windowWidth="29040" windowHeight="15720" tabRatio="802"/>
  </bookViews>
  <sheets>
    <sheet name="تداولات سوق العراق للاوراق الما" sheetId="73" r:id="rId1"/>
    <sheet name="نشرة ISX-OTC" sheetId="81" r:id="rId2"/>
    <sheet name="السندات" sheetId="84" r:id="rId3"/>
    <sheet name="تداولات غير العراقيين-شراءو بيع" sheetId="55" r:id="rId4"/>
    <sheet name="تداولات غير العراقيين - OTC" sheetId="83" r:id="rId5"/>
    <sheet name="اغلاقات" sheetId="82" r:id="rId6"/>
    <sheet name="التقرير الاسبوعي للمنصة النظامي" sheetId="77" r:id="rId7"/>
    <sheet name="التقرير الاسبوعي للمنصة الثاني" sheetId="79" r:id="rId8"/>
    <sheet name="الشركات غير مفصحة" sheetId="76" r:id="rId9"/>
  </sheets>
  <calcPr calcId="181029"/>
</workbook>
</file>

<file path=xl/calcChain.xml><?xml version="1.0" encoding="utf-8"?>
<calcChain xmlns="http://schemas.openxmlformats.org/spreadsheetml/2006/main">
  <c r="O68" i="77" l="1"/>
  <c r="K98" i="73" l="1"/>
  <c r="L98" i="73"/>
  <c r="M98" i="73"/>
  <c r="K75" i="73"/>
  <c r="L75" i="73"/>
  <c r="M75" i="73"/>
  <c r="H15" i="81" l="1"/>
  <c r="I15" i="81"/>
  <c r="G15" i="81"/>
  <c r="G14" i="81"/>
  <c r="H14" i="81"/>
  <c r="I14" i="81"/>
  <c r="G11" i="81"/>
  <c r="H11" i="81"/>
  <c r="I11" i="81"/>
  <c r="K22" i="79"/>
  <c r="L22" i="79"/>
  <c r="M22" i="79"/>
  <c r="F7" i="55"/>
  <c r="F8" i="55" s="1"/>
  <c r="E7" i="55"/>
  <c r="E8" i="55" s="1"/>
  <c r="D7" i="55"/>
  <c r="D8" i="55" s="1"/>
  <c r="F19" i="55"/>
  <c r="E19" i="55"/>
  <c r="D19" i="55"/>
  <c r="F16" i="55"/>
  <c r="F20" i="55" s="1"/>
  <c r="E16" i="55"/>
  <c r="E20" i="55" s="1"/>
  <c r="D16" i="55"/>
  <c r="D20" i="55" s="1"/>
  <c r="J11" i="81" l="1"/>
  <c r="J14" i="81"/>
  <c r="K28" i="73" l="1"/>
  <c r="L28" i="73"/>
  <c r="M28" i="73"/>
  <c r="M14" i="79"/>
  <c r="J54" i="77" l="1"/>
  <c r="K54" i="77"/>
  <c r="L54" i="77"/>
  <c r="J63" i="77"/>
  <c r="J71" i="77"/>
  <c r="K71" i="77"/>
  <c r="L71" i="77"/>
  <c r="K63" i="77"/>
  <c r="L63" i="77"/>
  <c r="J39" i="77"/>
  <c r="K39" i="77"/>
  <c r="L39" i="77"/>
  <c r="J22" i="77"/>
  <c r="K22" i="77"/>
  <c r="L22" i="77"/>
  <c r="K14" i="79"/>
  <c r="L14" i="79"/>
  <c r="F6" i="83"/>
  <c r="F7" i="83" s="1"/>
  <c r="E6" i="83"/>
  <c r="E7" i="83" s="1"/>
  <c r="D6" i="83"/>
  <c r="D7" i="83" s="1"/>
  <c r="J8" i="81" l="1"/>
  <c r="K10" i="79" l="1"/>
  <c r="L10" i="79"/>
  <c r="M10" i="79"/>
  <c r="K10" i="76"/>
  <c r="L10" i="76"/>
  <c r="M10" i="76"/>
  <c r="K25" i="79"/>
  <c r="L25" i="79"/>
  <c r="M25" i="79"/>
  <c r="K17" i="79"/>
  <c r="L17" i="79"/>
  <c r="M17" i="79"/>
  <c r="K24" i="76"/>
  <c r="L24" i="76"/>
  <c r="M24" i="76"/>
  <c r="M26" i="79" l="1"/>
  <c r="K26" i="79"/>
  <c r="L26" i="79"/>
  <c r="J31" i="77" l="1"/>
  <c r="K31" i="77"/>
  <c r="L31" i="77"/>
  <c r="K18" i="76"/>
  <c r="G8" i="81" l="1"/>
  <c r="H8" i="81"/>
  <c r="I8" i="81"/>
  <c r="L21" i="76" l="1"/>
  <c r="M21" i="76"/>
  <c r="K21" i="76"/>
  <c r="K54" i="73"/>
  <c r="L54" i="73"/>
  <c r="M54" i="73"/>
  <c r="L18" i="76" l="1"/>
  <c r="M18" i="76"/>
  <c r="K6" i="76" l="1"/>
  <c r="K25" i="76" s="1"/>
  <c r="L6" i="76"/>
  <c r="L25" i="76" s="1"/>
  <c r="M6" i="76"/>
  <c r="M25" i="76" s="1"/>
  <c r="J26" i="77" l="1"/>
  <c r="J72" i="77" s="1"/>
  <c r="K26" i="77"/>
  <c r="K72" i="77" s="1"/>
  <c r="L26" i="77"/>
  <c r="L72" i="77" s="1"/>
  <c r="K39" i="73" l="1"/>
  <c r="L39" i="73"/>
  <c r="M39" i="73"/>
  <c r="K32" i="73" l="1"/>
  <c r="L32" i="73"/>
  <c r="M32" i="73"/>
  <c r="K89" i="73" l="1"/>
  <c r="K99" i="73" s="1"/>
  <c r="L89" i="73"/>
  <c r="L99" i="73" s="1"/>
  <c r="M89" i="73"/>
  <c r="M99" i="73" s="1"/>
</calcChain>
</file>

<file path=xl/sharedStrings.xml><?xml version="1.0" encoding="utf-8"?>
<sst xmlns="http://schemas.openxmlformats.org/spreadsheetml/2006/main" count="1391" uniqueCount="467">
  <si>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</si>
  <si>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</si>
  <si>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</si>
  <si>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</si>
  <si>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</si>
  <si>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</si>
  <si>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</si>
  <si>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</si>
  <si>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</si>
  <si>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</si>
  <si>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</si>
  <si>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</si>
  <si>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</si>
  <si>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</si>
  <si>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</si>
  <si>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</si>
  <si>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</si>
  <si>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</si>
  <si>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</si>
  <si>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</si>
  <si>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</si>
  <si>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</si>
  <si>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</si>
  <si>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</si>
  <si>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</si>
  <si>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</si>
  <si>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</si>
  <si>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</si>
  <si>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</si>
  <si>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</si>
  <si>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</si>
  <si>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</si>
  <si>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</si>
  <si>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</si>
  <si>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</si>
  <si>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</si>
  <si>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</si>
  <si>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</si>
  <si>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</si>
  <si>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</si>
  <si>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</si>
  <si>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</si>
  <si>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</si>
  <si>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</si>
  <si>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</si>
  <si>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</si>
  <si>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</si>
  <si>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</si>
  <si>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</si>
  <si>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</si>
  <si>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</si>
  <si>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</si>
  <si>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</si>
  <si>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</si>
  <si>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</si>
  <si>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</si>
  <si>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</si>
  <si>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</si>
  <si>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</si>
  <si>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</si>
  <si>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</si>
  <si>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</si>
  <si>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</si>
  <si>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</si>
  <si>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</si>
  <si>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</si>
  <si>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</si>
  <si>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</si>
  <si>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</si>
  <si>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</si>
  <si>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</si>
  <si>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</si>
  <si>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</si>
  <si>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</si>
  <si>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</si>
  <si>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</si>
  <si>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</si>
  <si>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</si>
  <si>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</si>
  <si>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</si>
  <si>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</si>
  <si>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</si>
  <si>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</si>
  <si>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</si>
  <si>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</si>
  <si>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</si>
  <si>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</si>
  <si>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</si>
  <si>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</si>
  <si>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</si>
  <si>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</si>
  <si>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</si>
  <si>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</si>
  <si>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</si>
  <si>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</si>
  <si>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</si>
  <si>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</si>
  <si>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</si>
  <si>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</si>
  <si>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</si>
  <si>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</si>
  <si>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</si>
  <si>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</si>
  <si>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</si>
  <si>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</si>
  <si>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</si>
  <si>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</si>
  <si>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</si>
  <si>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</si>
  <si>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</si>
  <si>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</si>
  <si>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</si>
  <si>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</si>
  <si>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</si>
  <si>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</si>
  <si>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</si>
  <si>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</si>
  <si>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</si>
  <si>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</si>
  <si>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</si>
  <si>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</si>
  <si>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</si>
  <si>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</si>
  <si>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</si>
  <si>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</si>
  <si>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</si>
  <si>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</si>
  <si>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</si>
  <si>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</si>
  <si>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</si>
  <si>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</si>
  <si>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</si>
  <si>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</si>
  <si>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</si>
  <si>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</si>
  <si>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</si>
  <si>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</si>
  <si>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</si>
  <si>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</si>
  <si>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</si>
  <si>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</si>
  <si>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</si>
  <si>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</si>
  <si>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</si>
  <si>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</si>
  <si>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</si>
  <si>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</si>
  <si>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</si>
  <si>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</si>
  <si>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</si>
  <si>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</si>
  <si>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</si>
  <si>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</si>
  <si>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</si>
  <si>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</si>
  <si>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</si>
  <si>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</si>
  <si>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</si>
  <si>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</si>
  <si>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</si>
  <si>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</si>
  <si>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</si>
  <si>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</si>
  <si>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</si>
  <si>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</si>
  <si>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</si>
  <si>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</si>
  <si>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</si>
  <si>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</si>
  <si>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</si>
  <si>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</si>
  <si>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</si>
  <si>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</si>
  <si>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</si>
  <si>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</si>
  <si>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</si>
  <si>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</si>
  <si>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</si>
  <si>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</si>
  <si>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</si>
  <si>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</si>
  <si>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</si>
  <si>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</si>
  <si>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</si>
  <si>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</si>
  <si>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</si>
  <si>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</si>
  <si>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</si>
  <si>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</si>
  <si>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</si>
  <si>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</si>
  <si>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</si>
  <si>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</si>
  <si>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</si>
  <si>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</si>
  <si>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</si>
  <si>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</si>
  <si>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</si>
  <si>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</si>
  <si>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</si>
  <si>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</si>
  <si>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</si>
  <si>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</si>
  <si>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</si>
  <si>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</si>
  <si>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</si>
  <si>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</si>
  <si>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</si>
  <si>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</si>
  <si>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</si>
  <si>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</si>
  <si>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</si>
  <si>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</si>
  <si>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</si>
  <si>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</si>
  <si>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</si>
  <si>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</si>
  <si>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</si>
  <si>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</si>
  <si>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</si>
  <si>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</si>
  <si>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</si>
  <si>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</si>
  <si>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</si>
  <si>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</si>
  <si>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</si>
  <si>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</si>
  <si>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</si>
  <si>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</si>
  <si>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</si>
  <si>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</si>
  <si>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</si>
  <si>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</si>
  <si>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</si>
  <si>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</si>
  <si>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</si>
  <si>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</si>
  <si>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</si>
  <si>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</si>
  <si>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</si>
  <si>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</si>
  <si>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</si>
  <si>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</si>
  <si>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</si>
  <si>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</si>
  <si>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</si>
  <si>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</si>
  <si>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</si>
  <si>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</si>
  <si>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</si>
  <si>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</si>
  <si>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</si>
  <si>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</si>
  <si>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</si>
  <si>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</si>
  <si>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</si>
  <si>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</si>
  <si>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</si>
  <si>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</si>
  <si>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</si>
  <si>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</si>
  <si>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</si>
  <si>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</si>
  <si>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</si>
  <si>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</si>
  <si>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</si>
  <si>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</si>
  <si>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</si>
  <si>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</si>
  <si>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</si>
  <si>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</si>
  <si>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</si>
  <si>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</si>
  <si>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</si>
  <si>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</si>
  <si>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</si>
  <si>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</si>
  <si>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</si>
  <si>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</si>
  <si>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</si>
  <si>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</si>
  <si>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</si>
  <si>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</si>
  <si>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</si>
  <si>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</si>
  <si>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</si>
  <si>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</si>
  <si>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</si>
  <si>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</si>
  <si>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</si>
  <si>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</si>
  <si>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</si>
  <si>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</si>
  <si>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</si>
  <si>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</si>
  <si>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</si>
  <si>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</si>
  <si>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</si>
  <si>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</si>
  <si>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</si>
  <si>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</si>
  <si>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</si>
  <si>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</si>
  <si>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</si>
  <si>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</si>
  <si>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</si>
  <si>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</si>
  <si>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</si>
  <si>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</si>
  <si>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</si>
  <si>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</si>
  <si>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</si>
  <si>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</si>
  <si>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</si>
  <si>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</si>
  <si>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</si>
  <si>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</si>
  <si>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</si>
  <si>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</si>
  <si>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</si>
  <si>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</si>
  <si>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</si>
  <si>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</si>
  <si>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</si>
  <si>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</si>
  <si>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</si>
  <si>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</si>
  <si>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</si>
  <si>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</si>
  <si>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</si>
  <si>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</si>
  <si>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</si>
  <si>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</si>
  <si>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</si>
  <si>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</si>
  <si>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</si>
  <si>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</si>
  <si>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</si>
  <si>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</si>
  <si>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</si>
  <si>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</si>
  <si>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</si>
  <si>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</si>
  <si>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</si>
  <si>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</si>
  <si>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</si>
  <si>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</si>
  <si>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</si>
  <si>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</si>
  <si>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</si>
  <si>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</si>
  <si>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</si>
  <si>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</si>
  <si>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</si>
  <si>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</si>
  <si>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</si>
  <si>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</si>
  <si>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</si>
  <si>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</si>
  <si>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</si>
  <si>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</si>
  <si>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</si>
  <si>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</si>
  <si>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</si>
  <si>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</si>
  <si>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</si>
  <si>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</si>
  <si>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</si>
  <si>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</si>
  <si>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</si>
  <si>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</si>
  <si>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</si>
  <si>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</si>
  <si>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</si>
  <si>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</si>
  <si>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</si>
  <si>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</si>
  <si>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</si>
  <si>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</si>
  <si>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</si>
  <si>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</si>
  <si>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</si>
  <si>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</si>
  <si>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</si>
  <si>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</si>
  <si>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</si>
  <si>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</si>
  <si>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</si>
  <si>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</si>
  <si>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</si>
  <si>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</si>
  <si>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</si>
  <si>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</si>
  <si>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</si>
  <si>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</si>
  <si>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</si>
  <si>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</si>
  <si>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</si>
  <si>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</si>
  <si>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عبر العراق للاستثمار</t>
  </si>
  <si>
    <t>مصرف الدولي الاسلامي</t>
  </si>
  <si>
    <t>الكيمياوية والبلاستيكية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</si>
  <si>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</si>
  <si>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</si>
  <si>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</si>
  <si>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</si>
  <si>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</si>
  <si>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 xml:space="preserve">البادية للنقل العام </t>
  </si>
  <si>
    <t>الوطنية لصناعات الاثاث المنزلي</t>
  </si>
  <si>
    <t xml:space="preserve">مصرف اشور الدولي </t>
  </si>
  <si>
    <t xml:space="preserve">النخبة للمقاولات العامة </t>
  </si>
  <si>
    <t>العراقية لصناعات الكارتون</t>
  </si>
  <si>
    <t>الصناعات المعدنية والدراجات</t>
  </si>
  <si>
    <t>رحاب كربلاء للمقاولات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</si>
  <si>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</si>
  <si>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</si>
  <si>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</si>
  <si>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</si>
  <si>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</si>
  <si>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</si>
  <si>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 xml:space="preserve">     2026/2/19 - 2026/2/15 تقرير التداول الأسبوعي </t>
  </si>
  <si>
    <t>Weekly Trading Report 15/2/2026 - 19/2/2026</t>
  </si>
  <si>
    <t xml:space="preserve">     2026/2/19 - 2026/2/15 ISX-OTC تقرير التداول الأسبوعي /المنصة     </t>
  </si>
  <si>
    <t xml:space="preserve">Over The Counter Platform (OTC) Weekly Trading Report 15/2/2026 - 19/2/2026 </t>
  </si>
  <si>
    <t>التقرير الاسبوعي لتداول الاسهم المباعة من غير العراقيين في السوق العراق للاوراق المالية 2026/2/15 - 2026/2/19</t>
  </si>
  <si>
    <t>Non-Iraqi Weekly Trading Report (Sell)  15/2/2026 - 19/2/2026</t>
  </si>
  <si>
    <t>التقرير الاسبوعي لتداول الاسهم المشتراة لغير العراقيين في السوق العراق للاوراق المالية 2026/2/15 - 2026/2/19</t>
  </si>
  <si>
    <t>Non-Iraqi Weekly Trading Report (Buy) 15/2/2026 - 19/2/2026</t>
  </si>
  <si>
    <t>Non-Iraqi Weekly Trading Report (Sell) 15/2/2026 - 19/2/2026</t>
  </si>
  <si>
    <t xml:space="preserve"> أسعار الاغلاق لاسهم الشركات المساهمة المدرجة للفترة 2026/2/15 - 2026/2/19</t>
  </si>
  <si>
    <t>Closing prices for the  listed companies from 15/2/2026 - 19/2/2026</t>
  </si>
  <si>
    <t xml:space="preserve">      2026/2/19 - 2026/2/15 تقرير التداول الأسبوعي / المنصة النظامية</t>
  </si>
  <si>
    <t xml:space="preserve">   Weekly Trading Report / Regular 15/2/2026 - 19/2/2026 </t>
  </si>
  <si>
    <t>2026/2/19 - 2026/2/15 تقرير التداول الأسبوعي / المنصة الثانية</t>
  </si>
  <si>
    <t xml:space="preserve">Second Platform Weekly Trading Report 15/2/2026 - 19/2/2026 </t>
  </si>
  <si>
    <t>2026/2/19 - 2026/2/15 تقرير التداول الأسبوعي /المنصة الثالثة</t>
  </si>
  <si>
    <t xml:space="preserve">Undisclosed Platform Weekly Trading Report 15/2/2026 - 19/2/2026            </t>
  </si>
  <si>
    <t>كركوك لانتاج المواد الانشائية</t>
  </si>
  <si>
    <t>IKFP</t>
  </si>
  <si>
    <t xml:space="preserve">مصرف الاتحاد العراقي </t>
  </si>
  <si>
    <t>الكرمل للوساطة</t>
  </si>
  <si>
    <t>FKSX</t>
  </si>
  <si>
    <t xml:space="preserve">الشرق الاوسط للاسماك </t>
  </si>
  <si>
    <t xml:space="preserve">دار السلام للتأمين </t>
  </si>
  <si>
    <t>نشرة تداول سندات انجاز - "الاصدارية الثانية"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</si>
  <si>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</si>
  <si>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</si>
  <si>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</si>
  <si>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</si>
  <si>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</si>
  <si>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</si>
  <si>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</si>
  <si>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>CB65</t>
  </si>
  <si>
    <t xml:space="preserve">المجموع </t>
  </si>
  <si>
    <t xml:space="preserve">     2026/2/19- 2026/2/15 تقرير التداول الأسبوعي/سندات     </t>
  </si>
  <si>
    <t xml:space="preserve"> Weekly Trading Report 15/2/2026 - 19/2/2026 </t>
  </si>
  <si>
    <t>بغداد لمواد التغليف</t>
  </si>
  <si>
    <t>مصرف التنمية</t>
  </si>
  <si>
    <t>Bank Of Baghdad</t>
  </si>
  <si>
    <t xml:space="preserve">المصرف الاهلي العراقي </t>
  </si>
  <si>
    <t xml:space="preserve">National Bank Of Iraq </t>
  </si>
  <si>
    <t>Al-Mansour Bank</t>
  </si>
  <si>
    <t>AL-Nukhba for General  Construction</t>
  </si>
  <si>
    <t>Total Service sector</t>
  </si>
  <si>
    <t xml:space="preserve">مصرف الخليج التجاري </t>
  </si>
  <si>
    <t xml:space="preserve">مصرف الوركاء للاستثمار و التمويل 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</si>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</sst>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8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theme="1"/>
      <name val="Calibri"/>
      <family val="2"/>
    </font>
    <font>
      <b/>
      <sz val="13"/>
      <color rgb="FF002060"/>
      <name val="Calibri"/>
      <family val="2"/>
    </font>
    <font>
      <b/>
      <sz val="15"/>
      <color rgb="FF002060"/>
      <name val="Calibri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</cellStyleXfs>
  <cellXfs count="187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 wrapText="1"/>
    </xf>
    <xf numFmtId="0" fontId="91" fillId="59" borderId="44" xfId="0" applyFont="1" applyFill="1" applyBorder="1" applyAlignment="1">
      <alignment horizontal="center" vertical="center" wrapText="1"/>
    </xf>
    <xf numFmtId="0" fontId="91" fillId="60" borderId="56" xfId="0" applyFont="1" applyFill="1" applyBorder="1" applyAlignment="1">
      <alignment horizontal="left" vertical="center"/>
    </xf>
    <xf numFmtId="168" fontId="92" fillId="0" borderId="57" xfId="114" applyNumberFormat="1" applyFont="1" applyBorder="1" applyAlignment="1">
      <alignment horizontal="right" vertical="center"/>
    </xf>
    <xf numFmtId="168" fontId="92" fillId="0" borderId="56" xfId="114" applyNumberFormat="1" applyFont="1" applyBorder="1" applyAlignment="1">
      <alignment vertical="center"/>
    </xf>
    <xf numFmtId="3" fontId="91" fillId="0" borderId="58" xfId="176" applyNumberFormat="1" applyFont="1" applyBorder="1" applyAlignment="1">
      <alignment horizontal="center" vertical="center"/>
    </xf>
    <xf numFmtId="3" fontId="91" fillId="59" borderId="58" xfId="176" applyNumberFormat="1" applyFont="1" applyFill="1" applyBorder="1" applyAlignment="1">
      <alignment horizontal="center" vertical="center"/>
    </xf>
    <xf numFmtId="0" fontId="91" fillId="59" borderId="56" xfId="0" applyFont="1" applyFill="1" applyBorder="1" applyAlignment="1">
      <alignment vertical="center"/>
    </xf>
    <xf numFmtId="166" fontId="74" fillId="0" borderId="0" xfId="0" applyNumberFormat="1" applyFont="1"/>
    <xf numFmtId="0" fontId="94" fillId="24" borderId="19" xfId="175" applyFont="1" applyFill="1" applyBorder="1" applyAlignment="1">
      <alignment horizontal="center" vertical="center"/>
    </xf>
    <xf numFmtId="0" fontId="94" fillId="24" borderId="19" xfId="175" applyFont="1" applyFill="1" applyBorder="1" applyAlignment="1">
      <alignment horizontal="center" vertical="center" wrapText="1"/>
    </xf>
    <xf numFmtId="0" fontId="95" fillId="0" borderId="0" xfId="0" applyFont="1"/>
    <xf numFmtId="3" fontId="96" fillId="0" borderId="19" xfId="0" applyNumberFormat="1" applyFont="1" applyBorder="1" applyAlignment="1">
      <alignment horizontal="center" vertical="center"/>
    </xf>
    <xf numFmtId="0" fontId="96" fillId="0" borderId="19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5" fillId="59" borderId="19" xfId="0" applyFont="1" applyFill="1" applyBorder="1" applyAlignment="1">
      <alignment horizontal="right"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2" fontId="93" fillId="0" borderId="25" xfId="0" applyNumberFormat="1" applyFont="1" applyBorder="1" applyAlignment="1">
      <alignment horizontal="center" vertical="center"/>
    </xf>
    <xf numFmtId="0" fontId="97" fillId="0" borderId="19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91" fillId="60" borderId="53" xfId="0" applyFont="1" applyFill="1" applyBorder="1" applyAlignment="1">
      <alignment horizontal="right" vertical="center"/>
    </xf>
    <xf numFmtId="0" fontId="91" fillId="60" borderId="54" xfId="0" applyFont="1" applyFill="1" applyBorder="1" applyAlignment="1">
      <alignment horizontal="right" vertical="center"/>
    </xf>
    <xf numFmtId="0" fontId="91" fillId="60" borderId="55" xfId="0" applyFont="1" applyFill="1" applyBorder="1" applyAlignment="1">
      <alignment horizontal="right" vertical="center"/>
    </xf>
    <xf numFmtId="0" fontId="91" fillId="59" borderId="59" xfId="176" applyFont="1" applyFill="1" applyBorder="1" applyAlignment="1">
      <alignment horizontal="right" vertical="center"/>
    </xf>
    <xf numFmtId="0" fontId="91" fillId="59" borderId="60" xfId="176" applyFont="1" applyFill="1" applyBorder="1" applyAlignment="1">
      <alignment horizontal="right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73" fillId="0" borderId="23" xfId="0" applyFont="1" applyBorder="1" applyAlignment="1">
      <alignment horizontal="center" vertical="center"/>
    </xf>
    <xf numFmtId="0" fontId="91" fillId="59" borderId="56" xfId="0" applyFont="1" applyFill="1" applyBorder="1" applyAlignment="1">
      <alignment horizontal="center" vertical="center" wrapText="1"/>
    </xf>
    <xf numFmtId="0" fontId="91" fillId="0" borderId="52" xfId="176" applyFont="1" applyBorder="1" applyAlignment="1">
      <alignment horizontal="right" vertical="center"/>
    </xf>
    <xf numFmtId="0" fontId="91" fillId="0" borderId="52" xfId="176" applyFont="1" applyBorder="1" applyAlignment="1">
      <alignment horizontal="left" vertical="center"/>
    </xf>
    <xf numFmtId="0" fontId="91" fillId="0" borderId="56" xfId="200" applyFont="1" applyBorder="1" applyAlignment="1">
      <alignment vertical="center"/>
    </xf>
    <xf numFmtId="0" fontId="91" fillId="59" borderId="59" xfId="176" applyFont="1" applyFill="1" applyBorder="1" applyAlignment="1">
      <alignment horizontal="center" vertical="center"/>
    </xf>
    <xf numFmtId="0" fontId="91" fillId="59" borderId="60" xfId="176" applyFont="1" applyFill="1" applyBorder="1" applyAlignment="1">
      <alignment horizontal="center" vertical="center"/>
    </xf>
    <xf numFmtId="0" fontId="76" fillId="0" borderId="0" xfId="0" applyFont="1" applyAlignment="1">
      <alignment horizontal="center"/>
    </xf>
  </cellXfs>
  <cellStyles count="722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14" xfId="701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14" xfId="703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14" xfId="705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14" xfId="707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14" xfId="709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14" xfId="711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14" xfId="702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14" xfId="704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14" xfId="706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14" xfId="708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14" xfId="710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14" xfId="712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2 3" xfId="677"/>
    <cellStyle name="Calculation 3 3" xfId="105"/>
    <cellStyle name="Calculation 3 3 2" xfId="606"/>
    <cellStyle name="Calculation 3 3 3" xfId="686"/>
    <cellStyle name="Calculation 3 4" xfId="106"/>
    <cellStyle name="Calculation 3 4 2" xfId="612"/>
    <cellStyle name="Calculation 3 4 3" xfId="692"/>
    <cellStyle name="Calculation 3 5" xfId="107"/>
    <cellStyle name="Calculation 3 5 2" xfId="615"/>
    <cellStyle name="Calculation 3 5 3" xfId="695"/>
    <cellStyle name="Calculation 3 6" xfId="108"/>
    <cellStyle name="Calculation 3 6 2" xfId="635"/>
    <cellStyle name="Calculation 3 6 3" xfId="715"/>
    <cellStyle name="Calculation 3 7" xfId="591"/>
    <cellStyle name="Calculation 3 8" xfId="67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2 3" xfId="678"/>
    <cellStyle name="Input 3 3" xfId="147"/>
    <cellStyle name="Input 3 3 2" xfId="605"/>
    <cellStyle name="Input 3 3 3" xfId="685"/>
    <cellStyle name="Input 3 4" xfId="148"/>
    <cellStyle name="Input 3 4 2" xfId="611"/>
    <cellStyle name="Input 3 4 3" xfId="691"/>
    <cellStyle name="Input 3 5" xfId="149"/>
    <cellStyle name="Input 3 5 2" xfId="616"/>
    <cellStyle name="Input 3 5 3" xfId="696"/>
    <cellStyle name="Input 3 6" xfId="150"/>
    <cellStyle name="Input 3 6 2" xfId="636"/>
    <cellStyle name="Input 3 6 3" xfId="716"/>
    <cellStyle name="Input 3 7" xfId="592"/>
    <cellStyle name="Input 3 8" xfId="67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11" xfId="713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61" xfId="721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2 3" xfId="680"/>
    <cellStyle name="Note 3 2 3" xfId="469"/>
    <cellStyle name="Note 3 2 3 2" xfId="603"/>
    <cellStyle name="Note 3 2 3 3" xfId="683"/>
    <cellStyle name="Note 3 2 4" xfId="470"/>
    <cellStyle name="Note 3 2 4 2" xfId="609"/>
    <cellStyle name="Note 3 2 4 3" xfId="689"/>
    <cellStyle name="Note 3 2 5" xfId="471"/>
    <cellStyle name="Note 3 2 5 2" xfId="618"/>
    <cellStyle name="Note 3 2 5 3" xfId="698"/>
    <cellStyle name="Note 3 2 6" xfId="472"/>
    <cellStyle name="Note 3 2 6 2" xfId="638"/>
    <cellStyle name="Note 3 2 6 3" xfId="718"/>
    <cellStyle name="Note 3 2 7" xfId="594"/>
    <cellStyle name="Note 3 2 8" xfId="674"/>
    <cellStyle name="Note 3 3" xfId="473"/>
    <cellStyle name="Note 3 3 2" xfId="599"/>
    <cellStyle name="Note 3 3 3" xfId="679"/>
    <cellStyle name="Note 3 4" xfId="474"/>
    <cellStyle name="Note 3 4 2" xfId="604"/>
    <cellStyle name="Note 3 4 3" xfId="684"/>
    <cellStyle name="Note 3 5" xfId="475"/>
    <cellStyle name="Note 3 5 2" xfId="610"/>
    <cellStyle name="Note 3 5 3" xfId="690"/>
    <cellStyle name="Note 3 6" xfId="476"/>
    <cellStyle name="Note 3 6 2" xfId="617"/>
    <cellStyle name="Note 3 6 3" xfId="697"/>
    <cellStyle name="Note 3 7" xfId="477"/>
    <cellStyle name="Note 3 7 2" xfId="637"/>
    <cellStyle name="Note 3 7 3" xfId="717"/>
    <cellStyle name="Note 3 8" xfId="593"/>
    <cellStyle name="Note 3 9" xfId="673"/>
    <cellStyle name="Note 4" xfId="478"/>
    <cellStyle name="Note 5" xfId="479"/>
    <cellStyle name="Note 5 10" xfId="668"/>
    <cellStyle name="Note 5 11" xfId="714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2 3" xfId="681"/>
    <cellStyle name="Output 3 3" xfId="484"/>
    <cellStyle name="Output 3 3 2" xfId="607"/>
    <cellStyle name="Output 3 3 3" xfId="687"/>
    <cellStyle name="Output 3 4" xfId="485"/>
    <cellStyle name="Output 3 4 2" xfId="613"/>
    <cellStyle name="Output 3 4 3" xfId="693"/>
    <cellStyle name="Output 3 5" xfId="486"/>
    <cellStyle name="Output 3 5 2" xfId="619"/>
    <cellStyle name="Output 3 5 3" xfId="699"/>
    <cellStyle name="Output 3 6" xfId="487"/>
    <cellStyle name="Output 3 6 2" xfId="639"/>
    <cellStyle name="Output 3 6 3" xfId="719"/>
    <cellStyle name="Output 3 7" xfId="595"/>
    <cellStyle name="Output 3 8" xfId="67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2 3" xfId="682"/>
    <cellStyle name="Total 3 3" xfId="497"/>
    <cellStyle name="Total 3 3 2" xfId="608"/>
    <cellStyle name="Total 3 3 3" xfId="688"/>
    <cellStyle name="Total 3 4" xfId="498"/>
    <cellStyle name="Total 3 4 2" xfId="614"/>
    <cellStyle name="Total 3 4 3" xfId="694"/>
    <cellStyle name="Total 3 5" xfId="499"/>
    <cellStyle name="Total 3 5 2" xfId="620"/>
    <cellStyle name="Total 3 5 3" xfId="700"/>
    <cellStyle name="Total 3 6" xfId="500"/>
    <cellStyle name="Total 3 6 2" xfId="640"/>
    <cellStyle name="Total 3 6 3" xfId="720"/>
    <cellStyle name="Total 3 7" xfId="596"/>
    <cellStyle name="Total 3 8" xfId="67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2058866</xdr:colOff>
      <xdr:row>0</xdr:row>
      <xdr:rowOff>0</xdr:rowOff>
    </xdr:from>
    <xdr:to>
      <xdr:col>14</xdr:col>
      <xdr:colOff>2922111</xdr:colOff>
      <xdr:row>1</xdr:row>
      <xdr:rowOff>332895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4769332" y="0"/>
          <a:ext cx="863245" cy="84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2337288</xdr:colOff>
      <xdr:row>39</xdr:row>
      <xdr:rowOff>121516</xdr:rowOff>
    </xdr:from>
    <xdr:ext cx="615462" cy="574948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4738693" y="9170266"/>
          <a:ext cx="615462" cy="57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2007673</xdr:colOff>
      <xdr:row>75</xdr:row>
      <xdr:rowOff>86879</xdr:rowOff>
    </xdr:from>
    <xdr:ext cx="945079" cy="79634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5" y="18080470"/>
          <a:ext cx="945079" cy="79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257176</xdr:colOff>
      <xdr:row>0</xdr:row>
      <xdr:rowOff>190500</xdr:rowOff>
    </xdr:from>
    <xdr:to>
      <xdr:col>9</xdr:col>
      <xdr:colOff>1196337</xdr:colOff>
      <xdr:row>4</xdr:row>
      <xdr:rowOff>80976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8F539B6-7901-4EF8-8993-EA341099A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784263" y="190500"/>
          <a:ext cx="939161" cy="1185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2850173</xdr:colOff>
      <xdr:row>8</xdr:row>
      <xdr:rowOff>19555</xdr:rowOff>
    </xdr:from>
    <xdr:to>
      <xdr:col>6</xdr:col>
      <xdr:colOff>3327570</xdr:colOff>
      <xdr:row>9</xdr:row>
      <xdr:rowOff>253932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6" y="1807324"/>
          <a:ext cx="477397" cy="49814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2400301</xdr:colOff>
      <xdr:row>0</xdr:row>
      <xdr:rowOff>57151</xdr:rowOff>
    </xdr:from>
    <xdr:to>
      <xdr:col>6</xdr:col>
      <xdr:colOff>3095626</xdr:colOff>
      <xdr:row>1</xdr:row>
      <xdr:rowOff>393618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67CD36-5B3B-41DC-A2EE-15CBDD947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41674" y="57151"/>
          <a:ext cx="695325" cy="80319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2238375</xdr:colOff>
      <xdr:row>0</xdr:row>
      <xdr:rowOff>46116</xdr:rowOff>
    </xdr:from>
    <xdr:to>
      <xdr:col>8</xdr:col>
      <xdr:colOff>2735284</xdr:colOff>
      <xdr:row>1</xdr:row>
      <xdr:rowOff>277838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two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5EFE37A5-ABBD-4413-BBA8-E6008B6AA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1449457</xdr:colOff>
      <xdr:row>0</xdr:row>
      <xdr:rowOff>10919</xdr:rowOff>
    </xdr:from>
    <xdr:to>
      <xdr:col>13</xdr:col>
      <xdr:colOff>2100072</xdr:colOff>
      <xdr:row>2</xdr:row>
      <xdr:rowOff>17728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650615" cy="603157"/>
        </a:xfrm>
        <a:prstGeom prst="rect">
          <a:avLst/>
        </a:prstGeom>
      </xdr:spPr>
    </xdr:pic>
    <xdr:clientData/>
  </xdr:twoCellAnchor>
  <xdr:oneCellAnchor>
    <xdr:from>
      <xdr:col>13</xdr:col>
      <xdr:colOff>1282675</xdr:colOff>
      <xdr:row>39</xdr:row>
      <xdr:rowOff>19201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9279158"/>
          <a:ext cx="792549" cy="734738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28575</xdr:rowOff>
    </xdr:from>
    <xdr:to>
      <xdr:col>14</xdr:col>
      <xdr:colOff>1885950</xdr:colOff>
      <xdr:row>1</xdr:row>
      <xdr:rowOff>257175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94800" y="28575"/>
          <a:ext cx="5334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11"/>
  <sheetViews>
    <sheetView rightToLeft="1" tabSelected="1" zoomScale="130" zoomScaleNormal="130" workbookViewId="0">
      <selection activeCell="J94" sqref="J94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40.5" customHeight="1">
      <c r="B1" s="106" t="s">
        <v>4</v>
      </c>
      <c r="C1" s="107"/>
      <c r="D1" s="107"/>
      <c r="E1" s="126" t="s">
        <v>420</v>
      </c>
      <c r="F1" s="126"/>
      <c r="G1" s="126"/>
      <c r="H1" s="126"/>
      <c r="I1" s="126"/>
      <c r="J1" s="126"/>
      <c r="K1" s="126"/>
      <c r="L1" s="126"/>
      <c r="M1" s="126"/>
      <c r="N1" s="126"/>
      <c r="O1" s="18"/>
    </row>
    <row r="2" spans="2:15" ht="34.5" customHeight="1">
      <c r="B2" s="127" t="s">
        <v>5</v>
      </c>
      <c r="C2" s="128"/>
      <c r="D2" s="128"/>
      <c r="E2" s="128"/>
      <c r="F2" s="126" t="s">
        <v>421</v>
      </c>
      <c r="G2" s="126"/>
      <c r="H2" s="126"/>
      <c r="I2" s="126"/>
      <c r="J2" s="126"/>
      <c r="K2" s="126"/>
      <c r="L2" s="126"/>
      <c r="M2" s="126"/>
      <c r="N2" s="126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0" t="s">
        <v>12</v>
      </c>
      <c r="C4" s="133" t="s">
        <v>3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</row>
    <row r="5" spans="2:15" ht="15.95" customHeight="1">
      <c r="B5" s="37" t="s">
        <v>374</v>
      </c>
      <c r="C5" s="54" t="s">
        <v>169</v>
      </c>
      <c r="D5" s="51">
        <v>0.66</v>
      </c>
      <c r="E5" s="51">
        <v>0.69</v>
      </c>
      <c r="F5" s="51">
        <v>0.66</v>
      </c>
      <c r="G5" s="41">
        <v>0.67</v>
      </c>
      <c r="H5" s="51">
        <v>0.68</v>
      </c>
      <c r="I5" s="51">
        <v>0.66</v>
      </c>
      <c r="J5" s="42">
        <v>3.0303030303030276</v>
      </c>
      <c r="K5" s="43">
        <v>50</v>
      </c>
      <c r="L5" s="43">
        <v>25986592</v>
      </c>
      <c r="M5" s="43">
        <v>17511154.140000001</v>
      </c>
      <c r="N5" s="44">
        <v>5</v>
      </c>
      <c r="O5" s="45" t="s">
        <v>170</v>
      </c>
    </row>
    <row r="6" spans="2:15" ht="15.95" customHeight="1">
      <c r="B6" s="37" t="s">
        <v>395</v>
      </c>
      <c r="C6" s="54" t="s">
        <v>36</v>
      </c>
      <c r="D6" s="51">
        <v>3.02</v>
      </c>
      <c r="E6" s="51">
        <v>3.11</v>
      </c>
      <c r="F6" s="51">
        <v>2.96</v>
      </c>
      <c r="G6" s="41">
        <v>3.02</v>
      </c>
      <c r="H6" s="51">
        <v>3.11</v>
      </c>
      <c r="I6" s="51">
        <v>3.02</v>
      </c>
      <c r="J6" s="42">
        <v>2.9801324503311299</v>
      </c>
      <c r="K6" s="43">
        <v>335</v>
      </c>
      <c r="L6" s="43">
        <v>122896370</v>
      </c>
      <c r="M6" s="43">
        <v>370623500.92000002</v>
      </c>
      <c r="N6" s="44">
        <v>5</v>
      </c>
      <c r="O6" s="45" t="s">
        <v>48</v>
      </c>
    </row>
    <row r="7" spans="2:15" ht="15.95" customHeight="1">
      <c r="B7" s="37" t="s">
        <v>98</v>
      </c>
      <c r="C7" s="54" t="s">
        <v>99</v>
      </c>
      <c r="D7" s="51">
        <v>1.01</v>
      </c>
      <c r="E7" s="51">
        <v>1.01</v>
      </c>
      <c r="F7" s="51">
        <v>1</v>
      </c>
      <c r="G7" s="41">
        <v>1</v>
      </c>
      <c r="H7" s="51">
        <v>1</v>
      </c>
      <c r="I7" s="51">
        <v>1.01</v>
      </c>
      <c r="J7" s="42">
        <v>-0.99009900990099098</v>
      </c>
      <c r="K7" s="43">
        <v>63</v>
      </c>
      <c r="L7" s="43">
        <v>29732380</v>
      </c>
      <c r="M7" s="43">
        <v>29737478.41</v>
      </c>
      <c r="N7" s="44">
        <v>5</v>
      </c>
      <c r="O7" s="45" t="s">
        <v>100</v>
      </c>
    </row>
    <row r="8" spans="2:15" ht="15.95" customHeight="1">
      <c r="B8" s="37" t="s">
        <v>386</v>
      </c>
      <c r="C8" s="54" t="s">
        <v>45</v>
      </c>
      <c r="D8" s="51">
        <v>7.0000000000000007E-2</v>
      </c>
      <c r="E8" s="51">
        <v>7.0000000000000007E-2</v>
      </c>
      <c r="F8" s="51">
        <v>0.06</v>
      </c>
      <c r="G8" s="51">
        <v>0.06</v>
      </c>
      <c r="H8" s="51">
        <v>0.06</v>
      </c>
      <c r="I8" s="51">
        <v>7.0000000000000007E-2</v>
      </c>
      <c r="J8" s="42">
        <v>-14.285714285714302</v>
      </c>
      <c r="K8" s="43">
        <v>36</v>
      </c>
      <c r="L8" s="43">
        <v>43400750</v>
      </c>
      <c r="M8" s="43">
        <v>2705560.29</v>
      </c>
      <c r="N8" s="44">
        <v>4</v>
      </c>
      <c r="O8" s="45" t="s">
        <v>66</v>
      </c>
    </row>
    <row r="9" spans="2:15" ht="15.95" customHeight="1">
      <c r="B9" s="37" t="s">
        <v>403</v>
      </c>
      <c r="C9" s="54" t="s">
        <v>25</v>
      </c>
      <c r="D9" s="51">
        <v>0.22</v>
      </c>
      <c r="E9" s="51">
        <v>0.22</v>
      </c>
      <c r="F9" s="51">
        <v>0.22</v>
      </c>
      <c r="G9" s="41">
        <v>0.22</v>
      </c>
      <c r="H9" s="51">
        <v>0.22</v>
      </c>
      <c r="I9" s="51">
        <v>0.22</v>
      </c>
      <c r="J9" s="42">
        <v>0</v>
      </c>
      <c r="K9" s="43">
        <v>34</v>
      </c>
      <c r="L9" s="43">
        <v>60689070</v>
      </c>
      <c r="M9" s="43">
        <v>13351595.399999999</v>
      </c>
      <c r="N9" s="44">
        <v>4</v>
      </c>
      <c r="O9" s="45" t="s">
        <v>26</v>
      </c>
    </row>
    <row r="10" spans="2:15" ht="15.95" customHeight="1">
      <c r="B10" s="37" t="s">
        <v>50</v>
      </c>
      <c r="C10" s="54" t="s">
        <v>51</v>
      </c>
      <c r="D10" s="51">
        <v>4.72</v>
      </c>
      <c r="E10" s="51">
        <v>4.87</v>
      </c>
      <c r="F10" s="51">
        <v>4.7</v>
      </c>
      <c r="G10" s="41">
        <v>4.79</v>
      </c>
      <c r="H10" s="51">
        <v>4.8</v>
      </c>
      <c r="I10" s="51">
        <v>4.72</v>
      </c>
      <c r="J10" s="42">
        <v>1.6949152542372836</v>
      </c>
      <c r="K10" s="43">
        <v>245</v>
      </c>
      <c r="L10" s="43">
        <v>44748553</v>
      </c>
      <c r="M10" s="43">
        <v>214345517.96000001</v>
      </c>
      <c r="N10" s="44">
        <v>5</v>
      </c>
      <c r="O10" s="45" t="s">
        <v>52</v>
      </c>
    </row>
    <row r="11" spans="2:15" ht="15.95" customHeight="1">
      <c r="B11" s="37" t="s">
        <v>397</v>
      </c>
      <c r="C11" s="54" t="s">
        <v>74</v>
      </c>
      <c r="D11" s="51">
        <v>0.23</v>
      </c>
      <c r="E11" s="51">
        <v>0.23</v>
      </c>
      <c r="F11" s="51">
        <v>0.22</v>
      </c>
      <c r="G11" s="41">
        <v>0.22</v>
      </c>
      <c r="H11" s="51">
        <v>0.22</v>
      </c>
      <c r="I11" s="51">
        <v>0.22</v>
      </c>
      <c r="J11" s="42">
        <v>0</v>
      </c>
      <c r="K11" s="43">
        <v>28</v>
      </c>
      <c r="L11" s="43">
        <v>63007100</v>
      </c>
      <c r="M11" s="43">
        <v>13896562</v>
      </c>
      <c r="N11" s="44">
        <v>5</v>
      </c>
      <c r="O11" s="45" t="s">
        <v>75</v>
      </c>
    </row>
    <row r="12" spans="2:15" ht="15.95" customHeight="1">
      <c r="B12" s="37" t="s">
        <v>53</v>
      </c>
      <c r="C12" s="54" t="s">
        <v>42</v>
      </c>
      <c r="D12" s="51">
        <v>0.28999999999999998</v>
      </c>
      <c r="E12" s="51">
        <v>0.32</v>
      </c>
      <c r="F12" s="51">
        <v>0.28999999999999998</v>
      </c>
      <c r="G12" s="41">
        <v>0.3</v>
      </c>
      <c r="H12" s="51">
        <v>0.3</v>
      </c>
      <c r="I12" s="51">
        <v>0.28999999999999998</v>
      </c>
      <c r="J12" s="42">
        <v>3.4482758620689724</v>
      </c>
      <c r="K12" s="43">
        <v>293</v>
      </c>
      <c r="L12" s="43">
        <v>835018399</v>
      </c>
      <c r="M12" s="43">
        <v>250044350.09999999</v>
      </c>
      <c r="N12" s="44">
        <v>5</v>
      </c>
      <c r="O12" s="45" t="s">
        <v>43</v>
      </c>
    </row>
    <row r="13" spans="2:15" ht="15.95" customHeight="1">
      <c r="B13" s="37" t="s">
        <v>54</v>
      </c>
      <c r="C13" s="54" t="s">
        <v>39</v>
      </c>
      <c r="D13" s="51">
        <v>0.12</v>
      </c>
      <c r="E13" s="51">
        <v>0.13</v>
      </c>
      <c r="F13" s="51">
        <v>0.12</v>
      </c>
      <c r="G13" s="41">
        <v>0.13</v>
      </c>
      <c r="H13" s="51">
        <v>0.13</v>
      </c>
      <c r="I13" s="51">
        <v>0.13</v>
      </c>
      <c r="J13" s="42">
        <v>0</v>
      </c>
      <c r="K13" s="43">
        <v>31</v>
      </c>
      <c r="L13" s="43">
        <v>99039508</v>
      </c>
      <c r="M13" s="43">
        <v>12873330.24</v>
      </c>
      <c r="N13" s="44">
        <v>4</v>
      </c>
      <c r="O13" s="45" t="s">
        <v>40</v>
      </c>
    </row>
    <row r="14" spans="2:15" ht="15.95" customHeight="1">
      <c r="B14" s="37" t="s">
        <v>439</v>
      </c>
      <c r="C14" s="54" t="s">
        <v>220</v>
      </c>
      <c r="D14" s="51">
        <v>0.17</v>
      </c>
      <c r="E14" s="51">
        <v>0.17</v>
      </c>
      <c r="F14" s="51">
        <v>0.17</v>
      </c>
      <c r="G14" s="41">
        <v>0.17</v>
      </c>
      <c r="H14" s="51">
        <v>0.17</v>
      </c>
      <c r="I14" s="51">
        <v>0.17</v>
      </c>
      <c r="J14" s="42">
        <v>0</v>
      </c>
      <c r="K14" s="43">
        <v>5</v>
      </c>
      <c r="L14" s="43">
        <v>20912</v>
      </c>
      <c r="M14" s="43">
        <v>3555.04</v>
      </c>
      <c r="N14" s="44">
        <v>3</v>
      </c>
      <c r="O14" s="45" t="s">
        <v>223</v>
      </c>
    </row>
    <row r="15" spans="2:15" ht="15.95" customHeight="1">
      <c r="B15" s="37" t="s">
        <v>404</v>
      </c>
      <c r="C15" s="54" t="s">
        <v>159</v>
      </c>
      <c r="D15" s="51">
        <v>1.75</v>
      </c>
      <c r="E15" s="51">
        <v>1.75</v>
      </c>
      <c r="F15" s="51">
        <v>1.35</v>
      </c>
      <c r="G15" s="41">
        <v>1.56</v>
      </c>
      <c r="H15" s="51">
        <v>1.4</v>
      </c>
      <c r="I15" s="51">
        <v>1.75</v>
      </c>
      <c r="J15" s="42">
        <v>-20.000000000000007</v>
      </c>
      <c r="K15" s="43">
        <v>19</v>
      </c>
      <c r="L15" s="43">
        <v>1121912</v>
      </c>
      <c r="M15" s="43">
        <v>1750140.6700000002</v>
      </c>
      <c r="N15" s="44">
        <v>5</v>
      </c>
      <c r="O15" s="45" t="s">
        <v>160</v>
      </c>
    </row>
    <row r="16" spans="2:15" ht="15.95" customHeight="1">
      <c r="B16" s="37" t="s">
        <v>409</v>
      </c>
      <c r="C16" s="54" t="s">
        <v>123</v>
      </c>
      <c r="D16" s="51">
        <v>0.25</v>
      </c>
      <c r="E16" s="51">
        <v>0.26</v>
      </c>
      <c r="F16" s="51">
        <v>0.25</v>
      </c>
      <c r="G16" s="41">
        <v>0.25</v>
      </c>
      <c r="H16" s="51">
        <v>0.25</v>
      </c>
      <c r="I16" s="51">
        <v>0.25</v>
      </c>
      <c r="J16" s="42">
        <v>0</v>
      </c>
      <c r="K16" s="43">
        <v>37</v>
      </c>
      <c r="L16" s="43">
        <v>35006230</v>
      </c>
      <c r="M16" s="43">
        <v>8870940.5800000001</v>
      </c>
      <c r="N16" s="44">
        <v>5</v>
      </c>
      <c r="O16" s="45" t="s">
        <v>128</v>
      </c>
    </row>
    <row r="17" spans="2:15" ht="15.95" customHeight="1">
      <c r="B17" s="37" t="s">
        <v>38</v>
      </c>
      <c r="C17" s="54" t="s">
        <v>37</v>
      </c>
      <c r="D17" s="51">
        <v>2.04</v>
      </c>
      <c r="E17" s="51">
        <v>2.0699999999999998</v>
      </c>
      <c r="F17" s="51">
        <v>2.02</v>
      </c>
      <c r="G17" s="41">
        <v>2.0299999999999998</v>
      </c>
      <c r="H17" s="51">
        <v>2.06</v>
      </c>
      <c r="I17" s="51">
        <v>2.04</v>
      </c>
      <c r="J17" s="42">
        <v>0.98039215686274161</v>
      </c>
      <c r="K17" s="43">
        <v>603</v>
      </c>
      <c r="L17" s="43">
        <v>1786533424</v>
      </c>
      <c r="M17" s="43">
        <v>3629473462.6900001</v>
      </c>
      <c r="N17" s="44">
        <v>5</v>
      </c>
      <c r="O17" s="45" t="s">
        <v>55</v>
      </c>
    </row>
    <row r="18" spans="2:15" ht="15.95" customHeight="1">
      <c r="B18" s="37" t="s">
        <v>396</v>
      </c>
      <c r="C18" s="54" t="s">
        <v>147</v>
      </c>
      <c r="D18" s="51">
        <v>0.05</v>
      </c>
      <c r="E18" s="51">
        <v>0.05</v>
      </c>
      <c r="F18" s="51">
        <v>0.05</v>
      </c>
      <c r="G18" s="41">
        <v>0.05</v>
      </c>
      <c r="H18" s="51">
        <v>0.05</v>
      </c>
      <c r="I18" s="51">
        <v>0.05</v>
      </c>
      <c r="J18" s="42">
        <v>0</v>
      </c>
      <c r="K18" s="43">
        <v>17</v>
      </c>
      <c r="L18" s="43">
        <v>2031037</v>
      </c>
      <c r="M18" s="43">
        <v>101551.84999999999</v>
      </c>
      <c r="N18" s="44">
        <v>4</v>
      </c>
      <c r="O18" s="45" t="s">
        <v>241</v>
      </c>
    </row>
    <row r="19" spans="2:15" ht="15.95" customHeight="1">
      <c r="B19" s="37" t="s">
        <v>242</v>
      </c>
      <c r="C19" s="54" t="s">
        <v>243</v>
      </c>
      <c r="D19" s="51">
        <v>0.21</v>
      </c>
      <c r="E19" s="51">
        <v>0.21</v>
      </c>
      <c r="F19" s="51">
        <v>0.19</v>
      </c>
      <c r="G19" s="41">
        <v>0.19</v>
      </c>
      <c r="H19" s="51">
        <v>0.19</v>
      </c>
      <c r="I19" s="51">
        <v>0.24</v>
      </c>
      <c r="J19" s="42">
        <v>-20.833333333333325</v>
      </c>
      <c r="K19" s="43">
        <v>3</v>
      </c>
      <c r="L19" s="43">
        <v>102000</v>
      </c>
      <c r="M19" s="43">
        <v>19400</v>
      </c>
      <c r="N19" s="44">
        <v>3</v>
      </c>
      <c r="O19" s="45" t="s">
        <v>244</v>
      </c>
    </row>
    <row r="20" spans="2:15" ht="15.95" customHeight="1">
      <c r="B20" s="37" t="s">
        <v>183</v>
      </c>
      <c r="C20" s="54" t="s">
        <v>182</v>
      </c>
      <c r="D20" s="51">
        <v>0.49</v>
      </c>
      <c r="E20" s="51">
        <v>0.54</v>
      </c>
      <c r="F20" s="51">
        <v>0.49</v>
      </c>
      <c r="G20" s="41">
        <v>0.51</v>
      </c>
      <c r="H20" s="51">
        <v>0.54</v>
      </c>
      <c r="I20" s="51">
        <v>0.44</v>
      </c>
      <c r="J20" s="42">
        <v>22.72727272727273</v>
      </c>
      <c r="K20" s="43">
        <v>5</v>
      </c>
      <c r="L20" s="43">
        <v>3782911</v>
      </c>
      <c r="M20" s="43">
        <v>1917771.94</v>
      </c>
      <c r="N20" s="44">
        <v>4</v>
      </c>
      <c r="O20" s="45" t="s">
        <v>196</v>
      </c>
    </row>
    <row r="21" spans="2:15" ht="15.95" customHeight="1">
      <c r="B21" s="37" t="s">
        <v>199</v>
      </c>
      <c r="C21" s="54" t="s">
        <v>198</v>
      </c>
      <c r="D21" s="51">
        <v>0.69</v>
      </c>
      <c r="E21" s="51">
        <v>0.69</v>
      </c>
      <c r="F21" s="51">
        <v>0.68</v>
      </c>
      <c r="G21" s="41">
        <v>0.69</v>
      </c>
      <c r="H21" s="51">
        <v>0.68</v>
      </c>
      <c r="I21" s="51">
        <v>0.69</v>
      </c>
      <c r="J21" s="42">
        <v>-1.4492753623188248</v>
      </c>
      <c r="K21" s="43">
        <v>12</v>
      </c>
      <c r="L21" s="43">
        <v>242548</v>
      </c>
      <c r="M21" s="43">
        <v>166055.76</v>
      </c>
      <c r="N21" s="44">
        <v>5</v>
      </c>
      <c r="O21" s="45" t="s">
        <v>283</v>
      </c>
    </row>
    <row r="22" spans="2:15" ht="15.95" customHeight="1">
      <c r="B22" s="37" t="s">
        <v>248</v>
      </c>
      <c r="C22" s="54" t="s">
        <v>106</v>
      </c>
      <c r="D22" s="51">
        <v>0.63</v>
      </c>
      <c r="E22" s="51">
        <v>0.66</v>
      </c>
      <c r="F22" s="51">
        <v>0.6</v>
      </c>
      <c r="G22" s="41">
        <v>0.6</v>
      </c>
      <c r="H22" s="51">
        <v>0.6</v>
      </c>
      <c r="I22" s="51">
        <v>0.63</v>
      </c>
      <c r="J22" s="42">
        <v>-4.7619047619047672</v>
      </c>
      <c r="K22" s="43">
        <v>72</v>
      </c>
      <c r="L22" s="43">
        <v>46592786</v>
      </c>
      <c r="M22" s="43">
        <v>29447932.120000001</v>
      </c>
      <c r="N22" s="44">
        <v>5</v>
      </c>
      <c r="O22" s="45" t="s">
        <v>107</v>
      </c>
    </row>
    <row r="23" spans="2:15" ht="15.95" customHeight="1">
      <c r="B23" s="37" t="s">
        <v>399</v>
      </c>
      <c r="C23" s="54" t="s">
        <v>246</v>
      </c>
      <c r="D23" s="51">
        <v>0.31</v>
      </c>
      <c r="E23" s="51">
        <v>0.31</v>
      </c>
      <c r="F23" s="51">
        <v>0.31</v>
      </c>
      <c r="G23" s="41">
        <v>0.31</v>
      </c>
      <c r="H23" s="51">
        <v>0.31</v>
      </c>
      <c r="I23" s="51">
        <v>0.31</v>
      </c>
      <c r="J23" s="42">
        <v>0</v>
      </c>
      <c r="K23" s="43">
        <v>1</v>
      </c>
      <c r="L23" s="43">
        <v>1000</v>
      </c>
      <c r="M23" s="43">
        <v>310</v>
      </c>
      <c r="N23" s="44">
        <v>1</v>
      </c>
      <c r="O23" s="45" t="s">
        <v>247</v>
      </c>
    </row>
    <row r="24" spans="2:15" ht="15.95" customHeight="1">
      <c r="B24" s="37" t="s">
        <v>190</v>
      </c>
      <c r="C24" s="54" t="s">
        <v>189</v>
      </c>
      <c r="D24" s="51">
        <v>0.1</v>
      </c>
      <c r="E24" s="51">
        <v>0.1</v>
      </c>
      <c r="F24" s="51">
        <v>0.1</v>
      </c>
      <c r="G24" s="41">
        <v>0.1</v>
      </c>
      <c r="H24" s="51">
        <v>0.1</v>
      </c>
      <c r="I24" s="51">
        <v>0.1</v>
      </c>
      <c r="J24" s="42">
        <v>0</v>
      </c>
      <c r="K24" s="43">
        <v>4</v>
      </c>
      <c r="L24" s="43">
        <v>199701</v>
      </c>
      <c r="M24" s="43">
        <v>19970.099999999999</v>
      </c>
      <c r="N24" s="44">
        <v>2</v>
      </c>
      <c r="O24" s="45" t="s">
        <v>249</v>
      </c>
    </row>
    <row r="25" spans="2:15" ht="15.95" customHeight="1">
      <c r="B25" s="37" t="s">
        <v>457</v>
      </c>
      <c r="C25" s="54" t="s">
        <v>265</v>
      </c>
      <c r="D25" s="51">
        <v>1</v>
      </c>
      <c r="E25" s="51">
        <v>1</v>
      </c>
      <c r="F25" s="51">
        <v>1</v>
      </c>
      <c r="G25" s="41">
        <v>1</v>
      </c>
      <c r="H25" s="51">
        <v>1</v>
      </c>
      <c r="I25" s="51">
        <v>1</v>
      </c>
      <c r="J25" s="42">
        <v>0</v>
      </c>
      <c r="K25" s="43">
        <v>1</v>
      </c>
      <c r="L25" s="43">
        <v>2000</v>
      </c>
      <c r="M25" s="43">
        <v>2000</v>
      </c>
      <c r="N25" s="44">
        <v>1</v>
      </c>
      <c r="O25" s="45" t="s">
        <v>266</v>
      </c>
    </row>
    <row r="26" spans="2:15" ht="15.95" customHeight="1">
      <c r="B26" s="37" t="s">
        <v>400</v>
      </c>
      <c r="C26" s="54" t="s">
        <v>152</v>
      </c>
      <c r="D26" s="51">
        <v>0.18</v>
      </c>
      <c r="E26" s="51">
        <v>0.2</v>
      </c>
      <c r="F26" s="51">
        <v>0.18</v>
      </c>
      <c r="G26" s="41">
        <v>0.2</v>
      </c>
      <c r="H26" s="51">
        <v>0.2</v>
      </c>
      <c r="I26" s="51">
        <v>0.22</v>
      </c>
      <c r="J26" s="42">
        <v>-9.0909090909090828</v>
      </c>
      <c r="K26" s="43">
        <v>7</v>
      </c>
      <c r="L26" s="43">
        <v>948883</v>
      </c>
      <c r="M26" s="43">
        <v>172292.96000000002</v>
      </c>
      <c r="N26" s="44">
        <v>4</v>
      </c>
      <c r="O26" s="45" t="s">
        <v>153</v>
      </c>
    </row>
    <row r="27" spans="2:15" ht="15.95" customHeight="1">
      <c r="B27" s="37" t="s">
        <v>228</v>
      </c>
      <c r="C27" s="54" t="s">
        <v>229</v>
      </c>
      <c r="D27" s="51">
        <v>0.13</v>
      </c>
      <c r="E27" s="51">
        <v>0.13</v>
      </c>
      <c r="F27" s="51">
        <v>0.12</v>
      </c>
      <c r="G27" s="41">
        <v>0.13</v>
      </c>
      <c r="H27" s="51">
        <v>0.13</v>
      </c>
      <c r="I27" s="51">
        <v>0.13</v>
      </c>
      <c r="J27" s="42">
        <v>0</v>
      </c>
      <c r="K27" s="43">
        <v>71</v>
      </c>
      <c r="L27" s="43">
        <v>153932127</v>
      </c>
      <c r="M27" s="43">
        <v>19652003.850000001</v>
      </c>
      <c r="N27" s="44">
        <v>5</v>
      </c>
      <c r="O27" s="45" t="s">
        <v>230</v>
      </c>
    </row>
    <row r="28" spans="2:15" ht="18.75" customHeight="1">
      <c r="B28" s="129" t="s">
        <v>376</v>
      </c>
      <c r="C28" s="131"/>
      <c r="D28" s="129"/>
      <c r="E28" s="130"/>
      <c r="F28" s="130"/>
      <c r="G28" s="130"/>
      <c r="H28" s="130"/>
      <c r="I28" s="130"/>
      <c r="J28" s="131"/>
      <c r="K28" s="47">
        <f>SUM(K5:K27)</f>
        <v>1972</v>
      </c>
      <c r="L28" s="48">
        <f>SUM(L5:L27)</f>
        <v>3355036193</v>
      </c>
      <c r="M28" s="48">
        <f>SUM(M5:M27)</f>
        <v>4616686437.0200014</v>
      </c>
      <c r="N28" s="48">
        <v>5</v>
      </c>
      <c r="O28" s="46" t="s">
        <v>14</v>
      </c>
    </row>
    <row r="29" spans="2:15" ht="18.75" customHeight="1">
      <c r="B29" s="50" t="s">
        <v>27</v>
      </c>
      <c r="C29" s="133"/>
      <c r="D29" s="133" t="s">
        <v>95</v>
      </c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</row>
    <row r="30" spans="2:15" ht="15.95" customHeight="1">
      <c r="B30" s="37" t="s">
        <v>384</v>
      </c>
      <c r="C30" s="54" t="s">
        <v>32</v>
      </c>
      <c r="D30" s="51">
        <v>14.96</v>
      </c>
      <c r="E30" s="51">
        <v>15.09</v>
      </c>
      <c r="F30" s="51">
        <v>14.96</v>
      </c>
      <c r="G30" s="41">
        <v>15</v>
      </c>
      <c r="H30" s="51">
        <v>15</v>
      </c>
      <c r="I30" s="51">
        <v>14.96</v>
      </c>
      <c r="J30" s="42">
        <v>0.2673796791443861</v>
      </c>
      <c r="K30" s="43">
        <v>341</v>
      </c>
      <c r="L30" s="43">
        <v>13283452</v>
      </c>
      <c r="M30" s="43">
        <v>199185643.88999999</v>
      </c>
      <c r="N30" s="44">
        <v>5</v>
      </c>
      <c r="O30" s="45" t="s">
        <v>33</v>
      </c>
    </row>
    <row r="31" spans="2:15" ht="15.95" customHeight="1">
      <c r="B31" s="37" t="s">
        <v>112</v>
      </c>
      <c r="C31" s="54" t="s">
        <v>113</v>
      </c>
      <c r="D31" s="51">
        <v>3.3</v>
      </c>
      <c r="E31" s="51">
        <v>3.33</v>
      </c>
      <c r="F31" s="51">
        <v>3</v>
      </c>
      <c r="G31" s="41">
        <v>3.3</v>
      </c>
      <c r="H31" s="51">
        <v>3.32</v>
      </c>
      <c r="I31" s="51">
        <v>3.3</v>
      </c>
      <c r="J31" s="42">
        <v>0.60606060606060996</v>
      </c>
      <c r="K31" s="43">
        <v>22</v>
      </c>
      <c r="L31" s="43">
        <v>332391</v>
      </c>
      <c r="M31" s="43">
        <v>1097742.3799999999</v>
      </c>
      <c r="N31" s="44">
        <v>5</v>
      </c>
      <c r="O31" s="45" t="s">
        <v>300</v>
      </c>
    </row>
    <row r="32" spans="2:15" ht="15.95" customHeight="1">
      <c r="B32" s="132" t="s">
        <v>93</v>
      </c>
      <c r="C32" s="132"/>
      <c r="D32" s="132"/>
      <c r="E32" s="132"/>
      <c r="F32" s="132"/>
      <c r="G32" s="132"/>
      <c r="H32" s="132"/>
      <c r="I32" s="132"/>
      <c r="J32" s="132"/>
      <c r="K32" s="47">
        <f>SUM(K30:K31)</f>
        <v>363</v>
      </c>
      <c r="L32" s="48">
        <f>SUM(L30:L31)</f>
        <v>13615843</v>
      </c>
      <c r="M32" s="48">
        <f>SUM(M30:M31)</f>
        <v>200283386.26999998</v>
      </c>
      <c r="N32" s="48">
        <v>5</v>
      </c>
      <c r="O32" s="46" t="s">
        <v>14</v>
      </c>
    </row>
    <row r="33" spans="2:15" ht="15.95" customHeight="1">
      <c r="B33" s="50" t="s">
        <v>114</v>
      </c>
      <c r="C33" s="133"/>
      <c r="D33" s="133" t="s">
        <v>116</v>
      </c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2:15" ht="15.95" customHeight="1">
      <c r="B34" s="37" t="s">
        <v>381</v>
      </c>
      <c r="C34" s="54" t="s">
        <v>162</v>
      </c>
      <c r="D34" s="51">
        <v>0.85</v>
      </c>
      <c r="E34" s="51">
        <v>0.95</v>
      </c>
      <c r="F34" s="51">
        <v>0.85</v>
      </c>
      <c r="G34" s="41">
        <v>0.91</v>
      </c>
      <c r="H34" s="51">
        <v>0.95</v>
      </c>
      <c r="I34" s="51">
        <v>0.83</v>
      </c>
      <c r="J34" s="42">
        <v>14.457831325301207</v>
      </c>
      <c r="K34" s="43">
        <v>48</v>
      </c>
      <c r="L34" s="43">
        <v>5072259</v>
      </c>
      <c r="M34" s="43">
        <v>4617875.2300000004</v>
      </c>
      <c r="N34" s="44">
        <v>4</v>
      </c>
      <c r="O34" s="45" t="s">
        <v>163</v>
      </c>
    </row>
    <row r="35" spans="2:15" ht="15.95" customHeight="1">
      <c r="B35" s="37" t="s">
        <v>443</v>
      </c>
      <c r="C35" s="54" t="s">
        <v>148</v>
      </c>
      <c r="D35" s="51">
        <v>0.69</v>
      </c>
      <c r="E35" s="51">
        <v>0.7</v>
      </c>
      <c r="F35" s="51">
        <v>0.69</v>
      </c>
      <c r="G35" s="41">
        <v>0.69</v>
      </c>
      <c r="H35" s="51">
        <v>0.7</v>
      </c>
      <c r="I35" s="51">
        <v>0.69</v>
      </c>
      <c r="J35" s="42">
        <v>1.449275362318847</v>
      </c>
      <c r="K35" s="43">
        <v>2</v>
      </c>
      <c r="L35" s="43">
        <v>297605</v>
      </c>
      <c r="M35" s="43">
        <v>205361.65</v>
      </c>
      <c r="N35" s="44">
        <v>2</v>
      </c>
      <c r="O35" s="45" t="s">
        <v>149</v>
      </c>
    </row>
    <row r="36" spans="2:15" ht="15.95" customHeight="1">
      <c r="B36" s="37" t="s">
        <v>402</v>
      </c>
      <c r="C36" s="54" t="s">
        <v>206</v>
      </c>
      <c r="D36" s="51">
        <v>0.5</v>
      </c>
      <c r="E36" s="51">
        <v>0.5</v>
      </c>
      <c r="F36" s="51">
        <v>0.5</v>
      </c>
      <c r="G36" s="41">
        <v>0.5</v>
      </c>
      <c r="H36" s="51">
        <v>0.5</v>
      </c>
      <c r="I36" s="51">
        <v>0.5</v>
      </c>
      <c r="J36" s="42">
        <v>0</v>
      </c>
      <c r="K36" s="43">
        <v>4</v>
      </c>
      <c r="L36" s="43">
        <v>255000</v>
      </c>
      <c r="M36" s="43">
        <v>127500</v>
      </c>
      <c r="N36" s="44">
        <v>1</v>
      </c>
      <c r="O36" s="45" t="s">
        <v>210</v>
      </c>
    </row>
    <row r="37" spans="2:15" ht="15.95" customHeight="1">
      <c r="B37" s="37" t="s">
        <v>303</v>
      </c>
      <c r="C37" s="54" t="s">
        <v>209</v>
      </c>
      <c r="D37" s="51">
        <v>0.85</v>
      </c>
      <c r="E37" s="51">
        <v>0.85</v>
      </c>
      <c r="F37" s="51">
        <v>0.85</v>
      </c>
      <c r="G37" s="41">
        <v>0.85</v>
      </c>
      <c r="H37" s="51">
        <v>0.85</v>
      </c>
      <c r="I37" s="51">
        <v>0.82</v>
      </c>
      <c r="J37" s="42">
        <v>3.6585365853658569</v>
      </c>
      <c r="K37" s="43">
        <v>1</v>
      </c>
      <c r="L37" s="43">
        <v>11292</v>
      </c>
      <c r="M37" s="43">
        <v>9598.2000000000007</v>
      </c>
      <c r="N37" s="44">
        <v>1</v>
      </c>
      <c r="O37" s="45" t="s">
        <v>304</v>
      </c>
    </row>
    <row r="38" spans="2:15" ht="15.95" customHeight="1">
      <c r="B38" s="37" t="s">
        <v>306</v>
      </c>
      <c r="C38" s="54" t="s">
        <v>307</v>
      </c>
      <c r="D38" s="51">
        <v>2.4500000000000002</v>
      </c>
      <c r="E38" s="51">
        <v>2.5099999999999998</v>
      </c>
      <c r="F38" s="51">
        <v>2.4500000000000002</v>
      </c>
      <c r="G38" s="41">
        <v>2.4700000000000002</v>
      </c>
      <c r="H38" s="51">
        <v>2.4700000000000002</v>
      </c>
      <c r="I38" s="51">
        <v>2.4500000000000002</v>
      </c>
      <c r="J38" s="42">
        <v>0.81632653061225469</v>
      </c>
      <c r="K38" s="43">
        <v>16</v>
      </c>
      <c r="L38" s="43">
        <v>1182467</v>
      </c>
      <c r="M38" s="43">
        <v>2914043.4099999997</v>
      </c>
      <c r="N38" s="44">
        <v>4</v>
      </c>
      <c r="O38" s="45" t="s">
        <v>308</v>
      </c>
    </row>
    <row r="39" spans="2:15" ht="15.75" customHeight="1">
      <c r="B39" s="132" t="s">
        <v>115</v>
      </c>
      <c r="C39" s="132"/>
      <c r="D39" s="132"/>
      <c r="E39" s="132"/>
      <c r="F39" s="132"/>
      <c r="G39" s="132"/>
      <c r="H39" s="132"/>
      <c r="I39" s="132"/>
      <c r="J39" s="132"/>
      <c r="K39" s="47">
        <f>SUM(K34:K38)</f>
        <v>71</v>
      </c>
      <c r="L39" s="48">
        <f>SUM(L34:L38)</f>
        <v>6818623</v>
      </c>
      <c r="M39" s="48">
        <f>SUM(M34:M38)</f>
        <v>7874378.4900000002</v>
      </c>
      <c r="N39" s="48">
        <v>4</v>
      </c>
      <c r="O39" s="46" t="s">
        <v>14</v>
      </c>
    </row>
    <row r="40" spans="2:15" ht="13.5" customHeight="1">
      <c r="K40" s="4"/>
      <c r="L40" s="4"/>
      <c r="M40" s="4"/>
      <c r="N40" s="4"/>
    </row>
    <row r="41" spans="2:15" ht="26.25" customHeight="1">
      <c r="B41" s="106" t="s">
        <v>4</v>
      </c>
      <c r="C41" s="107"/>
      <c r="D41" s="107"/>
      <c r="E41" s="126" t="s">
        <v>420</v>
      </c>
      <c r="F41" s="126"/>
      <c r="G41" s="126"/>
      <c r="H41" s="126"/>
      <c r="I41" s="126"/>
      <c r="J41" s="126"/>
      <c r="K41" s="126"/>
      <c r="L41" s="126"/>
      <c r="M41" s="126"/>
      <c r="N41" s="126"/>
      <c r="O41" s="49"/>
    </row>
    <row r="42" spans="2:15" ht="22.5" customHeight="1">
      <c r="B42" s="127" t="s">
        <v>5</v>
      </c>
      <c r="C42" s="128"/>
      <c r="D42" s="128"/>
      <c r="E42" s="128"/>
      <c r="F42" s="126" t="s">
        <v>421</v>
      </c>
      <c r="G42" s="126"/>
      <c r="H42" s="126"/>
      <c r="I42" s="126"/>
      <c r="J42" s="126"/>
      <c r="K42" s="126"/>
      <c r="L42" s="126"/>
      <c r="M42" s="126"/>
      <c r="N42" s="126"/>
      <c r="O42" s="30"/>
    </row>
    <row r="43" spans="2:15" ht="69.75" customHeight="1">
      <c r="B43" s="31" t="s">
        <v>0</v>
      </c>
      <c r="C43" s="32" t="s">
        <v>6</v>
      </c>
      <c r="D43" s="32" t="s">
        <v>7</v>
      </c>
      <c r="E43" s="32" t="s">
        <v>8</v>
      </c>
      <c r="F43" s="32" t="s">
        <v>9</v>
      </c>
      <c r="G43" s="32" t="s">
        <v>22</v>
      </c>
      <c r="H43" s="32" t="s">
        <v>2</v>
      </c>
      <c r="I43" s="32" t="s">
        <v>23</v>
      </c>
      <c r="J43" s="33" t="s">
        <v>10</v>
      </c>
      <c r="K43" s="34" t="s">
        <v>97</v>
      </c>
      <c r="L43" s="32" t="s">
        <v>64</v>
      </c>
      <c r="M43" s="32" t="s">
        <v>65</v>
      </c>
      <c r="N43" s="32" t="s">
        <v>11</v>
      </c>
      <c r="O43" s="35" t="s">
        <v>1</v>
      </c>
    </row>
    <row r="44" spans="2:15" ht="18.95" customHeight="1">
      <c r="B44" s="50" t="s">
        <v>28</v>
      </c>
      <c r="C44" s="133"/>
      <c r="D44" s="133" t="s">
        <v>31</v>
      </c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</row>
    <row r="45" spans="2:15" ht="18.95" customHeight="1">
      <c r="B45" s="37" t="s">
        <v>392</v>
      </c>
      <c r="C45" s="38" t="s">
        <v>143</v>
      </c>
      <c r="D45" s="39">
        <v>4.17</v>
      </c>
      <c r="E45" s="40">
        <v>4.17</v>
      </c>
      <c r="F45" s="40">
        <v>4.0999999999999996</v>
      </c>
      <c r="G45" s="41">
        <v>4.1100000000000003</v>
      </c>
      <c r="H45" s="41">
        <v>4.0999999999999996</v>
      </c>
      <c r="I45" s="41">
        <v>4.17</v>
      </c>
      <c r="J45" s="42">
        <v>-1.6786570743405393</v>
      </c>
      <c r="K45" s="43">
        <v>20</v>
      </c>
      <c r="L45" s="43">
        <v>721483</v>
      </c>
      <c r="M45" s="43">
        <v>2962119.66</v>
      </c>
      <c r="N45" s="44">
        <v>3</v>
      </c>
      <c r="O45" s="45" t="s">
        <v>144</v>
      </c>
    </row>
    <row r="46" spans="2:15" ht="18.95" customHeight="1">
      <c r="B46" s="37" t="s">
        <v>398</v>
      </c>
      <c r="C46" s="38" t="s">
        <v>211</v>
      </c>
      <c r="D46" s="39">
        <v>7.2</v>
      </c>
      <c r="E46" s="40">
        <v>7.2</v>
      </c>
      <c r="F46" s="40">
        <v>6.84</v>
      </c>
      <c r="G46" s="41">
        <v>7.1</v>
      </c>
      <c r="H46" s="41">
        <v>6.9</v>
      </c>
      <c r="I46" s="41">
        <v>7.51</v>
      </c>
      <c r="J46" s="42">
        <v>-8.122503328894803</v>
      </c>
      <c r="K46" s="43">
        <v>7</v>
      </c>
      <c r="L46" s="43">
        <v>790000</v>
      </c>
      <c r="M46" s="43">
        <v>5611300</v>
      </c>
      <c r="N46" s="44">
        <v>3</v>
      </c>
      <c r="O46" s="45" t="s">
        <v>217</v>
      </c>
    </row>
    <row r="47" spans="2:15" ht="18.95" customHeight="1">
      <c r="B47" s="37" t="s">
        <v>67</v>
      </c>
      <c r="C47" s="38" t="s">
        <v>68</v>
      </c>
      <c r="D47" s="39">
        <v>3.2</v>
      </c>
      <c r="E47" s="40">
        <v>3.22</v>
      </c>
      <c r="F47" s="40">
        <v>3.1</v>
      </c>
      <c r="G47" s="41">
        <v>3.19</v>
      </c>
      <c r="H47" s="41">
        <v>3.2</v>
      </c>
      <c r="I47" s="41">
        <v>3.2</v>
      </c>
      <c r="J47" s="42">
        <v>0</v>
      </c>
      <c r="K47" s="43">
        <v>65</v>
      </c>
      <c r="L47" s="43">
        <v>6854646</v>
      </c>
      <c r="M47" s="43">
        <v>21831111.5</v>
      </c>
      <c r="N47" s="44">
        <v>5</v>
      </c>
      <c r="O47" s="45" t="s">
        <v>69</v>
      </c>
    </row>
    <row r="48" spans="2:15" ht="18.95" customHeight="1">
      <c r="B48" s="37" t="s">
        <v>410</v>
      </c>
      <c r="C48" s="38" t="s">
        <v>177</v>
      </c>
      <c r="D48" s="39">
        <v>0.64</v>
      </c>
      <c r="E48" s="40">
        <v>0.64</v>
      </c>
      <c r="F48" s="40">
        <v>0.64</v>
      </c>
      <c r="G48" s="41">
        <v>0.64</v>
      </c>
      <c r="H48" s="41">
        <v>0.64</v>
      </c>
      <c r="I48" s="41">
        <v>0.65</v>
      </c>
      <c r="J48" s="42">
        <v>-1.5384615384615441</v>
      </c>
      <c r="K48" s="43">
        <v>2</v>
      </c>
      <c r="L48" s="43">
        <v>29902</v>
      </c>
      <c r="M48" s="43">
        <v>19137.28</v>
      </c>
      <c r="N48" s="44">
        <v>2</v>
      </c>
      <c r="O48" s="45" t="s">
        <v>179</v>
      </c>
    </row>
    <row r="49" spans="2:15" ht="18.95" customHeight="1">
      <c r="B49" s="37" t="s">
        <v>70</v>
      </c>
      <c r="C49" s="38" t="s">
        <v>71</v>
      </c>
      <c r="D49" s="39">
        <v>25</v>
      </c>
      <c r="E49" s="40">
        <v>25</v>
      </c>
      <c r="F49" s="40">
        <v>22.9</v>
      </c>
      <c r="G49" s="41">
        <v>23.77</v>
      </c>
      <c r="H49" s="41">
        <v>23.51</v>
      </c>
      <c r="I49" s="41">
        <v>25</v>
      </c>
      <c r="J49" s="42">
        <v>-5.9599999999999991</v>
      </c>
      <c r="K49" s="43">
        <v>180</v>
      </c>
      <c r="L49" s="43">
        <v>5419781</v>
      </c>
      <c r="M49" s="43">
        <v>128829351.59</v>
      </c>
      <c r="N49" s="44">
        <v>5</v>
      </c>
      <c r="O49" s="45" t="s">
        <v>72</v>
      </c>
    </row>
    <row r="50" spans="2:15" ht="18.95" customHeight="1">
      <c r="B50" s="37" t="s">
        <v>413</v>
      </c>
      <c r="C50" s="38" t="s">
        <v>118</v>
      </c>
      <c r="D50" s="39">
        <v>0.69</v>
      </c>
      <c r="E50" s="40">
        <v>0.69</v>
      </c>
      <c r="F50" s="40">
        <v>0.69</v>
      </c>
      <c r="G50" s="41">
        <v>0.69</v>
      </c>
      <c r="H50" s="41">
        <v>0.69</v>
      </c>
      <c r="I50" s="41">
        <v>0.6</v>
      </c>
      <c r="J50" s="42">
        <v>14.999999999999991</v>
      </c>
      <c r="K50" s="43">
        <v>3</v>
      </c>
      <c r="L50" s="43">
        <v>10000</v>
      </c>
      <c r="M50" s="43">
        <v>6900</v>
      </c>
      <c r="N50" s="44">
        <v>1</v>
      </c>
      <c r="O50" s="45" t="s">
        <v>333</v>
      </c>
    </row>
    <row r="51" spans="2:15" ht="18.95" customHeight="1">
      <c r="B51" s="37" t="s">
        <v>388</v>
      </c>
      <c r="C51" s="38" t="s">
        <v>201</v>
      </c>
      <c r="D51" s="39">
        <v>1.96</v>
      </c>
      <c r="E51" s="40">
        <v>1.96</v>
      </c>
      <c r="F51" s="40">
        <v>1.73</v>
      </c>
      <c r="G51" s="41">
        <v>1.9</v>
      </c>
      <c r="H51" s="41">
        <v>1.9</v>
      </c>
      <c r="I51" s="41">
        <v>1.96</v>
      </c>
      <c r="J51" s="42">
        <v>-3.0612244897959218</v>
      </c>
      <c r="K51" s="43">
        <v>42</v>
      </c>
      <c r="L51" s="43">
        <v>3895096</v>
      </c>
      <c r="M51" s="43">
        <v>7065763.5499999998</v>
      </c>
      <c r="N51" s="44">
        <v>5</v>
      </c>
      <c r="O51" s="45" t="s">
        <v>202</v>
      </c>
    </row>
    <row r="52" spans="2:15" ht="18.95" customHeight="1">
      <c r="B52" s="37" t="s">
        <v>375</v>
      </c>
      <c r="C52" s="38" t="s">
        <v>178</v>
      </c>
      <c r="D52" s="39">
        <v>1.52</v>
      </c>
      <c r="E52" s="40">
        <v>1.52</v>
      </c>
      <c r="F52" s="40">
        <v>1.52</v>
      </c>
      <c r="G52" s="41">
        <v>1.52</v>
      </c>
      <c r="H52" s="41">
        <v>1.52</v>
      </c>
      <c r="I52" s="41">
        <v>1.52</v>
      </c>
      <c r="J52" s="42">
        <v>0</v>
      </c>
      <c r="K52" s="43">
        <v>1</v>
      </c>
      <c r="L52" s="43">
        <v>15349</v>
      </c>
      <c r="M52" s="43">
        <v>23330.48</v>
      </c>
      <c r="N52" s="44">
        <v>1</v>
      </c>
      <c r="O52" s="45" t="s">
        <v>180</v>
      </c>
    </row>
    <row r="53" spans="2:15" ht="18.95" customHeight="1">
      <c r="B53" s="37" t="s">
        <v>407</v>
      </c>
      <c r="C53" s="38" t="s">
        <v>214</v>
      </c>
      <c r="D53" s="39">
        <v>0.85</v>
      </c>
      <c r="E53" s="40">
        <v>0.85</v>
      </c>
      <c r="F53" s="40">
        <v>0.85</v>
      </c>
      <c r="G53" s="41">
        <v>0.85</v>
      </c>
      <c r="H53" s="41">
        <v>0.85</v>
      </c>
      <c r="I53" s="41">
        <v>0.85</v>
      </c>
      <c r="J53" s="42">
        <v>0</v>
      </c>
      <c r="K53" s="43">
        <v>6</v>
      </c>
      <c r="L53" s="43">
        <v>77976</v>
      </c>
      <c r="M53" s="43">
        <v>66279.600000000006</v>
      </c>
      <c r="N53" s="44">
        <v>4</v>
      </c>
      <c r="O53" s="45" t="s">
        <v>215</v>
      </c>
    </row>
    <row r="54" spans="2:15" ht="15.75" customHeight="1">
      <c r="B54" s="132" t="s">
        <v>94</v>
      </c>
      <c r="C54" s="132"/>
      <c r="D54" s="132"/>
      <c r="E54" s="132"/>
      <c r="F54" s="132"/>
      <c r="G54" s="132"/>
      <c r="H54" s="132"/>
      <c r="I54" s="132"/>
      <c r="J54" s="132"/>
      <c r="K54" s="47">
        <f>SUM(K45:K53)</f>
        <v>326</v>
      </c>
      <c r="L54" s="48">
        <f>SUM(L45:L53)</f>
        <v>17814233</v>
      </c>
      <c r="M54" s="48">
        <f>SUM(M45:M53)</f>
        <v>166415293.66</v>
      </c>
      <c r="N54" s="48">
        <v>5</v>
      </c>
      <c r="O54" s="46" t="s">
        <v>14</v>
      </c>
    </row>
    <row r="55" spans="2:15" ht="15.75" customHeight="1">
      <c r="B55" s="50" t="s">
        <v>76</v>
      </c>
      <c r="C55" s="133" t="s">
        <v>30</v>
      </c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</row>
    <row r="56" spans="2:15" ht="18.95" customHeight="1">
      <c r="B56" s="37" t="s">
        <v>56</v>
      </c>
      <c r="C56" s="38" t="s">
        <v>57</v>
      </c>
      <c r="D56" s="39">
        <v>2.08</v>
      </c>
      <c r="E56" s="39">
        <v>2.11</v>
      </c>
      <c r="F56" s="40">
        <v>2.0099999999999998</v>
      </c>
      <c r="G56" s="41">
        <v>2.0499999999999998</v>
      </c>
      <c r="H56" s="41">
        <v>2.0499999999999998</v>
      </c>
      <c r="I56" s="41">
        <v>2.08</v>
      </c>
      <c r="J56" s="42">
        <v>-1.4423076923077094</v>
      </c>
      <c r="K56" s="43">
        <v>87</v>
      </c>
      <c r="L56" s="43">
        <v>14644135</v>
      </c>
      <c r="M56" s="43">
        <v>30035956.280000001</v>
      </c>
      <c r="N56" s="44">
        <v>4</v>
      </c>
      <c r="O56" s="45" t="s">
        <v>58</v>
      </c>
    </row>
    <row r="57" spans="2:15" ht="18.95" customHeight="1">
      <c r="B57" s="37" t="s">
        <v>156</v>
      </c>
      <c r="C57" s="38" t="s">
        <v>155</v>
      </c>
      <c r="D57" s="39">
        <v>5.3</v>
      </c>
      <c r="E57" s="39">
        <v>5.48</v>
      </c>
      <c r="F57" s="40">
        <v>5.28</v>
      </c>
      <c r="G57" s="41">
        <v>5.39</v>
      </c>
      <c r="H57" s="41">
        <v>5.4</v>
      </c>
      <c r="I57" s="41">
        <v>5.3</v>
      </c>
      <c r="J57" s="42">
        <v>1.8867924528301883</v>
      </c>
      <c r="K57" s="43">
        <v>28</v>
      </c>
      <c r="L57" s="43">
        <v>2575010</v>
      </c>
      <c r="M57" s="43">
        <v>13876898.48</v>
      </c>
      <c r="N57" s="44">
        <v>5</v>
      </c>
      <c r="O57" s="45" t="s">
        <v>157</v>
      </c>
    </row>
    <row r="58" spans="2:15" ht="18.95" customHeight="1">
      <c r="B58" s="37" t="s">
        <v>186</v>
      </c>
      <c r="C58" s="38" t="s">
        <v>184</v>
      </c>
      <c r="D58" s="39">
        <v>17.399999999999999</v>
      </c>
      <c r="E58" s="39">
        <v>17.399999999999999</v>
      </c>
      <c r="F58" s="40">
        <v>17.399999999999999</v>
      </c>
      <c r="G58" s="41">
        <v>17.399999999999999</v>
      </c>
      <c r="H58" s="41">
        <v>17.399999999999999</v>
      </c>
      <c r="I58" s="41">
        <v>17.48</v>
      </c>
      <c r="J58" s="42">
        <v>-0.45766590389016981</v>
      </c>
      <c r="K58" s="43">
        <v>3</v>
      </c>
      <c r="L58" s="43">
        <v>14569</v>
      </c>
      <c r="M58" s="43">
        <v>253500.6</v>
      </c>
      <c r="N58" s="44">
        <v>2</v>
      </c>
      <c r="O58" s="45" t="s">
        <v>195</v>
      </c>
    </row>
    <row r="59" spans="2:15" ht="18.95" customHeight="1">
      <c r="B59" s="37" t="s">
        <v>59</v>
      </c>
      <c r="C59" s="38" t="s">
        <v>34</v>
      </c>
      <c r="D59" s="39">
        <v>5.8</v>
      </c>
      <c r="E59" s="39">
        <v>5.82</v>
      </c>
      <c r="F59" s="40">
        <v>5.77</v>
      </c>
      <c r="G59" s="41">
        <v>5.78</v>
      </c>
      <c r="H59" s="41">
        <v>5.78</v>
      </c>
      <c r="I59" s="41">
        <v>5.8</v>
      </c>
      <c r="J59" s="42">
        <v>-0.34482758620688614</v>
      </c>
      <c r="K59" s="43">
        <v>230</v>
      </c>
      <c r="L59" s="43">
        <v>14498939</v>
      </c>
      <c r="M59" s="43">
        <v>83749781.75</v>
      </c>
      <c r="N59" s="44">
        <v>5</v>
      </c>
      <c r="O59" s="45" t="s">
        <v>35</v>
      </c>
    </row>
    <row r="60" spans="2:15" ht="18.95" customHeight="1">
      <c r="B60" s="37" t="s">
        <v>60</v>
      </c>
      <c r="C60" s="38" t="s">
        <v>41</v>
      </c>
      <c r="D60" s="39">
        <v>2.75</v>
      </c>
      <c r="E60" s="39">
        <v>2.75</v>
      </c>
      <c r="F60" s="40">
        <v>2.5</v>
      </c>
      <c r="G60" s="41">
        <v>2.6</v>
      </c>
      <c r="H60" s="41">
        <v>2.5</v>
      </c>
      <c r="I60" s="41">
        <v>2.8</v>
      </c>
      <c r="J60" s="42">
        <v>-10.71428571428571</v>
      </c>
      <c r="K60" s="43">
        <v>27</v>
      </c>
      <c r="L60" s="43">
        <v>1636738</v>
      </c>
      <c r="M60" s="43">
        <v>4262049.17</v>
      </c>
      <c r="N60" s="44">
        <v>4</v>
      </c>
      <c r="O60" s="45" t="s">
        <v>61</v>
      </c>
    </row>
    <row r="61" spans="2:15" ht="18.95" customHeight="1">
      <c r="B61" s="37" t="s">
        <v>391</v>
      </c>
      <c r="C61" s="38" t="s">
        <v>46</v>
      </c>
      <c r="D61" s="39">
        <v>2.35</v>
      </c>
      <c r="E61" s="39">
        <v>2.5</v>
      </c>
      <c r="F61" s="40">
        <v>2.35</v>
      </c>
      <c r="G61" s="41">
        <v>2.4900000000000002</v>
      </c>
      <c r="H61" s="41">
        <v>2.5</v>
      </c>
      <c r="I61" s="41">
        <v>2.5</v>
      </c>
      <c r="J61" s="42">
        <v>0</v>
      </c>
      <c r="K61" s="43">
        <v>8</v>
      </c>
      <c r="L61" s="43">
        <v>60793</v>
      </c>
      <c r="M61" s="43">
        <v>151557.95000000001</v>
      </c>
      <c r="N61" s="44">
        <v>2</v>
      </c>
      <c r="O61" s="45" t="s">
        <v>44</v>
      </c>
    </row>
    <row r="62" spans="2:15" ht="18.95" customHeight="1">
      <c r="B62" s="37" t="s">
        <v>127</v>
      </c>
      <c r="C62" s="38" t="s">
        <v>126</v>
      </c>
      <c r="D62" s="39">
        <v>5.5</v>
      </c>
      <c r="E62" s="39">
        <v>5.5</v>
      </c>
      <c r="F62" s="40">
        <v>5.5</v>
      </c>
      <c r="G62" s="41">
        <v>5.5</v>
      </c>
      <c r="H62" s="41">
        <v>5.5</v>
      </c>
      <c r="I62" s="41">
        <v>5.5</v>
      </c>
      <c r="J62" s="42">
        <v>0</v>
      </c>
      <c r="K62" s="43">
        <v>14</v>
      </c>
      <c r="L62" s="43">
        <v>302667</v>
      </c>
      <c r="M62" s="43">
        <v>1664668.5</v>
      </c>
      <c r="N62" s="44">
        <v>2</v>
      </c>
      <c r="O62" s="45" t="s">
        <v>129</v>
      </c>
    </row>
    <row r="63" spans="2:15" ht="18.95" customHeight="1">
      <c r="B63" s="37" t="s">
        <v>393</v>
      </c>
      <c r="C63" s="38" t="s">
        <v>185</v>
      </c>
      <c r="D63" s="39">
        <v>1.29</v>
      </c>
      <c r="E63" s="39">
        <v>1.29</v>
      </c>
      <c r="F63" s="40">
        <v>1.29</v>
      </c>
      <c r="G63" s="41">
        <v>1.29</v>
      </c>
      <c r="H63" s="41">
        <v>1.29</v>
      </c>
      <c r="I63" s="41">
        <v>1.29</v>
      </c>
      <c r="J63" s="42">
        <v>0</v>
      </c>
      <c r="K63" s="43">
        <v>9</v>
      </c>
      <c r="L63" s="43">
        <v>70887</v>
      </c>
      <c r="M63" s="43">
        <v>91444.23</v>
      </c>
      <c r="N63" s="44">
        <v>3</v>
      </c>
      <c r="O63" s="45" t="s">
        <v>194</v>
      </c>
    </row>
    <row r="64" spans="2:15" ht="18.95" customHeight="1">
      <c r="B64" s="37" t="s">
        <v>412</v>
      </c>
      <c r="C64" s="38" t="s">
        <v>154</v>
      </c>
      <c r="D64" s="39">
        <v>1.85</v>
      </c>
      <c r="E64" s="39">
        <v>1.85</v>
      </c>
      <c r="F64" s="40">
        <v>1.85</v>
      </c>
      <c r="G64" s="41">
        <v>1.85</v>
      </c>
      <c r="H64" s="41">
        <v>1.85</v>
      </c>
      <c r="I64" s="41">
        <v>1.85</v>
      </c>
      <c r="J64" s="42">
        <v>0</v>
      </c>
      <c r="K64" s="43">
        <v>1</v>
      </c>
      <c r="L64" s="43">
        <v>536</v>
      </c>
      <c r="M64" s="43">
        <v>991.6</v>
      </c>
      <c r="N64" s="44">
        <v>1</v>
      </c>
      <c r="O64" s="45" t="s">
        <v>158</v>
      </c>
    </row>
    <row r="65" spans="2:15" ht="18.95" customHeight="1">
      <c r="B65" s="37" t="s">
        <v>84</v>
      </c>
      <c r="C65" s="38" t="s">
        <v>85</v>
      </c>
      <c r="D65" s="39">
        <v>2.27</v>
      </c>
      <c r="E65" s="39">
        <v>2.2999999999999998</v>
      </c>
      <c r="F65" s="40">
        <v>2.27</v>
      </c>
      <c r="G65" s="41">
        <v>2.2999999999999998</v>
      </c>
      <c r="H65" s="41">
        <v>2.2999999999999998</v>
      </c>
      <c r="I65" s="41">
        <v>2.29</v>
      </c>
      <c r="J65" s="42">
        <v>0.4366812227074135</v>
      </c>
      <c r="K65" s="43">
        <v>5</v>
      </c>
      <c r="L65" s="43">
        <v>124341</v>
      </c>
      <c r="M65" s="43">
        <v>285594.3</v>
      </c>
      <c r="N65" s="44">
        <v>2</v>
      </c>
      <c r="O65" s="45" t="s">
        <v>86</v>
      </c>
    </row>
    <row r="66" spans="2:15" ht="18.95" customHeight="1">
      <c r="B66" s="37" t="s">
        <v>456</v>
      </c>
      <c r="C66" s="38" t="s">
        <v>338</v>
      </c>
      <c r="D66" s="39">
        <v>3.3</v>
      </c>
      <c r="E66" s="39">
        <v>3.3</v>
      </c>
      <c r="F66" s="40">
        <v>3.3</v>
      </c>
      <c r="G66" s="41">
        <v>3.3</v>
      </c>
      <c r="H66" s="41">
        <v>3.3</v>
      </c>
      <c r="I66" s="41">
        <v>3.3</v>
      </c>
      <c r="J66" s="42">
        <v>0</v>
      </c>
      <c r="K66" s="43">
        <v>1</v>
      </c>
      <c r="L66" s="43">
        <v>5120</v>
      </c>
      <c r="M66" s="43">
        <v>16896</v>
      </c>
      <c r="N66" s="44">
        <v>1</v>
      </c>
      <c r="O66" s="45" t="s">
        <v>339</v>
      </c>
    </row>
    <row r="67" spans="2:15" ht="18.95" customHeight="1">
      <c r="B67" s="37" t="s">
        <v>81</v>
      </c>
      <c r="C67" s="38" t="s">
        <v>82</v>
      </c>
      <c r="D67" s="39">
        <v>3</v>
      </c>
      <c r="E67" s="39">
        <v>3</v>
      </c>
      <c r="F67" s="40">
        <v>2.86</v>
      </c>
      <c r="G67" s="41">
        <v>2.9</v>
      </c>
      <c r="H67" s="41">
        <v>2.9</v>
      </c>
      <c r="I67" s="41">
        <v>2.95</v>
      </c>
      <c r="J67" s="42">
        <v>-1.6949152542372947</v>
      </c>
      <c r="K67" s="43">
        <v>43</v>
      </c>
      <c r="L67" s="43">
        <v>2706324</v>
      </c>
      <c r="M67" s="43">
        <v>7893368.8400000008</v>
      </c>
      <c r="N67" s="44">
        <v>5</v>
      </c>
      <c r="O67" s="45" t="s">
        <v>83</v>
      </c>
    </row>
    <row r="68" spans="2:15" ht="18.95" customHeight="1">
      <c r="B68" s="37" t="s">
        <v>408</v>
      </c>
      <c r="C68" s="38" t="s">
        <v>131</v>
      </c>
      <c r="D68" s="39">
        <v>1</v>
      </c>
      <c r="E68" s="39">
        <v>1</v>
      </c>
      <c r="F68" s="40">
        <v>1</v>
      </c>
      <c r="G68" s="41">
        <v>1</v>
      </c>
      <c r="H68" s="41">
        <v>1</v>
      </c>
      <c r="I68" s="41">
        <v>1</v>
      </c>
      <c r="J68" s="42">
        <v>0</v>
      </c>
      <c r="K68" s="43">
        <v>6</v>
      </c>
      <c r="L68" s="43">
        <v>2265777</v>
      </c>
      <c r="M68" s="43">
        <v>2265777</v>
      </c>
      <c r="N68" s="44">
        <v>2</v>
      </c>
      <c r="O68" s="45" t="s">
        <v>132</v>
      </c>
    </row>
    <row r="69" spans="2:15" ht="18.95" customHeight="1">
      <c r="B69" s="37" t="s">
        <v>387</v>
      </c>
      <c r="C69" s="38" t="s">
        <v>77</v>
      </c>
      <c r="D69" s="39">
        <v>1.61</v>
      </c>
      <c r="E69" s="39">
        <v>1.61</v>
      </c>
      <c r="F69" s="40">
        <v>1.6</v>
      </c>
      <c r="G69" s="41">
        <v>1.6</v>
      </c>
      <c r="H69" s="41">
        <v>1.6</v>
      </c>
      <c r="I69" s="41">
        <v>1.61</v>
      </c>
      <c r="J69" s="42">
        <v>-0.62111801242236142</v>
      </c>
      <c r="K69" s="43">
        <v>5</v>
      </c>
      <c r="L69" s="43">
        <v>2918545</v>
      </c>
      <c r="M69" s="43">
        <v>4675081.04</v>
      </c>
      <c r="N69" s="44">
        <v>3</v>
      </c>
      <c r="O69" s="45" t="s">
        <v>78</v>
      </c>
    </row>
    <row r="70" spans="2:15" ht="18.95" customHeight="1">
      <c r="B70" s="37" t="s">
        <v>341</v>
      </c>
      <c r="C70" s="38" t="s">
        <v>342</v>
      </c>
      <c r="D70" s="39">
        <v>1.36</v>
      </c>
      <c r="E70" s="39">
        <v>1.38</v>
      </c>
      <c r="F70" s="40">
        <v>1.35</v>
      </c>
      <c r="G70" s="41">
        <v>1.36</v>
      </c>
      <c r="H70" s="41">
        <v>1.35</v>
      </c>
      <c r="I70" s="41">
        <v>1.36</v>
      </c>
      <c r="J70" s="42">
        <v>-0.73529411764705621</v>
      </c>
      <c r="K70" s="43">
        <v>34</v>
      </c>
      <c r="L70" s="43">
        <v>13984764</v>
      </c>
      <c r="M70" s="43">
        <v>19000927.050000004</v>
      </c>
      <c r="N70" s="44">
        <v>5</v>
      </c>
      <c r="O70" s="45" t="s">
        <v>343</v>
      </c>
    </row>
    <row r="71" spans="2:15" ht="18.95" customHeight="1">
      <c r="B71" s="37" t="s">
        <v>401</v>
      </c>
      <c r="C71" s="38" t="s">
        <v>145</v>
      </c>
      <c r="D71" s="39">
        <v>1.9</v>
      </c>
      <c r="E71" s="39">
        <v>2.0499999999999998</v>
      </c>
      <c r="F71" s="40">
        <v>1.9</v>
      </c>
      <c r="G71" s="41">
        <v>1.95</v>
      </c>
      <c r="H71" s="41">
        <v>1.9</v>
      </c>
      <c r="I71" s="41">
        <v>1.85</v>
      </c>
      <c r="J71" s="42">
        <v>2.7027027027026973</v>
      </c>
      <c r="K71" s="43">
        <v>25</v>
      </c>
      <c r="L71" s="43">
        <v>465111</v>
      </c>
      <c r="M71" s="43">
        <v>907684.54</v>
      </c>
      <c r="N71" s="44">
        <v>5</v>
      </c>
      <c r="O71" s="45" t="s">
        <v>146</v>
      </c>
    </row>
    <row r="72" spans="2:15" ht="18.95" customHeight="1">
      <c r="B72" s="37" t="s">
        <v>377</v>
      </c>
      <c r="C72" s="38" t="s">
        <v>79</v>
      </c>
      <c r="D72" s="39">
        <v>1.94</v>
      </c>
      <c r="E72" s="39">
        <v>2</v>
      </c>
      <c r="F72" s="40">
        <v>1.9</v>
      </c>
      <c r="G72" s="41">
        <v>1.93</v>
      </c>
      <c r="H72" s="41">
        <v>1.9</v>
      </c>
      <c r="I72" s="41">
        <v>2</v>
      </c>
      <c r="J72" s="42">
        <v>-5.0000000000000044</v>
      </c>
      <c r="K72" s="43">
        <v>13</v>
      </c>
      <c r="L72" s="43">
        <v>390881</v>
      </c>
      <c r="M72" s="43">
        <v>755754.57000000007</v>
      </c>
      <c r="N72" s="44">
        <v>2</v>
      </c>
      <c r="O72" s="45" t="s">
        <v>80</v>
      </c>
    </row>
    <row r="73" spans="2:15" ht="18.95" customHeight="1">
      <c r="B73" s="37" t="s">
        <v>411</v>
      </c>
      <c r="C73" s="38" t="s">
        <v>88</v>
      </c>
      <c r="D73" s="39">
        <v>2.4500000000000002</v>
      </c>
      <c r="E73" s="39">
        <v>2.4500000000000002</v>
      </c>
      <c r="F73" s="40">
        <v>2.04</v>
      </c>
      <c r="G73" s="41">
        <v>2.2200000000000002</v>
      </c>
      <c r="H73" s="41">
        <v>2.04</v>
      </c>
      <c r="I73" s="41">
        <v>2.4500000000000002</v>
      </c>
      <c r="J73" s="42">
        <v>-16.73469387755102</v>
      </c>
      <c r="K73" s="43">
        <v>26</v>
      </c>
      <c r="L73" s="43">
        <v>919379</v>
      </c>
      <c r="M73" s="43">
        <v>2042726.7100000002</v>
      </c>
      <c r="N73" s="44">
        <v>5</v>
      </c>
      <c r="O73" s="45" t="s">
        <v>89</v>
      </c>
    </row>
    <row r="74" spans="2:15" ht="18.95" customHeight="1">
      <c r="B74" s="37" t="s">
        <v>349</v>
      </c>
      <c r="C74" s="38" t="s">
        <v>191</v>
      </c>
      <c r="D74" s="39">
        <v>1.88</v>
      </c>
      <c r="E74" s="39">
        <v>1.88</v>
      </c>
      <c r="F74" s="40">
        <v>1.58</v>
      </c>
      <c r="G74" s="41">
        <v>1.77</v>
      </c>
      <c r="H74" s="41">
        <v>1.58</v>
      </c>
      <c r="I74" s="41">
        <v>1.88</v>
      </c>
      <c r="J74" s="42">
        <v>-15.957446808510634</v>
      </c>
      <c r="K74" s="43">
        <v>23</v>
      </c>
      <c r="L74" s="43">
        <v>287833</v>
      </c>
      <c r="M74" s="43">
        <v>508632.63999999996</v>
      </c>
      <c r="N74" s="44">
        <v>5</v>
      </c>
      <c r="O74" s="45" t="s">
        <v>192</v>
      </c>
    </row>
    <row r="75" spans="2:15" ht="15" customHeight="1">
      <c r="B75" s="129" t="s">
        <v>161</v>
      </c>
      <c r="C75" s="131"/>
      <c r="D75" s="129"/>
      <c r="E75" s="130"/>
      <c r="F75" s="130"/>
      <c r="G75" s="130"/>
      <c r="H75" s="130"/>
      <c r="I75" s="130"/>
      <c r="J75" s="131"/>
      <c r="K75" s="47">
        <f>SUM(K56:K74)</f>
        <v>588</v>
      </c>
      <c r="L75" s="48">
        <f>SUM(L56:L74)</f>
        <v>57872349</v>
      </c>
      <c r="M75" s="48">
        <f>SUM(M56:M74)</f>
        <v>172439291.25</v>
      </c>
      <c r="N75" s="48">
        <v>5</v>
      </c>
      <c r="O75" s="46" t="s">
        <v>14</v>
      </c>
    </row>
    <row r="76" spans="2:15" ht="44.25" customHeight="1">
      <c r="B76" s="106" t="s">
        <v>4</v>
      </c>
      <c r="C76" s="107"/>
      <c r="D76" s="107"/>
      <c r="E76" s="126" t="s">
        <v>420</v>
      </c>
      <c r="F76" s="126"/>
      <c r="G76" s="126"/>
      <c r="H76" s="126"/>
      <c r="I76" s="126"/>
      <c r="J76" s="126"/>
      <c r="K76" s="126"/>
      <c r="L76" s="126"/>
      <c r="M76" s="126"/>
      <c r="N76" s="126"/>
      <c r="O76" s="49"/>
    </row>
    <row r="77" spans="2:15" ht="37.5" customHeight="1">
      <c r="B77" s="127" t="s">
        <v>5</v>
      </c>
      <c r="C77" s="128"/>
      <c r="D77" s="128"/>
      <c r="E77" s="128"/>
      <c r="F77" s="126" t="s">
        <v>421</v>
      </c>
      <c r="G77" s="126"/>
      <c r="H77" s="126"/>
      <c r="I77" s="126"/>
      <c r="J77" s="126"/>
      <c r="K77" s="126"/>
      <c r="L77" s="126"/>
      <c r="M77" s="126"/>
      <c r="N77" s="126"/>
      <c r="O77" s="30"/>
    </row>
    <row r="78" spans="2:15" ht="69.75" customHeight="1">
      <c r="B78" s="31" t="s">
        <v>0</v>
      </c>
      <c r="C78" s="32" t="s">
        <v>6</v>
      </c>
      <c r="D78" s="32" t="s">
        <v>7</v>
      </c>
      <c r="E78" s="32" t="s">
        <v>8</v>
      </c>
      <c r="F78" s="32" t="s">
        <v>9</v>
      </c>
      <c r="G78" s="32" t="s">
        <v>22</v>
      </c>
      <c r="H78" s="32" t="s">
        <v>2</v>
      </c>
      <c r="I78" s="32" t="s">
        <v>23</v>
      </c>
      <c r="J78" s="33" t="s">
        <v>10</v>
      </c>
      <c r="K78" s="34" t="s">
        <v>97</v>
      </c>
      <c r="L78" s="32" t="s">
        <v>64</v>
      </c>
      <c r="M78" s="32" t="s">
        <v>65</v>
      </c>
      <c r="N78" s="32" t="s">
        <v>11</v>
      </c>
      <c r="O78" s="35" t="s">
        <v>1</v>
      </c>
    </row>
    <row r="79" spans="2:15" ht="18.95" customHeight="1">
      <c r="B79" s="50" t="s">
        <v>16</v>
      </c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 t="s">
        <v>63</v>
      </c>
      <c r="O79" s="133"/>
    </row>
    <row r="80" spans="2:15" ht="18.95" customHeight="1">
      <c r="B80" s="53" t="s">
        <v>90</v>
      </c>
      <c r="C80" s="53" t="s">
        <v>91</v>
      </c>
      <c r="D80" s="39">
        <v>8.9499999999999993</v>
      </c>
      <c r="E80" s="39">
        <v>9</v>
      </c>
      <c r="F80" s="39">
        <v>8.9</v>
      </c>
      <c r="G80" s="41">
        <v>8.9600000000000009</v>
      </c>
      <c r="H80" s="41">
        <v>9</v>
      </c>
      <c r="I80" s="41">
        <v>9.01</v>
      </c>
      <c r="J80" s="42">
        <v>-0.11098779134295356</v>
      </c>
      <c r="K80" s="43">
        <v>29</v>
      </c>
      <c r="L80" s="43">
        <v>1788948</v>
      </c>
      <c r="M80" s="43">
        <v>16023318.5</v>
      </c>
      <c r="N80" s="44">
        <v>4</v>
      </c>
      <c r="O80" s="5" t="s">
        <v>92</v>
      </c>
    </row>
    <row r="81" spans="2:16" ht="18.95" customHeight="1">
      <c r="B81" s="53" t="s">
        <v>174</v>
      </c>
      <c r="C81" s="53" t="s">
        <v>175</v>
      </c>
      <c r="D81" s="39">
        <v>120</v>
      </c>
      <c r="E81" s="39">
        <v>120</v>
      </c>
      <c r="F81" s="39">
        <v>120</v>
      </c>
      <c r="G81" s="41">
        <v>120</v>
      </c>
      <c r="H81" s="41">
        <v>120</v>
      </c>
      <c r="I81" s="41">
        <v>105</v>
      </c>
      <c r="J81" s="42">
        <v>14.285714285714279</v>
      </c>
      <c r="K81" s="43">
        <v>2</v>
      </c>
      <c r="L81" s="43">
        <v>15000</v>
      </c>
      <c r="M81" s="43">
        <v>1800000</v>
      </c>
      <c r="N81" s="44">
        <v>1</v>
      </c>
      <c r="O81" s="5" t="s">
        <v>176</v>
      </c>
    </row>
    <row r="82" spans="2:16" ht="18.95" customHeight="1">
      <c r="B82" s="53" t="s">
        <v>109</v>
      </c>
      <c r="C82" s="53" t="s">
        <v>110</v>
      </c>
      <c r="D82" s="39">
        <v>11.51</v>
      </c>
      <c r="E82" s="39">
        <v>11.51</v>
      </c>
      <c r="F82" s="39">
        <v>11.5</v>
      </c>
      <c r="G82" s="41">
        <v>11.5</v>
      </c>
      <c r="H82" s="41">
        <v>11.5</v>
      </c>
      <c r="I82" s="41">
        <v>11.5</v>
      </c>
      <c r="J82" s="42">
        <v>0</v>
      </c>
      <c r="K82" s="43">
        <v>11</v>
      </c>
      <c r="L82" s="43">
        <v>11168496</v>
      </c>
      <c r="M82" s="43">
        <v>128437979</v>
      </c>
      <c r="N82" s="44">
        <v>3</v>
      </c>
      <c r="O82" s="5" t="s">
        <v>111</v>
      </c>
    </row>
    <row r="83" spans="2:16" ht="18.95" customHeight="1">
      <c r="B83" s="53" t="s">
        <v>389</v>
      </c>
      <c r="C83" s="53" t="s">
        <v>105</v>
      </c>
      <c r="D83" s="39">
        <v>9.3000000000000007</v>
      </c>
      <c r="E83" s="39">
        <v>9.3000000000000007</v>
      </c>
      <c r="F83" s="39">
        <v>9.0500000000000007</v>
      </c>
      <c r="G83" s="41">
        <v>9.19</v>
      </c>
      <c r="H83" s="41">
        <v>9.0500000000000007</v>
      </c>
      <c r="I83" s="41">
        <v>9.3000000000000007</v>
      </c>
      <c r="J83" s="42">
        <v>-2.6881720430107503</v>
      </c>
      <c r="K83" s="43">
        <v>7</v>
      </c>
      <c r="L83" s="43">
        <v>6470100</v>
      </c>
      <c r="M83" s="43">
        <v>59426930</v>
      </c>
      <c r="N83" s="44">
        <v>3</v>
      </c>
      <c r="O83" s="5" t="s">
        <v>108</v>
      </c>
    </row>
    <row r="84" spans="2:16" ht="18.95" customHeight="1">
      <c r="B84" s="53" t="s">
        <v>406</v>
      </c>
      <c r="C84" s="53" t="s">
        <v>353</v>
      </c>
      <c r="D84" s="39">
        <v>11</v>
      </c>
      <c r="E84" s="39">
        <v>11</v>
      </c>
      <c r="F84" s="39">
        <v>11</v>
      </c>
      <c r="G84" s="41">
        <v>11</v>
      </c>
      <c r="H84" s="41">
        <v>11</v>
      </c>
      <c r="I84" s="41">
        <v>11.05</v>
      </c>
      <c r="J84" s="42">
        <v>-0.45248868778281492</v>
      </c>
      <c r="K84" s="43">
        <v>5</v>
      </c>
      <c r="L84" s="43">
        <v>19789</v>
      </c>
      <c r="M84" s="43">
        <v>217679</v>
      </c>
      <c r="N84" s="44">
        <v>2</v>
      </c>
      <c r="O84" s="5" t="s">
        <v>354</v>
      </c>
    </row>
    <row r="85" spans="2:16" ht="18.95" customHeight="1">
      <c r="B85" s="53" t="s">
        <v>125</v>
      </c>
      <c r="C85" s="53" t="s">
        <v>124</v>
      </c>
      <c r="D85" s="39">
        <v>44</v>
      </c>
      <c r="E85" s="39">
        <v>45</v>
      </c>
      <c r="F85" s="39">
        <v>44</v>
      </c>
      <c r="G85" s="41">
        <v>44.92</v>
      </c>
      <c r="H85" s="41">
        <v>45</v>
      </c>
      <c r="I85" s="41">
        <v>44</v>
      </c>
      <c r="J85" s="42">
        <v>2.2727272727272707</v>
      </c>
      <c r="K85" s="43">
        <v>16</v>
      </c>
      <c r="L85" s="43">
        <v>1618817</v>
      </c>
      <c r="M85" s="43">
        <v>72722949</v>
      </c>
      <c r="N85" s="44">
        <v>4</v>
      </c>
      <c r="O85" s="5" t="s">
        <v>130</v>
      </c>
    </row>
    <row r="86" spans="2:16" ht="18.95" customHeight="1">
      <c r="B86" s="53" t="s">
        <v>355</v>
      </c>
      <c r="C86" s="53" t="s">
        <v>213</v>
      </c>
      <c r="D86" s="39">
        <v>23.48</v>
      </c>
      <c r="E86" s="39">
        <v>23.48</v>
      </c>
      <c r="F86" s="39">
        <v>22.99</v>
      </c>
      <c r="G86" s="41">
        <v>23.05</v>
      </c>
      <c r="H86" s="41">
        <v>23</v>
      </c>
      <c r="I86" s="41">
        <v>23.48</v>
      </c>
      <c r="J86" s="42">
        <v>-2.0442930153321992</v>
      </c>
      <c r="K86" s="43">
        <v>9</v>
      </c>
      <c r="L86" s="43">
        <v>132303</v>
      </c>
      <c r="M86" s="43">
        <v>3050153.08</v>
      </c>
      <c r="N86" s="44">
        <v>2</v>
      </c>
      <c r="O86" s="5" t="s">
        <v>216</v>
      </c>
    </row>
    <row r="87" spans="2:16" ht="18.95" customHeight="1">
      <c r="B87" s="53" t="s">
        <v>382</v>
      </c>
      <c r="C87" s="53" t="s">
        <v>172</v>
      </c>
      <c r="D87" s="39">
        <v>27</v>
      </c>
      <c r="E87" s="39">
        <v>27.5</v>
      </c>
      <c r="F87" s="39">
        <v>27</v>
      </c>
      <c r="G87" s="41">
        <v>27</v>
      </c>
      <c r="H87" s="41">
        <v>27</v>
      </c>
      <c r="I87" s="41">
        <v>27</v>
      </c>
      <c r="J87" s="42">
        <v>0</v>
      </c>
      <c r="K87" s="43">
        <v>17</v>
      </c>
      <c r="L87" s="43">
        <v>3301939</v>
      </c>
      <c r="M87" s="43">
        <v>89165853</v>
      </c>
      <c r="N87" s="44">
        <v>3</v>
      </c>
      <c r="O87" s="5" t="s">
        <v>173</v>
      </c>
    </row>
    <row r="88" spans="2:16" ht="18.95" customHeight="1">
      <c r="B88" s="53" t="s">
        <v>101</v>
      </c>
      <c r="C88" s="53" t="s">
        <v>102</v>
      </c>
      <c r="D88" s="39">
        <v>19.899999999999999</v>
      </c>
      <c r="E88" s="39">
        <v>20.5</v>
      </c>
      <c r="F88" s="39">
        <v>19.100000000000001</v>
      </c>
      <c r="G88" s="41">
        <v>19.39</v>
      </c>
      <c r="H88" s="41">
        <v>20</v>
      </c>
      <c r="I88" s="41">
        <v>19.899999999999999</v>
      </c>
      <c r="J88" s="42">
        <v>0.50251256281408363</v>
      </c>
      <c r="K88" s="43">
        <v>80</v>
      </c>
      <c r="L88" s="43">
        <v>3540478</v>
      </c>
      <c r="M88" s="43">
        <v>68652986.979999989</v>
      </c>
      <c r="N88" s="44">
        <v>5</v>
      </c>
      <c r="O88" s="5" t="s">
        <v>104</v>
      </c>
    </row>
    <row r="89" spans="2:16" ht="18.95" customHeight="1">
      <c r="B89" s="132" t="s">
        <v>17</v>
      </c>
      <c r="C89" s="132"/>
      <c r="D89" s="132"/>
      <c r="E89" s="132"/>
      <c r="F89" s="132"/>
      <c r="G89" s="132"/>
      <c r="H89" s="132"/>
      <c r="I89" s="132"/>
      <c r="J89" s="132"/>
      <c r="K89" s="47">
        <f>SUM(K80:K88)</f>
        <v>176</v>
      </c>
      <c r="L89" s="48">
        <f>SUM(L80:L88)</f>
        <v>28055870</v>
      </c>
      <c r="M89" s="48">
        <f>SUM(M80:M88)</f>
        <v>439497848.55999994</v>
      </c>
      <c r="N89" s="48">
        <v>5</v>
      </c>
      <c r="O89" s="46" t="s">
        <v>14</v>
      </c>
    </row>
    <row r="90" spans="2:16" ht="18.95" customHeight="1">
      <c r="B90" s="36" t="s">
        <v>18</v>
      </c>
      <c r="C90" s="133" t="s">
        <v>29</v>
      </c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</row>
    <row r="91" spans="2:16" ht="18.95" customHeight="1">
      <c r="B91" s="53" t="s">
        <v>405</v>
      </c>
      <c r="C91" s="53" t="s">
        <v>218</v>
      </c>
      <c r="D91" s="39">
        <v>0.36</v>
      </c>
      <c r="E91" s="39">
        <v>0.36</v>
      </c>
      <c r="F91" s="39">
        <v>0.36</v>
      </c>
      <c r="G91" s="41">
        <v>0.36</v>
      </c>
      <c r="H91" s="41">
        <v>0.36</v>
      </c>
      <c r="I91" s="41">
        <v>0.36</v>
      </c>
      <c r="J91" s="42">
        <v>0</v>
      </c>
      <c r="K91" s="43">
        <v>4</v>
      </c>
      <c r="L91" s="43">
        <v>18177</v>
      </c>
      <c r="M91" s="43">
        <v>6543.72</v>
      </c>
      <c r="N91" s="44">
        <v>1</v>
      </c>
      <c r="O91" s="5" t="s">
        <v>219</v>
      </c>
      <c r="P91" s="120"/>
    </row>
    <row r="92" spans="2:16" ht="18.95" customHeight="1">
      <c r="B92" s="53" t="s">
        <v>221</v>
      </c>
      <c r="C92" s="53" t="s">
        <v>222</v>
      </c>
      <c r="D92" s="39">
        <v>3.06</v>
      </c>
      <c r="E92" s="39">
        <v>3.06</v>
      </c>
      <c r="F92" s="39">
        <v>3.06</v>
      </c>
      <c r="G92" s="41">
        <v>3.06</v>
      </c>
      <c r="H92" s="41">
        <v>3.06</v>
      </c>
      <c r="I92" s="41">
        <v>3.06</v>
      </c>
      <c r="J92" s="42">
        <v>0</v>
      </c>
      <c r="K92" s="43">
        <v>1</v>
      </c>
      <c r="L92" s="43">
        <v>323</v>
      </c>
      <c r="M92" s="43">
        <v>988.38</v>
      </c>
      <c r="N92" s="44">
        <v>1</v>
      </c>
      <c r="O92" s="5" t="s">
        <v>224</v>
      </c>
      <c r="P92" s="120"/>
    </row>
    <row r="93" spans="2:16" ht="18.95" customHeight="1">
      <c r="B93" s="53" t="s">
        <v>442</v>
      </c>
      <c r="C93" s="53" t="s">
        <v>204</v>
      </c>
      <c r="D93" s="39">
        <v>6.45</v>
      </c>
      <c r="E93" s="39">
        <v>6.45</v>
      </c>
      <c r="F93" s="39">
        <v>6.45</v>
      </c>
      <c r="G93" s="41">
        <v>6.45</v>
      </c>
      <c r="H93" s="41">
        <v>6.45</v>
      </c>
      <c r="I93" s="41">
        <v>6.45</v>
      </c>
      <c r="J93" s="42">
        <v>0</v>
      </c>
      <c r="K93" s="43">
        <v>9</v>
      </c>
      <c r="L93" s="43">
        <v>2303824</v>
      </c>
      <c r="M93" s="43">
        <v>14859664.799999999</v>
      </c>
      <c r="N93" s="44">
        <v>2</v>
      </c>
      <c r="O93" s="5" t="s">
        <v>205</v>
      </c>
      <c r="P93" s="120"/>
    </row>
    <row r="94" spans="2:16" ht="18.95" customHeight="1">
      <c r="B94" s="53" t="s">
        <v>394</v>
      </c>
      <c r="C94" s="53" t="s">
        <v>362</v>
      </c>
      <c r="D94" s="39">
        <v>4.5999999999999996</v>
      </c>
      <c r="E94" s="39">
        <v>4.5999999999999996</v>
      </c>
      <c r="F94" s="39">
        <v>4.5999999999999996</v>
      </c>
      <c r="G94" s="41">
        <v>4.5999999999999996</v>
      </c>
      <c r="H94" s="41">
        <v>4.5999999999999996</v>
      </c>
      <c r="I94" s="41">
        <v>4.5999999999999996</v>
      </c>
      <c r="J94" s="42">
        <v>5.65217391304349</v>
      </c>
      <c r="K94" s="43">
        <v>4</v>
      </c>
      <c r="L94" s="43">
        <v>46291</v>
      </c>
      <c r="M94" s="43">
        <v>212938.6</v>
      </c>
      <c r="N94" s="44">
        <v>2</v>
      </c>
      <c r="O94" s="5" t="s">
        <v>363</v>
      </c>
      <c r="P94" s="120"/>
    </row>
    <row r="95" spans="2:16" ht="18.95" customHeight="1">
      <c r="B95" s="53" t="s">
        <v>364</v>
      </c>
      <c r="C95" s="53" t="s">
        <v>188</v>
      </c>
      <c r="D95" s="39">
        <v>10</v>
      </c>
      <c r="E95" s="39">
        <v>10</v>
      </c>
      <c r="F95" s="39">
        <v>10</v>
      </c>
      <c r="G95" s="41">
        <v>10</v>
      </c>
      <c r="H95" s="41">
        <v>10</v>
      </c>
      <c r="I95" s="41">
        <v>10</v>
      </c>
      <c r="J95" s="42">
        <v>0</v>
      </c>
      <c r="K95" s="43">
        <v>1</v>
      </c>
      <c r="L95" s="43">
        <v>1000</v>
      </c>
      <c r="M95" s="43">
        <v>10000</v>
      </c>
      <c r="N95" s="44">
        <v>1</v>
      </c>
      <c r="O95" s="5" t="s">
        <v>193</v>
      </c>
      <c r="P95" s="120"/>
    </row>
    <row r="96" spans="2:16" ht="18.95" customHeight="1">
      <c r="B96" s="53" t="s">
        <v>365</v>
      </c>
      <c r="C96" s="53" t="s">
        <v>366</v>
      </c>
      <c r="D96" s="39">
        <v>6.7</v>
      </c>
      <c r="E96" s="39">
        <v>7</v>
      </c>
      <c r="F96" s="39">
        <v>6.5</v>
      </c>
      <c r="G96" s="41">
        <v>6.67</v>
      </c>
      <c r="H96" s="41">
        <v>6.5</v>
      </c>
      <c r="I96" s="41">
        <v>6.7</v>
      </c>
      <c r="J96" s="42">
        <v>-2.9850746268656692</v>
      </c>
      <c r="K96" s="43">
        <v>38</v>
      </c>
      <c r="L96" s="43">
        <v>637709</v>
      </c>
      <c r="M96" s="43">
        <v>4253345.9000000004</v>
      </c>
      <c r="N96" s="44">
        <v>5</v>
      </c>
      <c r="O96" s="5" t="s">
        <v>367</v>
      </c>
      <c r="P96" s="120"/>
    </row>
    <row r="97" spans="2:16" ht="18.95" customHeight="1">
      <c r="B97" s="53" t="s">
        <v>360</v>
      </c>
      <c r="C97" s="53" t="s">
        <v>141</v>
      </c>
      <c r="D97" s="39">
        <v>4.9000000000000004</v>
      </c>
      <c r="E97" s="39">
        <v>4.9000000000000004</v>
      </c>
      <c r="F97" s="39">
        <v>4.82</v>
      </c>
      <c r="G97" s="41">
        <v>4.8600000000000003</v>
      </c>
      <c r="H97" s="41">
        <v>4.82</v>
      </c>
      <c r="I97" s="41">
        <v>4.87</v>
      </c>
      <c r="J97" s="42">
        <v>-1.0266940451745366</v>
      </c>
      <c r="K97" s="43">
        <v>127</v>
      </c>
      <c r="L97" s="43">
        <v>11035120</v>
      </c>
      <c r="M97" s="43">
        <v>53656121.179999992</v>
      </c>
      <c r="N97" s="44">
        <v>5</v>
      </c>
      <c r="O97" s="5" t="s">
        <v>142</v>
      </c>
      <c r="P97" s="120"/>
    </row>
    <row r="98" spans="2:16" ht="18.95" customHeight="1">
      <c r="B98" s="134" t="s">
        <v>19</v>
      </c>
      <c r="C98" s="134"/>
      <c r="D98" s="134"/>
      <c r="E98" s="134"/>
      <c r="F98" s="134"/>
      <c r="G98" s="134"/>
      <c r="H98" s="134"/>
      <c r="I98" s="134"/>
      <c r="J98" s="134"/>
      <c r="K98" s="47">
        <f>SUM(K91:K97)</f>
        <v>184</v>
      </c>
      <c r="L98" s="48">
        <f>SUM(L91:L97)</f>
        <v>14042444</v>
      </c>
      <c r="M98" s="48">
        <f>SUM(M91:M97)</f>
        <v>72999602.579999983</v>
      </c>
      <c r="N98" s="48">
        <v>5</v>
      </c>
      <c r="O98" s="52" t="s">
        <v>14</v>
      </c>
    </row>
    <row r="99" spans="2:16" ht="18.95" customHeight="1">
      <c r="B99" s="134" t="s">
        <v>20</v>
      </c>
      <c r="C99" s="134"/>
      <c r="D99" s="134"/>
      <c r="E99" s="134"/>
      <c r="F99" s="134"/>
      <c r="G99" s="134"/>
      <c r="H99" s="134"/>
      <c r="I99" s="134"/>
      <c r="J99" s="134"/>
      <c r="K99" s="48">
        <f>K98+K89+K75+K54+K39+K32+K28</f>
        <v>3680</v>
      </c>
      <c r="L99" s="48">
        <f>L98+L89+L75+L54+L39+L32+L28</f>
        <v>3493255555</v>
      </c>
      <c r="M99" s="48">
        <f>M98+M89+M75+M54+M39+M32+M28</f>
        <v>5676196237.8300009</v>
      </c>
      <c r="N99" s="55">
        <v>5</v>
      </c>
      <c r="O99" s="56" t="s">
        <v>21</v>
      </c>
    </row>
    <row r="100" spans="2:16">
      <c r="I100" s="8"/>
      <c r="J100" s="109"/>
      <c r="K100" s="4"/>
      <c r="L100" s="4"/>
      <c r="M100" s="4"/>
      <c r="N100" s="4"/>
    </row>
    <row r="105" spans="2:16">
      <c r="L105" s="7"/>
      <c r="M105" s="7"/>
    </row>
    <row r="108" spans="2:16">
      <c r="L108" s="7"/>
      <c r="M108" s="7"/>
    </row>
    <row r="111" spans="2:16">
      <c r="L111" s="7"/>
      <c r="M111" s="7"/>
    </row>
  </sheetData>
  <mergeCells count="32">
    <mergeCell ref="F42:N42"/>
    <mergeCell ref="D54:J54"/>
    <mergeCell ref="C33:O33"/>
    <mergeCell ref="D39:J39"/>
    <mergeCell ref="C55:O55"/>
    <mergeCell ref="B39:C39"/>
    <mergeCell ref="C44:O44"/>
    <mergeCell ref="B54:C54"/>
    <mergeCell ref="E41:N41"/>
    <mergeCell ref="B42:E42"/>
    <mergeCell ref="B99:C99"/>
    <mergeCell ref="D99:J99"/>
    <mergeCell ref="D98:J98"/>
    <mergeCell ref="B75:C75"/>
    <mergeCell ref="B98:C98"/>
    <mergeCell ref="C90:O90"/>
    <mergeCell ref="B89:C89"/>
    <mergeCell ref="D89:J89"/>
    <mergeCell ref="D75:J75"/>
    <mergeCell ref="C79:O79"/>
    <mergeCell ref="E76:N76"/>
    <mergeCell ref="B77:E77"/>
    <mergeCell ref="F77:N77"/>
    <mergeCell ref="E1:N1"/>
    <mergeCell ref="B2:E2"/>
    <mergeCell ref="F2:N2"/>
    <mergeCell ref="D28:J28"/>
    <mergeCell ref="D32:J32"/>
    <mergeCell ref="C4:O4"/>
    <mergeCell ref="B32:C32"/>
    <mergeCell ref="B28:C28"/>
    <mergeCell ref="C29:O29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rightToLeft="1" topLeftCell="A2" zoomScaleNormal="100" workbookViewId="0">
      <selection activeCell="B13" sqref="B13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5" customFormat="1" ht="32.25" customHeight="1">
      <c r="A2" s="135" t="s">
        <v>5</v>
      </c>
      <c r="B2" s="136"/>
      <c r="C2" s="136"/>
      <c r="D2" s="136"/>
      <c r="E2" s="15"/>
      <c r="F2" s="15"/>
      <c r="G2" s="15"/>
      <c r="H2" s="15"/>
      <c r="I2" s="15"/>
      <c r="J2" s="15"/>
    </row>
    <row r="3" spans="1:10" ht="48.75" customHeight="1">
      <c r="B3" s="138" t="s">
        <v>422</v>
      </c>
      <c r="C3" s="138"/>
      <c r="D3" s="138"/>
      <c r="E3" s="138"/>
      <c r="F3" s="138"/>
      <c r="G3" s="138"/>
      <c r="H3" s="138"/>
      <c r="I3" s="138"/>
      <c r="J3" s="15"/>
    </row>
    <row r="4" spans="1:10" ht="21" customHeight="1">
      <c r="B4" s="138" t="s">
        <v>423</v>
      </c>
      <c r="C4" s="138"/>
      <c r="D4" s="138"/>
      <c r="E4" s="138"/>
      <c r="F4" s="138"/>
      <c r="G4" s="138"/>
      <c r="H4" s="138"/>
      <c r="I4" s="138"/>
      <c r="J4" s="26"/>
    </row>
    <row r="5" spans="1:10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</row>
    <row r="6" spans="1:10" ht="18.75" customHeight="1">
      <c r="B6" s="137" t="s">
        <v>12</v>
      </c>
      <c r="C6" s="137"/>
      <c r="D6" s="137"/>
      <c r="E6" s="137"/>
      <c r="F6" s="137"/>
      <c r="G6" s="137"/>
      <c r="H6" s="137"/>
      <c r="I6" s="137"/>
      <c r="J6" s="137"/>
    </row>
    <row r="7" spans="1:10" ht="24" customHeight="1">
      <c r="B7" s="97" t="s">
        <v>138</v>
      </c>
      <c r="C7" s="80" t="s">
        <v>139</v>
      </c>
      <c r="D7" s="80">
        <v>0.1</v>
      </c>
      <c r="E7" s="80">
        <v>0.09</v>
      </c>
      <c r="F7" s="80">
        <v>0.1</v>
      </c>
      <c r="G7" s="98">
        <v>36</v>
      </c>
      <c r="H7" s="98">
        <v>70940230</v>
      </c>
      <c r="I7" s="98">
        <v>6797730.0999999996</v>
      </c>
      <c r="J7" s="99">
        <v>4</v>
      </c>
    </row>
    <row r="8" spans="1:10" ht="18.75" customHeight="1">
      <c r="B8" s="141" t="s">
        <v>197</v>
      </c>
      <c r="C8" s="141"/>
      <c r="D8" s="142"/>
      <c r="E8" s="142"/>
      <c r="F8" s="142"/>
      <c r="G8" s="98">
        <f>SUM(G7:G7)</f>
        <v>36</v>
      </c>
      <c r="H8" s="98">
        <f>SUM(H7:H7)</f>
        <v>70940230</v>
      </c>
      <c r="I8" s="98">
        <f>SUM(I7:I7)</f>
        <v>6797730.0999999996</v>
      </c>
      <c r="J8" s="98">
        <f>J7</f>
        <v>4</v>
      </c>
    </row>
    <row r="9" spans="1:10" ht="18.75" customHeight="1">
      <c r="B9" s="137" t="s">
        <v>76</v>
      </c>
      <c r="C9" s="137"/>
      <c r="D9" s="137"/>
      <c r="E9" s="137"/>
      <c r="F9" s="137"/>
      <c r="G9" s="137"/>
      <c r="H9" s="137"/>
      <c r="I9" s="137"/>
      <c r="J9" s="137"/>
    </row>
    <row r="10" spans="1:10" ht="24" customHeight="1">
      <c r="B10" s="97" t="s">
        <v>440</v>
      </c>
      <c r="C10" s="80" t="s">
        <v>441</v>
      </c>
      <c r="D10" s="80">
        <v>10</v>
      </c>
      <c r="E10" s="80">
        <v>10</v>
      </c>
      <c r="F10" s="80">
        <v>10</v>
      </c>
      <c r="G10" s="98">
        <v>1</v>
      </c>
      <c r="H10" s="98">
        <v>1000000</v>
      </c>
      <c r="I10" s="98">
        <v>10000000</v>
      </c>
      <c r="J10" s="99">
        <v>1</v>
      </c>
    </row>
    <row r="11" spans="1:10" ht="18.75" customHeight="1">
      <c r="B11" s="141" t="s">
        <v>15</v>
      </c>
      <c r="C11" s="141"/>
      <c r="D11" s="142"/>
      <c r="E11" s="142"/>
      <c r="F11" s="142"/>
      <c r="G11" s="98">
        <f>SUM(G10)</f>
        <v>1</v>
      </c>
      <c r="H11" s="98">
        <f>SUM(H10)</f>
        <v>1000000</v>
      </c>
      <c r="I11" s="98">
        <f>SUM(I10)</f>
        <v>10000000</v>
      </c>
      <c r="J11" s="98">
        <f>J10</f>
        <v>1</v>
      </c>
    </row>
    <row r="12" spans="1:10" ht="18.75" customHeight="1">
      <c r="B12" s="137" t="s">
        <v>76</v>
      </c>
      <c r="C12" s="137"/>
      <c r="D12" s="137"/>
      <c r="E12" s="137"/>
      <c r="F12" s="137"/>
      <c r="G12" s="137"/>
      <c r="H12" s="137"/>
      <c r="I12" s="137"/>
      <c r="J12" s="137"/>
    </row>
    <row r="13" spans="1:10" ht="24" customHeight="1">
      <c r="B13" s="97" t="s">
        <v>437</v>
      </c>
      <c r="C13" s="80" t="s">
        <v>438</v>
      </c>
      <c r="D13" s="80">
        <v>3</v>
      </c>
      <c r="E13" s="80">
        <v>3</v>
      </c>
      <c r="F13" s="80">
        <v>3</v>
      </c>
      <c r="G13" s="98">
        <v>2</v>
      </c>
      <c r="H13" s="98">
        <v>27650</v>
      </c>
      <c r="I13" s="98">
        <v>82950</v>
      </c>
      <c r="J13" s="99">
        <v>2</v>
      </c>
    </row>
    <row r="14" spans="1:10" ht="18.75" customHeight="1">
      <c r="B14" s="141" t="s">
        <v>15</v>
      </c>
      <c r="C14" s="141"/>
      <c r="D14" s="142"/>
      <c r="E14" s="142"/>
      <c r="F14" s="142"/>
      <c r="G14" s="98">
        <f>SUM(G13)</f>
        <v>2</v>
      </c>
      <c r="H14" s="98">
        <f>SUM(H13)</f>
        <v>27650</v>
      </c>
      <c r="I14" s="98">
        <f>SUM(I13)</f>
        <v>82950</v>
      </c>
      <c r="J14" s="98">
        <f>J13</f>
        <v>2</v>
      </c>
    </row>
    <row r="15" spans="1:10" ht="18.75" customHeight="1">
      <c r="B15" s="139" t="s">
        <v>140</v>
      </c>
      <c r="C15" s="139"/>
      <c r="D15" s="140"/>
      <c r="E15" s="140"/>
      <c r="F15" s="140"/>
      <c r="G15" s="76">
        <f>G8+G14+G11</f>
        <v>39</v>
      </c>
      <c r="H15" s="76">
        <f t="shared" ref="H15:I15" si="0">H8+H14+H11</f>
        <v>71967880</v>
      </c>
      <c r="I15" s="76">
        <f t="shared" si="0"/>
        <v>16880680.100000001</v>
      </c>
      <c r="J15" s="76">
        <v>4</v>
      </c>
    </row>
  </sheetData>
  <mergeCells count="14">
    <mergeCell ref="A2:D2"/>
    <mergeCell ref="B6:J6"/>
    <mergeCell ref="B3:I3"/>
    <mergeCell ref="B4:I4"/>
    <mergeCell ref="B15:C15"/>
    <mergeCell ref="D15:F15"/>
    <mergeCell ref="B8:C8"/>
    <mergeCell ref="D8:F8"/>
    <mergeCell ref="B12:J12"/>
    <mergeCell ref="B14:C14"/>
    <mergeCell ref="D14:F14"/>
    <mergeCell ref="B11:C11"/>
    <mergeCell ref="D11:F11"/>
    <mergeCell ref="B9:J9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rightToLeft="1" workbookViewId="0">
      <selection activeCell="F33" sqref="F33"/>
    </sheetView>
  </sheetViews>
  <sheetFormatPr defaultColWidth="9" defaultRowHeight="15"/>
  <cols>
    <col min="1" max="1" width="16.28515625" style="123" customWidth="1"/>
    <col min="2" max="2" width="8.140625" style="123" customWidth="1"/>
    <col min="3" max="3" width="12.5703125" style="123" customWidth="1"/>
    <col min="4" max="4" width="11.85546875" style="123" customWidth="1"/>
    <col min="5" max="5" width="12.28515625" style="123" customWidth="1"/>
    <col min="6" max="6" width="13.5703125" style="123" customWidth="1"/>
    <col min="7" max="7" width="12.42578125" style="123" customWidth="1"/>
    <col min="8" max="8" width="10.7109375" style="123" customWidth="1"/>
    <col min="9" max="9" width="11.85546875" style="123" customWidth="1"/>
    <col min="10" max="10" width="20.28515625" style="123" customWidth="1"/>
    <col min="11" max="16384" width="9" style="123"/>
  </cols>
  <sheetData>
    <row r="1" spans="1:11" s="25" customFormat="1" ht="23.25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  <c r="K1" s="15"/>
    </row>
    <row r="2" spans="1:11" s="25" customFormat="1" ht="23.25">
      <c r="A2" s="135" t="s">
        <v>5</v>
      </c>
      <c r="B2" s="136"/>
      <c r="C2" s="136"/>
      <c r="D2" s="136"/>
      <c r="E2" s="15"/>
      <c r="F2" s="15"/>
      <c r="G2" s="15"/>
      <c r="H2" s="15"/>
      <c r="I2" s="15"/>
      <c r="J2" s="15"/>
      <c r="K2" s="15"/>
    </row>
    <row r="3" spans="1:11" s="10" customFormat="1" ht="18.75">
      <c r="A3" s="15"/>
      <c r="B3" s="138" t="s">
        <v>454</v>
      </c>
      <c r="C3" s="138"/>
      <c r="D3" s="138"/>
      <c r="E3" s="138"/>
      <c r="F3" s="138"/>
      <c r="G3" s="138"/>
      <c r="H3" s="138"/>
      <c r="I3" s="138"/>
      <c r="J3" s="15"/>
      <c r="K3" s="15"/>
    </row>
    <row r="4" spans="1:11" s="10" customFormat="1" ht="18.75">
      <c r="A4" s="15"/>
      <c r="B4" s="138" t="s">
        <v>455</v>
      </c>
      <c r="C4" s="138"/>
      <c r="D4" s="138"/>
      <c r="E4" s="138"/>
      <c r="F4" s="138"/>
      <c r="G4" s="138"/>
      <c r="H4" s="138"/>
      <c r="I4" s="138"/>
      <c r="J4" s="26"/>
      <c r="K4" s="15"/>
    </row>
    <row r="5" spans="1:11" s="10" customFormat="1" ht="26.25">
      <c r="A5" s="143" t="s">
        <v>444</v>
      </c>
      <c r="B5" s="143"/>
      <c r="C5" s="143"/>
      <c r="D5" s="143"/>
      <c r="E5" s="143"/>
      <c r="F5" s="143"/>
      <c r="G5" s="143"/>
      <c r="H5" s="143"/>
      <c r="I5" s="143"/>
      <c r="J5" s="143"/>
    </row>
    <row r="6" spans="1:11" ht="56.25">
      <c r="A6" s="121" t="s">
        <v>445</v>
      </c>
      <c r="B6" s="122" t="s">
        <v>446</v>
      </c>
      <c r="C6" s="122" t="s">
        <v>447</v>
      </c>
      <c r="D6" s="122" t="s">
        <v>134</v>
      </c>
      <c r="E6" s="122" t="s">
        <v>135</v>
      </c>
      <c r="F6" s="122" t="s">
        <v>448</v>
      </c>
      <c r="G6" s="122" t="s">
        <v>449</v>
      </c>
      <c r="H6" s="122" t="s">
        <v>120</v>
      </c>
      <c r="I6" s="122" t="s">
        <v>450</v>
      </c>
      <c r="J6" s="122" t="s">
        <v>451</v>
      </c>
    </row>
    <row r="7" spans="1:11" ht="17.25">
      <c r="A7" s="124">
        <v>500000</v>
      </c>
      <c r="B7" s="125" t="s">
        <v>452</v>
      </c>
      <c r="C7" s="124">
        <v>502671</v>
      </c>
      <c r="D7" s="124">
        <v>502671</v>
      </c>
      <c r="E7" s="124">
        <v>502671</v>
      </c>
      <c r="F7" s="124">
        <v>502671</v>
      </c>
      <c r="G7" s="124">
        <v>515047</v>
      </c>
      <c r="H7" s="125">
        <v>1</v>
      </c>
      <c r="I7" s="124">
        <v>1</v>
      </c>
      <c r="J7" s="124">
        <v>502671</v>
      </c>
    </row>
    <row r="8" spans="1:11" ht="19.5">
      <c r="A8" s="144" t="s">
        <v>453</v>
      </c>
      <c r="B8" s="144"/>
      <c r="C8" s="144"/>
      <c r="D8" s="144"/>
      <c r="E8" s="144"/>
      <c r="F8" s="144"/>
      <c r="G8" s="144"/>
      <c r="H8" s="125">
        <v>1</v>
      </c>
      <c r="I8" s="124">
        <v>1</v>
      </c>
      <c r="J8" s="124">
        <v>502671</v>
      </c>
    </row>
  </sheetData>
  <mergeCells count="6">
    <mergeCell ref="A2:D2"/>
    <mergeCell ref="B3:I3"/>
    <mergeCell ref="B4:I4"/>
    <mergeCell ref="A5:J5"/>
    <mergeCell ref="A8:B8"/>
    <mergeCell ref="C8:G8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8"/>
  <sheetViews>
    <sheetView rightToLeft="1" zoomScale="130" zoomScaleNormal="130" workbookViewId="0">
      <selection sqref="A1:XFD1048576"/>
    </sheetView>
  </sheetViews>
  <sheetFormatPr defaultRowHeight="12.75"/>
  <cols>
    <col min="1" max="1" width="2" style="10" customWidth="1"/>
    <col min="2" max="2" width="29.28515625" style="10" customWidth="1"/>
    <col min="3" max="3" width="10.28515625" style="186" customWidth="1"/>
    <col min="4" max="4" width="11.140625" style="10" customWidth="1"/>
    <col min="5" max="5" width="19.85546875" style="10" customWidth="1"/>
    <col min="6" max="6" width="19" style="10" customWidth="1"/>
    <col min="7" max="7" width="50.140625" style="10" customWidth="1"/>
    <col min="8" max="256" width="9.140625" style="10"/>
    <col min="257" max="257" width="2" style="10" customWidth="1"/>
    <col min="258" max="258" width="29.28515625" style="10" customWidth="1"/>
    <col min="259" max="259" width="10.28515625" style="10" customWidth="1"/>
    <col min="260" max="260" width="11.140625" style="10" customWidth="1"/>
    <col min="261" max="261" width="19.85546875" style="10" customWidth="1"/>
    <col min="262" max="262" width="19" style="10" customWidth="1"/>
    <col min="263" max="263" width="50.140625" style="10" customWidth="1"/>
    <col min="264" max="512" width="9.140625" style="10"/>
    <col min="513" max="513" width="2" style="10" customWidth="1"/>
    <col min="514" max="514" width="29.28515625" style="10" customWidth="1"/>
    <col min="515" max="515" width="10.28515625" style="10" customWidth="1"/>
    <col min="516" max="516" width="11.140625" style="10" customWidth="1"/>
    <col min="517" max="517" width="19.85546875" style="10" customWidth="1"/>
    <col min="518" max="518" width="19" style="10" customWidth="1"/>
    <col min="519" max="519" width="50.140625" style="10" customWidth="1"/>
    <col min="520" max="768" width="9.140625" style="10"/>
    <col min="769" max="769" width="2" style="10" customWidth="1"/>
    <col min="770" max="770" width="29.28515625" style="10" customWidth="1"/>
    <col min="771" max="771" width="10.28515625" style="10" customWidth="1"/>
    <col min="772" max="772" width="11.140625" style="10" customWidth="1"/>
    <col min="773" max="773" width="19.85546875" style="10" customWidth="1"/>
    <col min="774" max="774" width="19" style="10" customWidth="1"/>
    <col min="775" max="775" width="50.140625" style="10" customWidth="1"/>
    <col min="776" max="1024" width="9.140625" style="10"/>
    <col min="1025" max="1025" width="2" style="10" customWidth="1"/>
    <col min="1026" max="1026" width="29.28515625" style="10" customWidth="1"/>
    <col min="1027" max="1027" width="10.28515625" style="10" customWidth="1"/>
    <col min="1028" max="1028" width="11.140625" style="10" customWidth="1"/>
    <col min="1029" max="1029" width="19.85546875" style="10" customWidth="1"/>
    <col min="1030" max="1030" width="19" style="10" customWidth="1"/>
    <col min="1031" max="1031" width="50.140625" style="10" customWidth="1"/>
    <col min="1032" max="1280" width="9.140625" style="10"/>
    <col min="1281" max="1281" width="2" style="10" customWidth="1"/>
    <col min="1282" max="1282" width="29.28515625" style="10" customWidth="1"/>
    <col min="1283" max="1283" width="10.28515625" style="10" customWidth="1"/>
    <col min="1284" max="1284" width="11.140625" style="10" customWidth="1"/>
    <col min="1285" max="1285" width="19.85546875" style="10" customWidth="1"/>
    <col min="1286" max="1286" width="19" style="10" customWidth="1"/>
    <col min="1287" max="1287" width="50.140625" style="10" customWidth="1"/>
    <col min="1288" max="1536" width="9.140625" style="10"/>
    <col min="1537" max="1537" width="2" style="10" customWidth="1"/>
    <col min="1538" max="1538" width="29.28515625" style="10" customWidth="1"/>
    <col min="1539" max="1539" width="10.28515625" style="10" customWidth="1"/>
    <col min="1540" max="1540" width="11.140625" style="10" customWidth="1"/>
    <col min="1541" max="1541" width="19.85546875" style="10" customWidth="1"/>
    <col min="1542" max="1542" width="19" style="10" customWidth="1"/>
    <col min="1543" max="1543" width="50.140625" style="10" customWidth="1"/>
    <col min="1544" max="1792" width="9.140625" style="10"/>
    <col min="1793" max="1793" width="2" style="10" customWidth="1"/>
    <col min="1794" max="1794" width="29.28515625" style="10" customWidth="1"/>
    <col min="1795" max="1795" width="10.28515625" style="10" customWidth="1"/>
    <col min="1796" max="1796" width="11.140625" style="10" customWidth="1"/>
    <col min="1797" max="1797" width="19.85546875" style="10" customWidth="1"/>
    <col min="1798" max="1798" width="19" style="10" customWidth="1"/>
    <col min="1799" max="1799" width="50.140625" style="10" customWidth="1"/>
    <col min="1800" max="2048" width="9.140625" style="10"/>
    <col min="2049" max="2049" width="2" style="10" customWidth="1"/>
    <col min="2050" max="2050" width="29.28515625" style="10" customWidth="1"/>
    <col min="2051" max="2051" width="10.28515625" style="10" customWidth="1"/>
    <col min="2052" max="2052" width="11.140625" style="10" customWidth="1"/>
    <col min="2053" max="2053" width="19.85546875" style="10" customWidth="1"/>
    <col min="2054" max="2054" width="19" style="10" customWidth="1"/>
    <col min="2055" max="2055" width="50.140625" style="10" customWidth="1"/>
    <col min="2056" max="2304" width="9.140625" style="10"/>
    <col min="2305" max="2305" width="2" style="10" customWidth="1"/>
    <col min="2306" max="2306" width="29.28515625" style="10" customWidth="1"/>
    <col min="2307" max="2307" width="10.28515625" style="10" customWidth="1"/>
    <col min="2308" max="2308" width="11.140625" style="10" customWidth="1"/>
    <col min="2309" max="2309" width="19.85546875" style="10" customWidth="1"/>
    <col min="2310" max="2310" width="19" style="10" customWidth="1"/>
    <col min="2311" max="2311" width="50.140625" style="10" customWidth="1"/>
    <col min="2312" max="2560" width="9.140625" style="10"/>
    <col min="2561" max="2561" width="2" style="10" customWidth="1"/>
    <col min="2562" max="2562" width="29.28515625" style="10" customWidth="1"/>
    <col min="2563" max="2563" width="10.28515625" style="10" customWidth="1"/>
    <col min="2564" max="2564" width="11.140625" style="10" customWidth="1"/>
    <col min="2565" max="2565" width="19.85546875" style="10" customWidth="1"/>
    <col min="2566" max="2566" width="19" style="10" customWidth="1"/>
    <col min="2567" max="2567" width="50.140625" style="10" customWidth="1"/>
    <col min="2568" max="2816" width="9.140625" style="10"/>
    <col min="2817" max="2817" width="2" style="10" customWidth="1"/>
    <col min="2818" max="2818" width="29.28515625" style="10" customWidth="1"/>
    <col min="2819" max="2819" width="10.28515625" style="10" customWidth="1"/>
    <col min="2820" max="2820" width="11.140625" style="10" customWidth="1"/>
    <col min="2821" max="2821" width="19.85546875" style="10" customWidth="1"/>
    <col min="2822" max="2822" width="19" style="10" customWidth="1"/>
    <col min="2823" max="2823" width="50.140625" style="10" customWidth="1"/>
    <col min="2824" max="3072" width="9.140625" style="10"/>
    <col min="3073" max="3073" width="2" style="10" customWidth="1"/>
    <col min="3074" max="3074" width="29.28515625" style="10" customWidth="1"/>
    <col min="3075" max="3075" width="10.28515625" style="10" customWidth="1"/>
    <col min="3076" max="3076" width="11.140625" style="10" customWidth="1"/>
    <col min="3077" max="3077" width="19.85546875" style="10" customWidth="1"/>
    <col min="3078" max="3078" width="19" style="10" customWidth="1"/>
    <col min="3079" max="3079" width="50.140625" style="10" customWidth="1"/>
    <col min="3080" max="3328" width="9.140625" style="10"/>
    <col min="3329" max="3329" width="2" style="10" customWidth="1"/>
    <col min="3330" max="3330" width="29.28515625" style="10" customWidth="1"/>
    <col min="3331" max="3331" width="10.28515625" style="10" customWidth="1"/>
    <col min="3332" max="3332" width="11.140625" style="10" customWidth="1"/>
    <col min="3333" max="3333" width="19.85546875" style="10" customWidth="1"/>
    <col min="3334" max="3334" width="19" style="10" customWidth="1"/>
    <col min="3335" max="3335" width="50.140625" style="10" customWidth="1"/>
    <col min="3336" max="3584" width="9.140625" style="10"/>
    <col min="3585" max="3585" width="2" style="10" customWidth="1"/>
    <col min="3586" max="3586" width="29.28515625" style="10" customWidth="1"/>
    <col min="3587" max="3587" width="10.28515625" style="10" customWidth="1"/>
    <col min="3588" max="3588" width="11.140625" style="10" customWidth="1"/>
    <col min="3589" max="3589" width="19.85546875" style="10" customWidth="1"/>
    <col min="3590" max="3590" width="19" style="10" customWidth="1"/>
    <col min="3591" max="3591" width="50.140625" style="10" customWidth="1"/>
    <col min="3592" max="3840" width="9.140625" style="10"/>
    <col min="3841" max="3841" width="2" style="10" customWidth="1"/>
    <col min="3842" max="3842" width="29.28515625" style="10" customWidth="1"/>
    <col min="3843" max="3843" width="10.28515625" style="10" customWidth="1"/>
    <col min="3844" max="3844" width="11.140625" style="10" customWidth="1"/>
    <col min="3845" max="3845" width="19.85546875" style="10" customWidth="1"/>
    <col min="3846" max="3846" width="19" style="10" customWidth="1"/>
    <col min="3847" max="3847" width="50.140625" style="10" customWidth="1"/>
    <col min="3848" max="4096" width="9.140625" style="10"/>
    <col min="4097" max="4097" width="2" style="10" customWidth="1"/>
    <col min="4098" max="4098" width="29.28515625" style="10" customWidth="1"/>
    <col min="4099" max="4099" width="10.28515625" style="10" customWidth="1"/>
    <col min="4100" max="4100" width="11.140625" style="10" customWidth="1"/>
    <col min="4101" max="4101" width="19.85546875" style="10" customWidth="1"/>
    <col min="4102" max="4102" width="19" style="10" customWidth="1"/>
    <col min="4103" max="4103" width="50.140625" style="10" customWidth="1"/>
    <col min="4104" max="4352" width="9.140625" style="10"/>
    <col min="4353" max="4353" width="2" style="10" customWidth="1"/>
    <col min="4354" max="4354" width="29.28515625" style="10" customWidth="1"/>
    <col min="4355" max="4355" width="10.28515625" style="10" customWidth="1"/>
    <col min="4356" max="4356" width="11.140625" style="10" customWidth="1"/>
    <col min="4357" max="4357" width="19.85546875" style="10" customWidth="1"/>
    <col min="4358" max="4358" width="19" style="10" customWidth="1"/>
    <col min="4359" max="4359" width="50.140625" style="10" customWidth="1"/>
    <col min="4360" max="4608" width="9.140625" style="10"/>
    <col min="4609" max="4609" width="2" style="10" customWidth="1"/>
    <col min="4610" max="4610" width="29.28515625" style="10" customWidth="1"/>
    <col min="4611" max="4611" width="10.28515625" style="10" customWidth="1"/>
    <col min="4612" max="4612" width="11.140625" style="10" customWidth="1"/>
    <col min="4613" max="4613" width="19.85546875" style="10" customWidth="1"/>
    <col min="4614" max="4614" width="19" style="10" customWidth="1"/>
    <col min="4615" max="4615" width="50.140625" style="10" customWidth="1"/>
    <col min="4616" max="4864" width="9.140625" style="10"/>
    <col min="4865" max="4865" width="2" style="10" customWidth="1"/>
    <col min="4866" max="4866" width="29.28515625" style="10" customWidth="1"/>
    <col min="4867" max="4867" width="10.28515625" style="10" customWidth="1"/>
    <col min="4868" max="4868" width="11.140625" style="10" customWidth="1"/>
    <col min="4869" max="4869" width="19.85546875" style="10" customWidth="1"/>
    <col min="4870" max="4870" width="19" style="10" customWidth="1"/>
    <col min="4871" max="4871" width="50.140625" style="10" customWidth="1"/>
    <col min="4872" max="5120" width="9.140625" style="10"/>
    <col min="5121" max="5121" width="2" style="10" customWidth="1"/>
    <col min="5122" max="5122" width="29.28515625" style="10" customWidth="1"/>
    <col min="5123" max="5123" width="10.28515625" style="10" customWidth="1"/>
    <col min="5124" max="5124" width="11.140625" style="10" customWidth="1"/>
    <col min="5125" max="5125" width="19.85546875" style="10" customWidth="1"/>
    <col min="5126" max="5126" width="19" style="10" customWidth="1"/>
    <col min="5127" max="5127" width="50.140625" style="10" customWidth="1"/>
    <col min="5128" max="5376" width="9.140625" style="10"/>
    <col min="5377" max="5377" width="2" style="10" customWidth="1"/>
    <col min="5378" max="5378" width="29.28515625" style="10" customWidth="1"/>
    <col min="5379" max="5379" width="10.28515625" style="10" customWidth="1"/>
    <col min="5380" max="5380" width="11.140625" style="10" customWidth="1"/>
    <col min="5381" max="5381" width="19.85546875" style="10" customWidth="1"/>
    <col min="5382" max="5382" width="19" style="10" customWidth="1"/>
    <col min="5383" max="5383" width="50.140625" style="10" customWidth="1"/>
    <col min="5384" max="5632" width="9.140625" style="10"/>
    <col min="5633" max="5633" width="2" style="10" customWidth="1"/>
    <col min="5634" max="5634" width="29.28515625" style="10" customWidth="1"/>
    <col min="5635" max="5635" width="10.28515625" style="10" customWidth="1"/>
    <col min="5636" max="5636" width="11.140625" style="10" customWidth="1"/>
    <col min="5637" max="5637" width="19.85546875" style="10" customWidth="1"/>
    <col min="5638" max="5638" width="19" style="10" customWidth="1"/>
    <col min="5639" max="5639" width="50.140625" style="10" customWidth="1"/>
    <col min="5640" max="5888" width="9.140625" style="10"/>
    <col min="5889" max="5889" width="2" style="10" customWidth="1"/>
    <col min="5890" max="5890" width="29.28515625" style="10" customWidth="1"/>
    <col min="5891" max="5891" width="10.28515625" style="10" customWidth="1"/>
    <col min="5892" max="5892" width="11.140625" style="10" customWidth="1"/>
    <col min="5893" max="5893" width="19.85546875" style="10" customWidth="1"/>
    <col min="5894" max="5894" width="19" style="10" customWidth="1"/>
    <col min="5895" max="5895" width="50.140625" style="10" customWidth="1"/>
    <col min="5896" max="6144" width="9.140625" style="10"/>
    <col min="6145" max="6145" width="2" style="10" customWidth="1"/>
    <col min="6146" max="6146" width="29.28515625" style="10" customWidth="1"/>
    <col min="6147" max="6147" width="10.28515625" style="10" customWidth="1"/>
    <col min="6148" max="6148" width="11.140625" style="10" customWidth="1"/>
    <col min="6149" max="6149" width="19.85546875" style="10" customWidth="1"/>
    <col min="6150" max="6150" width="19" style="10" customWidth="1"/>
    <col min="6151" max="6151" width="50.140625" style="10" customWidth="1"/>
    <col min="6152" max="6400" width="9.140625" style="10"/>
    <col min="6401" max="6401" width="2" style="10" customWidth="1"/>
    <col min="6402" max="6402" width="29.28515625" style="10" customWidth="1"/>
    <col min="6403" max="6403" width="10.28515625" style="10" customWidth="1"/>
    <col min="6404" max="6404" width="11.140625" style="10" customWidth="1"/>
    <col min="6405" max="6405" width="19.85546875" style="10" customWidth="1"/>
    <col min="6406" max="6406" width="19" style="10" customWidth="1"/>
    <col min="6407" max="6407" width="50.140625" style="10" customWidth="1"/>
    <col min="6408" max="6656" width="9.140625" style="10"/>
    <col min="6657" max="6657" width="2" style="10" customWidth="1"/>
    <col min="6658" max="6658" width="29.28515625" style="10" customWidth="1"/>
    <col min="6659" max="6659" width="10.28515625" style="10" customWidth="1"/>
    <col min="6660" max="6660" width="11.140625" style="10" customWidth="1"/>
    <col min="6661" max="6661" width="19.85546875" style="10" customWidth="1"/>
    <col min="6662" max="6662" width="19" style="10" customWidth="1"/>
    <col min="6663" max="6663" width="50.140625" style="10" customWidth="1"/>
    <col min="6664" max="6912" width="9.140625" style="10"/>
    <col min="6913" max="6913" width="2" style="10" customWidth="1"/>
    <col min="6914" max="6914" width="29.28515625" style="10" customWidth="1"/>
    <col min="6915" max="6915" width="10.28515625" style="10" customWidth="1"/>
    <col min="6916" max="6916" width="11.140625" style="10" customWidth="1"/>
    <col min="6917" max="6917" width="19.85546875" style="10" customWidth="1"/>
    <col min="6918" max="6918" width="19" style="10" customWidth="1"/>
    <col min="6919" max="6919" width="50.140625" style="10" customWidth="1"/>
    <col min="6920" max="7168" width="9.140625" style="10"/>
    <col min="7169" max="7169" width="2" style="10" customWidth="1"/>
    <col min="7170" max="7170" width="29.28515625" style="10" customWidth="1"/>
    <col min="7171" max="7171" width="10.28515625" style="10" customWidth="1"/>
    <col min="7172" max="7172" width="11.140625" style="10" customWidth="1"/>
    <col min="7173" max="7173" width="19.85546875" style="10" customWidth="1"/>
    <col min="7174" max="7174" width="19" style="10" customWidth="1"/>
    <col min="7175" max="7175" width="50.140625" style="10" customWidth="1"/>
    <col min="7176" max="7424" width="9.140625" style="10"/>
    <col min="7425" max="7425" width="2" style="10" customWidth="1"/>
    <col min="7426" max="7426" width="29.28515625" style="10" customWidth="1"/>
    <col min="7427" max="7427" width="10.28515625" style="10" customWidth="1"/>
    <col min="7428" max="7428" width="11.140625" style="10" customWidth="1"/>
    <col min="7429" max="7429" width="19.85546875" style="10" customWidth="1"/>
    <col min="7430" max="7430" width="19" style="10" customWidth="1"/>
    <col min="7431" max="7431" width="50.140625" style="10" customWidth="1"/>
    <col min="7432" max="7680" width="9.140625" style="10"/>
    <col min="7681" max="7681" width="2" style="10" customWidth="1"/>
    <col min="7682" max="7682" width="29.28515625" style="10" customWidth="1"/>
    <col min="7683" max="7683" width="10.28515625" style="10" customWidth="1"/>
    <col min="7684" max="7684" width="11.140625" style="10" customWidth="1"/>
    <col min="7685" max="7685" width="19.85546875" style="10" customWidth="1"/>
    <col min="7686" max="7686" width="19" style="10" customWidth="1"/>
    <col min="7687" max="7687" width="50.140625" style="10" customWidth="1"/>
    <col min="7688" max="7936" width="9.140625" style="10"/>
    <col min="7937" max="7937" width="2" style="10" customWidth="1"/>
    <col min="7938" max="7938" width="29.28515625" style="10" customWidth="1"/>
    <col min="7939" max="7939" width="10.28515625" style="10" customWidth="1"/>
    <col min="7940" max="7940" width="11.140625" style="10" customWidth="1"/>
    <col min="7941" max="7941" width="19.85546875" style="10" customWidth="1"/>
    <col min="7942" max="7942" width="19" style="10" customWidth="1"/>
    <col min="7943" max="7943" width="50.140625" style="10" customWidth="1"/>
    <col min="7944" max="8192" width="9.140625" style="10"/>
    <col min="8193" max="8193" width="2" style="10" customWidth="1"/>
    <col min="8194" max="8194" width="29.28515625" style="10" customWidth="1"/>
    <col min="8195" max="8195" width="10.28515625" style="10" customWidth="1"/>
    <col min="8196" max="8196" width="11.140625" style="10" customWidth="1"/>
    <col min="8197" max="8197" width="19.85546875" style="10" customWidth="1"/>
    <col min="8198" max="8198" width="19" style="10" customWidth="1"/>
    <col min="8199" max="8199" width="50.140625" style="10" customWidth="1"/>
    <col min="8200" max="8448" width="9.140625" style="10"/>
    <col min="8449" max="8449" width="2" style="10" customWidth="1"/>
    <col min="8450" max="8450" width="29.28515625" style="10" customWidth="1"/>
    <col min="8451" max="8451" width="10.28515625" style="10" customWidth="1"/>
    <col min="8452" max="8452" width="11.140625" style="10" customWidth="1"/>
    <col min="8453" max="8453" width="19.85546875" style="10" customWidth="1"/>
    <col min="8454" max="8454" width="19" style="10" customWidth="1"/>
    <col min="8455" max="8455" width="50.140625" style="10" customWidth="1"/>
    <col min="8456" max="8704" width="9.140625" style="10"/>
    <col min="8705" max="8705" width="2" style="10" customWidth="1"/>
    <col min="8706" max="8706" width="29.28515625" style="10" customWidth="1"/>
    <col min="8707" max="8707" width="10.28515625" style="10" customWidth="1"/>
    <col min="8708" max="8708" width="11.140625" style="10" customWidth="1"/>
    <col min="8709" max="8709" width="19.85546875" style="10" customWidth="1"/>
    <col min="8710" max="8710" width="19" style="10" customWidth="1"/>
    <col min="8711" max="8711" width="50.140625" style="10" customWidth="1"/>
    <col min="8712" max="8960" width="9.140625" style="10"/>
    <col min="8961" max="8961" width="2" style="10" customWidth="1"/>
    <col min="8962" max="8962" width="29.28515625" style="10" customWidth="1"/>
    <col min="8963" max="8963" width="10.28515625" style="10" customWidth="1"/>
    <col min="8964" max="8964" width="11.140625" style="10" customWidth="1"/>
    <col min="8965" max="8965" width="19.85546875" style="10" customWidth="1"/>
    <col min="8966" max="8966" width="19" style="10" customWidth="1"/>
    <col min="8967" max="8967" width="50.140625" style="10" customWidth="1"/>
    <col min="8968" max="9216" width="9.140625" style="10"/>
    <col min="9217" max="9217" width="2" style="10" customWidth="1"/>
    <col min="9218" max="9218" width="29.28515625" style="10" customWidth="1"/>
    <col min="9219" max="9219" width="10.28515625" style="10" customWidth="1"/>
    <col min="9220" max="9220" width="11.140625" style="10" customWidth="1"/>
    <col min="9221" max="9221" width="19.85546875" style="10" customWidth="1"/>
    <col min="9222" max="9222" width="19" style="10" customWidth="1"/>
    <col min="9223" max="9223" width="50.140625" style="10" customWidth="1"/>
    <col min="9224" max="9472" width="9.140625" style="10"/>
    <col min="9473" max="9473" width="2" style="10" customWidth="1"/>
    <col min="9474" max="9474" width="29.28515625" style="10" customWidth="1"/>
    <col min="9475" max="9475" width="10.28515625" style="10" customWidth="1"/>
    <col min="9476" max="9476" width="11.140625" style="10" customWidth="1"/>
    <col min="9477" max="9477" width="19.85546875" style="10" customWidth="1"/>
    <col min="9478" max="9478" width="19" style="10" customWidth="1"/>
    <col min="9479" max="9479" width="50.140625" style="10" customWidth="1"/>
    <col min="9480" max="9728" width="9.140625" style="10"/>
    <col min="9729" max="9729" width="2" style="10" customWidth="1"/>
    <col min="9730" max="9730" width="29.28515625" style="10" customWidth="1"/>
    <col min="9731" max="9731" width="10.28515625" style="10" customWidth="1"/>
    <col min="9732" max="9732" width="11.140625" style="10" customWidth="1"/>
    <col min="9733" max="9733" width="19.85546875" style="10" customWidth="1"/>
    <col min="9734" max="9734" width="19" style="10" customWidth="1"/>
    <col min="9735" max="9735" width="50.140625" style="10" customWidth="1"/>
    <col min="9736" max="9984" width="9.140625" style="10"/>
    <col min="9985" max="9985" width="2" style="10" customWidth="1"/>
    <col min="9986" max="9986" width="29.28515625" style="10" customWidth="1"/>
    <col min="9987" max="9987" width="10.28515625" style="10" customWidth="1"/>
    <col min="9988" max="9988" width="11.140625" style="10" customWidth="1"/>
    <col min="9989" max="9989" width="19.85546875" style="10" customWidth="1"/>
    <col min="9990" max="9990" width="19" style="10" customWidth="1"/>
    <col min="9991" max="9991" width="50.140625" style="10" customWidth="1"/>
    <col min="9992" max="10240" width="9.140625" style="10"/>
    <col min="10241" max="10241" width="2" style="10" customWidth="1"/>
    <col min="10242" max="10242" width="29.28515625" style="10" customWidth="1"/>
    <col min="10243" max="10243" width="10.28515625" style="10" customWidth="1"/>
    <col min="10244" max="10244" width="11.140625" style="10" customWidth="1"/>
    <col min="10245" max="10245" width="19.85546875" style="10" customWidth="1"/>
    <col min="10246" max="10246" width="19" style="10" customWidth="1"/>
    <col min="10247" max="10247" width="50.140625" style="10" customWidth="1"/>
    <col min="10248" max="10496" width="9.140625" style="10"/>
    <col min="10497" max="10497" width="2" style="10" customWidth="1"/>
    <col min="10498" max="10498" width="29.28515625" style="10" customWidth="1"/>
    <col min="10499" max="10499" width="10.28515625" style="10" customWidth="1"/>
    <col min="10500" max="10500" width="11.140625" style="10" customWidth="1"/>
    <col min="10501" max="10501" width="19.85546875" style="10" customWidth="1"/>
    <col min="10502" max="10502" width="19" style="10" customWidth="1"/>
    <col min="10503" max="10503" width="50.140625" style="10" customWidth="1"/>
    <col min="10504" max="10752" width="9.140625" style="10"/>
    <col min="10753" max="10753" width="2" style="10" customWidth="1"/>
    <col min="10754" max="10754" width="29.28515625" style="10" customWidth="1"/>
    <col min="10755" max="10755" width="10.28515625" style="10" customWidth="1"/>
    <col min="10756" max="10756" width="11.140625" style="10" customWidth="1"/>
    <col min="10757" max="10757" width="19.85546875" style="10" customWidth="1"/>
    <col min="10758" max="10758" width="19" style="10" customWidth="1"/>
    <col min="10759" max="10759" width="50.140625" style="10" customWidth="1"/>
    <col min="10760" max="11008" width="9.140625" style="10"/>
    <col min="11009" max="11009" width="2" style="10" customWidth="1"/>
    <col min="11010" max="11010" width="29.28515625" style="10" customWidth="1"/>
    <col min="11011" max="11011" width="10.28515625" style="10" customWidth="1"/>
    <col min="11012" max="11012" width="11.140625" style="10" customWidth="1"/>
    <col min="11013" max="11013" width="19.85546875" style="10" customWidth="1"/>
    <col min="11014" max="11014" width="19" style="10" customWidth="1"/>
    <col min="11015" max="11015" width="50.140625" style="10" customWidth="1"/>
    <col min="11016" max="11264" width="9.140625" style="10"/>
    <col min="11265" max="11265" width="2" style="10" customWidth="1"/>
    <col min="11266" max="11266" width="29.28515625" style="10" customWidth="1"/>
    <col min="11267" max="11267" width="10.28515625" style="10" customWidth="1"/>
    <col min="11268" max="11268" width="11.140625" style="10" customWidth="1"/>
    <col min="11269" max="11269" width="19.85546875" style="10" customWidth="1"/>
    <col min="11270" max="11270" width="19" style="10" customWidth="1"/>
    <col min="11271" max="11271" width="50.140625" style="10" customWidth="1"/>
    <col min="11272" max="11520" width="9.140625" style="10"/>
    <col min="11521" max="11521" width="2" style="10" customWidth="1"/>
    <col min="11522" max="11522" width="29.28515625" style="10" customWidth="1"/>
    <col min="11523" max="11523" width="10.28515625" style="10" customWidth="1"/>
    <col min="11524" max="11524" width="11.140625" style="10" customWidth="1"/>
    <col min="11525" max="11525" width="19.85546875" style="10" customWidth="1"/>
    <col min="11526" max="11526" width="19" style="10" customWidth="1"/>
    <col min="11527" max="11527" width="50.140625" style="10" customWidth="1"/>
    <col min="11528" max="11776" width="9.140625" style="10"/>
    <col min="11777" max="11777" width="2" style="10" customWidth="1"/>
    <col min="11778" max="11778" width="29.28515625" style="10" customWidth="1"/>
    <col min="11779" max="11779" width="10.28515625" style="10" customWidth="1"/>
    <col min="11780" max="11780" width="11.140625" style="10" customWidth="1"/>
    <col min="11781" max="11781" width="19.85546875" style="10" customWidth="1"/>
    <col min="11782" max="11782" width="19" style="10" customWidth="1"/>
    <col min="11783" max="11783" width="50.140625" style="10" customWidth="1"/>
    <col min="11784" max="12032" width="9.140625" style="10"/>
    <col min="12033" max="12033" width="2" style="10" customWidth="1"/>
    <col min="12034" max="12034" width="29.28515625" style="10" customWidth="1"/>
    <col min="12035" max="12035" width="10.28515625" style="10" customWidth="1"/>
    <col min="12036" max="12036" width="11.140625" style="10" customWidth="1"/>
    <col min="12037" max="12037" width="19.85546875" style="10" customWidth="1"/>
    <col min="12038" max="12038" width="19" style="10" customWidth="1"/>
    <col min="12039" max="12039" width="50.140625" style="10" customWidth="1"/>
    <col min="12040" max="12288" width="9.140625" style="10"/>
    <col min="12289" max="12289" width="2" style="10" customWidth="1"/>
    <col min="12290" max="12290" width="29.28515625" style="10" customWidth="1"/>
    <col min="12291" max="12291" width="10.28515625" style="10" customWidth="1"/>
    <col min="12292" max="12292" width="11.140625" style="10" customWidth="1"/>
    <col min="12293" max="12293" width="19.85546875" style="10" customWidth="1"/>
    <col min="12294" max="12294" width="19" style="10" customWidth="1"/>
    <col min="12295" max="12295" width="50.140625" style="10" customWidth="1"/>
    <col min="12296" max="12544" width="9.140625" style="10"/>
    <col min="12545" max="12545" width="2" style="10" customWidth="1"/>
    <col min="12546" max="12546" width="29.28515625" style="10" customWidth="1"/>
    <col min="12547" max="12547" width="10.28515625" style="10" customWidth="1"/>
    <col min="12548" max="12548" width="11.140625" style="10" customWidth="1"/>
    <col min="12549" max="12549" width="19.85546875" style="10" customWidth="1"/>
    <col min="12550" max="12550" width="19" style="10" customWidth="1"/>
    <col min="12551" max="12551" width="50.140625" style="10" customWidth="1"/>
    <col min="12552" max="12800" width="9.140625" style="10"/>
    <col min="12801" max="12801" width="2" style="10" customWidth="1"/>
    <col min="12802" max="12802" width="29.28515625" style="10" customWidth="1"/>
    <col min="12803" max="12803" width="10.28515625" style="10" customWidth="1"/>
    <col min="12804" max="12804" width="11.140625" style="10" customWidth="1"/>
    <col min="12805" max="12805" width="19.85546875" style="10" customWidth="1"/>
    <col min="12806" max="12806" width="19" style="10" customWidth="1"/>
    <col min="12807" max="12807" width="50.140625" style="10" customWidth="1"/>
    <col min="12808" max="13056" width="9.140625" style="10"/>
    <col min="13057" max="13057" width="2" style="10" customWidth="1"/>
    <col min="13058" max="13058" width="29.28515625" style="10" customWidth="1"/>
    <col min="13059" max="13059" width="10.28515625" style="10" customWidth="1"/>
    <col min="13060" max="13060" width="11.140625" style="10" customWidth="1"/>
    <col min="13061" max="13061" width="19.85546875" style="10" customWidth="1"/>
    <col min="13062" max="13062" width="19" style="10" customWidth="1"/>
    <col min="13063" max="13063" width="50.140625" style="10" customWidth="1"/>
    <col min="13064" max="13312" width="9.140625" style="10"/>
    <col min="13313" max="13313" width="2" style="10" customWidth="1"/>
    <col min="13314" max="13314" width="29.28515625" style="10" customWidth="1"/>
    <col min="13315" max="13315" width="10.28515625" style="10" customWidth="1"/>
    <col min="13316" max="13316" width="11.140625" style="10" customWidth="1"/>
    <col min="13317" max="13317" width="19.85546875" style="10" customWidth="1"/>
    <col min="13318" max="13318" width="19" style="10" customWidth="1"/>
    <col min="13319" max="13319" width="50.140625" style="10" customWidth="1"/>
    <col min="13320" max="13568" width="9.140625" style="10"/>
    <col min="13569" max="13569" width="2" style="10" customWidth="1"/>
    <col min="13570" max="13570" width="29.28515625" style="10" customWidth="1"/>
    <col min="13571" max="13571" width="10.28515625" style="10" customWidth="1"/>
    <col min="13572" max="13572" width="11.140625" style="10" customWidth="1"/>
    <col min="13573" max="13573" width="19.85546875" style="10" customWidth="1"/>
    <col min="13574" max="13574" width="19" style="10" customWidth="1"/>
    <col min="13575" max="13575" width="50.140625" style="10" customWidth="1"/>
    <col min="13576" max="13824" width="9.140625" style="10"/>
    <col min="13825" max="13825" width="2" style="10" customWidth="1"/>
    <col min="13826" max="13826" width="29.28515625" style="10" customWidth="1"/>
    <col min="13827" max="13827" width="10.28515625" style="10" customWidth="1"/>
    <col min="13828" max="13828" width="11.140625" style="10" customWidth="1"/>
    <col min="13829" max="13829" width="19.85546875" style="10" customWidth="1"/>
    <col min="13830" max="13830" width="19" style="10" customWidth="1"/>
    <col min="13831" max="13831" width="50.140625" style="10" customWidth="1"/>
    <col min="13832" max="14080" width="9.140625" style="10"/>
    <col min="14081" max="14081" width="2" style="10" customWidth="1"/>
    <col min="14082" max="14082" width="29.28515625" style="10" customWidth="1"/>
    <col min="14083" max="14083" width="10.28515625" style="10" customWidth="1"/>
    <col min="14084" max="14084" width="11.140625" style="10" customWidth="1"/>
    <col min="14085" max="14085" width="19.85546875" style="10" customWidth="1"/>
    <col min="14086" max="14086" width="19" style="10" customWidth="1"/>
    <col min="14087" max="14087" width="50.140625" style="10" customWidth="1"/>
    <col min="14088" max="14336" width="9.140625" style="10"/>
    <col min="14337" max="14337" width="2" style="10" customWidth="1"/>
    <col min="14338" max="14338" width="29.28515625" style="10" customWidth="1"/>
    <col min="14339" max="14339" width="10.28515625" style="10" customWidth="1"/>
    <col min="14340" max="14340" width="11.140625" style="10" customWidth="1"/>
    <col min="14341" max="14341" width="19.85546875" style="10" customWidth="1"/>
    <col min="14342" max="14342" width="19" style="10" customWidth="1"/>
    <col min="14343" max="14343" width="50.140625" style="10" customWidth="1"/>
    <col min="14344" max="14592" width="9.140625" style="10"/>
    <col min="14593" max="14593" width="2" style="10" customWidth="1"/>
    <col min="14594" max="14594" width="29.28515625" style="10" customWidth="1"/>
    <col min="14595" max="14595" width="10.28515625" style="10" customWidth="1"/>
    <col min="14596" max="14596" width="11.140625" style="10" customWidth="1"/>
    <col min="14597" max="14597" width="19.85546875" style="10" customWidth="1"/>
    <col min="14598" max="14598" width="19" style="10" customWidth="1"/>
    <col min="14599" max="14599" width="50.140625" style="10" customWidth="1"/>
    <col min="14600" max="14848" width="9.140625" style="10"/>
    <col min="14849" max="14849" width="2" style="10" customWidth="1"/>
    <col min="14850" max="14850" width="29.28515625" style="10" customWidth="1"/>
    <col min="14851" max="14851" width="10.28515625" style="10" customWidth="1"/>
    <col min="14852" max="14852" width="11.140625" style="10" customWidth="1"/>
    <col min="14853" max="14853" width="19.85546875" style="10" customWidth="1"/>
    <col min="14854" max="14854" width="19" style="10" customWidth="1"/>
    <col min="14855" max="14855" width="50.140625" style="10" customWidth="1"/>
    <col min="14856" max="15104" width="9.140625" style="10"/>
    <col min="15105" max="15105" width="2" style="10" customWidth="1"/>
    <col min="15106" max="15106" width="29.28515625" style="10" customWidth="1"/>
    <col min="15107" max="15107" width="10.28515625" style="10" customWidth="1"/>
    <col min="15108" max="15108" width="11.140625" style="10" customWidth="1"/>
    <col min="15109" max="15109" width="19.85546875" style="10" customWidth="1"/>
    <col min="15110" max="15110" width="19" style="10" customWidth="1"/>
    <col min="15111" max="15111" width="50.140625" style="10" customWidth="1"/>
    <col min="15112" max="15360" width="9.140625" style="10"/>
    <col min="15361" max="15361" width="2" style="10" customWidth="1"/>
    <col min="15362" max="15362" width="29.28515625" style="10" customWidth="1"/>
    <col min="15363" max="15363" width="10.28515625" style="10" customWidth="1"/>
    <col min="15364" max="15364" width="11.140625" style="10" customWidth="1"/>
    <col min="15365" max="15365" width="19.85546875" style="10" customWidth="1"/>
    <col min="15366" max="15366" width="19" style="10" customWidth="1"/>
    <col min="15367" max="15367" width="50.140625" style="10" customWidth="1"/>
    <col min="15368" max="15616" width="9.140625" style="10"/>
    <col min="15617" max="15617" width="2" style="10" customWidth="1"/>
    <col min="15618" max="15618" width="29.28515625" style="10" customWidth="1"/>
    <col min="15619" max="15619" width="10.28515625" style="10" customWidth="1"/>
    <col min="15620" max="15620" width="11.140625" style="10" customWidth="1"/>
    <col min="15621" max="15621" width="19.85546875" style="10" customWidth="1"/>
    <col min="15622" max="15622" width="19" style="10" customWidth="1"/>
    <col min="15623" max="15623" width="50.140625" style="10" customWidth="1"/>
    <col min="15624" max="15872" width="9.140625" style="10"/>
    <col min="15873" max="15873" width="2" style="10" customWidth="1"/>
    <col min="15874" max="15874" width="29.28515625" style="10" customWidth="1"/>
    <col min="15875" max="15875" width="10.28515625" style="10" customWidth="1"/>
    <col min="15876" max="15876" width="11.140625" style="10" customWidth="1"/>
    <col min="15877" max="15877" width="19.85546875" style="10" customWidth="1"/>
    <col min="15878" max="15878" width="19" style="10" customWidth="1"/>
    <col min="15879" max="15879" width="50.140625" style="10" customWidth="1"/>
    <col min="15880" max="16128" width="9.140625" style="10"/>
    <col min="16129" max="16129" width="2" style="10" customWidth="1"/>
    <col min="16130" max="16130" width="29.28515625" style="10" customWidth="1"/>
    <col min="16131" max="16131" width="10.28515625" style="10" customWidth="1"/>
    <col min="16132" max="16132" width="11.140625" style="10" customWidth="1"/>
    <col min="16133" max="16133" width="19.85546875" style="10" customWidth="1"/>
    <col min="16134" max="16134" width="19" style="10" customWidth="1"/>
    <col min="16135" max="16135" width="50.140625" style="10" customWidth="1"/>
    <col min="16136" max="16384" width="9.140625" style="10"/>
  </cols>
  <sheetData>
    <row r="1" spans="2:7" ht="21">
      <c r="B1" s="145" t="s">
        <v>426</v>
      </c>
      <c r="C1" s="145"/>
      <c r="D1" s="145"/>
      <c r="E1" s="145"/>
      <c r="F1" s="145"/>
      <c r="G1" s="145"/>
    </row>
    <row r="2" spans="2:7" ht="21">
      <c r="B2" s="146" t="s">
        <v>427</v>
      </c>
      <c r="C2" s="146"/>
      <c r="D2" s="146"/>
      <c r="E2" s="146"/>
      <c r="F2" s="146"/>
      <c r="G2" s="146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415</v>
      </c>
      <c r="F3" s="112" t="s">
        <v>121</v>
      </c>
      <c r="G3" s="180" t="s">
        <v>416</v>
      </c>
    </row>
    <row r="4" spans="2:7" ht="14.25" customHeight="1">
      <c r="B4" s="148" t="s">
        <v>12</v>
      </c>
      <c r="C4" s="149"/>
      <c r="D4" s="149"/>
      <c r="E4" s="149"/>
      <c r="F4" s="150"/>
      <c r="G4" s="114" t="s">
        <v>3</v>
      </c>
    </row>
    <row r="5" spans="2:7" ht="14.25" customHeight="1">
      <c r="B5" s="181" t="s">
        <v>459</v>
      </c>
      <c r="C5" s="182" t="s">
        <v>51</v>
      </c>
      <c r="D5" s="117">
        <v>13</v>
      </c>
      <c r="E5" s="117">
        <v>5837422</v>
      </c>
      <c r="F5" s="117">
        <v>27996143.859999999</v>
      </c>
      <c r="G5" s="183" t="s">
        <v>460</v>
      </c>
    </row>
    <row r="6" spans="2:7" ht="14.25" customHeight="1">
      <c r="B6" s="181" t="s">
        <v>464</v>
      </c>
      <c r="C6" s="182" t="s">
        <v>42</v>
      </c>
      <c r="D6" s="117">
        <v>31</v>
      </c>
      <c r="E6" s="117">
        <v>95000000</v>
      </c>
      <c r="F6" s="117">
        <v>27950000</v>
      </c>
      <c r="G6" s="183" t="s">
        <v>43</v>
      </c>
    </row>
    <row r="7" spans="2:7" ht="14.25" customHeight="1">
      <c r="B7" s="184" t="s">
        <v>13</v>
      </c>
      <c r="C7" s="185"/>
      <c r="D7" s="118">
        <f>SUM(D5:D6)</f>
        <v>44</v>
      </c>
      <c r="E7" s="118">
        <f>SUM(E5:E6)</f>
        <v>100837422</v>
      </c>
      <c r="F7" s="118">
        <f>SUM(F5:F6)</f>
        <v>55946143.859999999</v>
      </c>
      <c r="G7" s="119" t="s">
        <v>417</v>
      </c>
    </row>
    <row r="8" spans="2:7" ht="14.25" customHeight="1">
      <c r="B8" s="184" t="s">
        <v>418</v>
      </c>
      <c r="C8" s="185"/>
      <c r="D8" s="118">
        <f>D7</f>
        <v>44</v>
      </c>
      <c r="E8" s="118">
        <f>E7</f>
        <v>100837422</v>
      </c>
      <c r="F8" s="118">
        <f>F7</f>
        <v>55946143.859999999</v>
      </c>
      <c r="G8" s="119" t="s">
        <v>419</v>
      </c>
    </row>
    <row r="9" spans="2:7" ht="21">
      <c r="B9" s="145" t="s">
        <v>424</v>
      </c>
      <c r="C9" s="145"/>
      <c r="D9" s="145"/>
      <c r="E9" s="145"/>
      <c r="F9" s="145"/>
      <c r="G9" s="145"/>
    </row>
    <row r="10" spans="2:7" ht="21">
      <c r="B10" s="146" t="s">
        <v>425</v>
      </c>
      <c r="C10" s="146"/>
      <c r="D10" s="146"/>
      <c r="E10" s="146"/>
      <c r="F10" s="146"/>
      <c r="G10" s="146"/>
    </row>
    <row r="11" spans="2:7" ht="27" customHeight="1">
      <c r="B11" s="111" t="s">
        <v>0</v>
      </c>
      <c r="C11" s="112" t="s">
        <v>119</v>
      </c>
      <c r="D11" s="112" t="s">
        <v>120</v>
      </c>
      <c r="E11" s="112" t="s">
        <v>415</v>
      </c>
      <c r="F11" s="112" t="s">
        <v>121</v>
      </c>
      <c r="G11" s="180" t="s">
        <v>416</v>
      </c>
    </row>
    <row r="12" spans="2:7" ht="15" customHeight="1">
      <c r="B12" s="148" t="s">
        <v>12</v>
      </c>
      <c r="C12" s="149"/>
      <c r="D12" s="149"/>
      <c r="E12" s="149"/>
      <c r="F12" s="150"/>
      <c r="G12" s="114" t="s">
        <v>3</v>
      </c>
    </row>
    <row r="13" spans="2:7" ht="15" customHeight="1">
      <c r="B13" s="181" t="s">
        <v>395</v>
      </c>
      <c r="C13" s="182" t="s">
        <v>36</v>
      </c>
      <c r="D13" s="117">
        <v>13</v>
      </c>
      <c r="E13" s="117">
        <v>5000000</v>
      </c>
      <c r="F13" s="117">
        <v>15050000</v>
      </c>
      <c r="G13" s="183" t="s">
        <v>458</v>
      </c>
    </row>
    <row r="14" spans="2:7" ht="15" customHeight="1">
      <c r="B14" s="181" t="s">
        <v>459</v>
      </c>
      <c r="C14" s="182" t="s">
        <v>51</v>
      </c>
      <c r="D14" s="117">
        <v>21</v>
      </c>
      <c r="E14" s="117">
        <v>3560000</v>
      </c>
      <c r="F14" s="117">
        <v>16861600</v>
      </c>
      <c r="G14" s="183" t="s">
        <v>460</v>
      </c>
    </row>
    <row r="15" spans="2:7" ht="15" customHeight="1">
      <c r="B15" s="181" t="s">
        <v>38</v>
      </c>
      <c r="C15" s="182" t="s">
        <v>37</v>
      </c>
      <c r="D15" s="117">
        <v>278</v>
      </c>
      <c r="E15" s="117">
        <v>1430868532</v>
      </c>
      <c r="F15" s="117">
        <v>2900927361.98</v>
      </c>
      <c r="G15" s="183" t="s">
        <v>461</v>
      </c>
    </row>
    <row r="16" spans="2:7" ht="15" customHeight="1">
      <c r="B16" s="184" t="s">
        <v>13</v>
      </c>
      <c r="C16" s="185"/>
      <c r="D16" s="118">
        <f>SUM(D13:D15)</f>
        <v>312</v>
      </c>
      <c r="E16" s="118">
        <f>SUM(E13:E15)</f>
        <v>1439428532</v>
      </c>
      <c r="F16" s="118">
        <f>SUM(F13:F15)</f>
        <v>2932838961.98</v>
      </c>
      <c r="G16" s="119" t="s">
        <v>417</v>
      </c>
    </row>
    <row r="17" spans="2:7" ht="15" customHeight="1">
      <c r="B17" s="148" t="s">
        <v>324</v>
      </c>
      <c r="C17" s="149"/>
      <c r="D17" s="149"/>
      <c r="E17" s="149"/>
      <c r="F17" s="150"/>
      <c r="G17" s="114" t="s">
        <v>379</v>
      </c>
    </row>
    <row r="18" spans="2:7" ht="15" customHeight="1">
      <c r="B18" s="181" t="s">
        <v>410</v>
      </c>
      <c r="C18" s="182" t="s">
        <v>177</v>
      </c>
      <c r="D18" s="117">
        <v>1</v>
      </c>
      <c r="E18" s="117">
        <v>14902</v>
      </c>
      <c r="F18" s="117">
        <v>9537.2800000000007</v>
      </c>
      <c r="G18" s="183" t="s">
        <v>462</v>
      </c>
    </row>
    <row r="19" spans="2:7" ht="15" customHeight="1">
      <c r="B19" s="184" t="s">
        <v>390</v>
      </c>
      <c r="C19" s="185"/>
      <c r="D19" s="118">
        <f>SUM(D18)</f>
        <v>1</v>
      </c>
      <c r="E19" s="118">
        <f>SUM(E18)</f>
        <v>14902</v>
      </c>
      <c r="F19" s="118">
        <f>SUM(F18)</f>
        <v>9537.2800000000007</v>
      </c>
      <c r="G19" s="119" t="s">
        <v>463</v>
      </c>
    </row>
    <row r="20" spans="2:7" ht="15" customHeight="1">
      <c r="B20" s="184" t="s">
        <v>418</v>
      </c>
      <c r="C20" s="185"/>
      <c r="D20" s="118">
        <f>D16+D19</f>
        <v>313</v>
      </c>
      <c r="E20" s="118">
        <f t="shared" ref="E20:F20" si="0">E16+E19</f>
        <v>1439443434</v>
      </c>
      <c r="F20" s="118">
        <f t="shared" si="0"/>
        <v>2932848499.2600002</v>
      </c>
      <c r="G20" s="119" t="s">
        <v>419</v>
      </c>
    </row>
    <row r="21" spans="2:7" ht="15" customHeight="1">
      <c r="C21" s="10"/>
    </row>
    <row r="22" spans="2:7" ht="15" customHeight="1">
      <c r="C22" s="10"/>
    </row>
    <row r="23" spans="2:7" ht="15" customHeight="1">
      <c r="C23" s="10"/>
    </row>
    <row r="24" spans="2:7" ht="15" customHeight="1">
      <c r="C24" s="10"/>
    </row>
    <row r="25" spans="2:7" ht="15" customHeight="1">
      <c r="C25" s="10"/>
    </row>
    <row r="26" spans="2:7" ht="15" customHeight="1">
      <c r="C26" s="10"/>
    </row>
    <row r="27" spans="2:7" ht="15" customHeight="1">
      <c r="C27" s="10"/>
    </row>
    <row r="28" spans="2:7" ht="15" customHeight="1">
      <c r="C28" s="10"/>
    </row>
  </sheetData>
  <mergeCells count="12">
    <mergeCell ref="B1:G1"/>
    <mergeCell ref="B2:G2"/>
    <mergeCell ref="B9:G9"/>
    <mergeCell ref="B10:G10"/>
    <mergeCell ref="B12:F12"/>
    <mergeCell ref="B16:C16"/>
    <mergeCell ref="B17:F17"/>
    <mergeCell ref="B19:C19"/>
    <mergeCell ref="B20:C20"/>
    <mergeCell ref="B4:F4"/>
    <mergeCell ref="B7:C7"/>
    <mergeCell ref="B8:C8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"/>
  <sheetViews>
    <sheetView rightToLeft="1" workbookViewId="0">
      <selection activeCell="O3" sqref="O3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36.75" customHeight="1">
      <c r="B1" s="147" t="s">
        <v>414</v>
      </c>
      <c r="C1" s="147"/>
      <c r="D1" s="147"/>
      <c r="E1" s="147"/>
      <c r="F1" s="147"/>
      <c r="G1" s="147"/>
    </row>
    <row r="2" spans="2:7" ht="36.75" customHeight="1">
      <c r="B2" s="146" t="s">
        <v>428</v>
      </c>
      <c r="C2" s="146"/>
      <c r="D2" s="146"/>
      <c r="E2" s="146"/>
      <c r="F2" s="146"/>
      <c r="G2" s="146"/>
    </row>
    <row r="3" spans="2:7" ht="31.5">
      <c r="B3" s="111" t="s">
        <v>0</v>
      </c>
      <c r="C3" s="112" t="s">
        <v>119</v>
      </c>
      <c r="D3" s="112" t="s">
        <v>120</v>
      </c>
      <c r="E3" s="112" t="s">
        <v>415</v>
      </c>
      <c r="F3" s="112" t="s">
        <v>121</v>
      </c>
      <c r="G3" s="113" t="s">
        <v>416</v>
      </c>
    </row>
    <row r="4" spans="2:7" ht="15.75">
      <c r="B4" s="148" t="s">
        <v>12</v>
      </c>
      <c r="C4" s="149"/>
      <c r="D4" s="149"/>
      <c r="E4" s="149"/>
      <c r="F4" s="150"/>
      <c r="G4" s="114" t="s">
        <v>3</v>
      </c>
    </row>
    <row r="5" spans="2:7" ht="15.75">
      <c r="B5" s="115" t="s">
        <v>465</v>
      </c>
      <c r="C5" s="116" t="s">
        <v>139</v>
      </c>
      <c r="D5" s="117">
        <v>8</v>
      </c>
      <c r="E5" s="117">
        <v>29500000</v>
      </c>
      <c r="F5" s="117">
        <v>2755000</v>
      </c>
      <c r="G5" s="116" t="s">
        <v>466</v>
      </c>
    </row>
    <row r="6" spans="2:7" ht="15.75">
      <c r="B6" s="129" t="s">
        <v>376</v>
      </c>
      <c r="C6" s="131"/>
      <c r="D6" s="118">
        <f>SUM(D5)</f>
        <v>8</v>
      </c>
      <c r="E6" s="118">
        <f>SUM(E5)</f>
        <v>29500000</v>
      </c>
      <c r="F6" s="118">
        <f>SUM(F5)</f>
        <v>2755000</v>
      </c>
      <c r="G6" s="119" t="s">
        <v>417</v>
      </c>
    </row>
    <row r="7" spans="2:7" ht="15.75">
      <c r="B7" s="151" t="s">
        <v>418</v>
      </c>
      <c r="C7" s="152"/>
      <c r="D7" s="118">
        <f>D6</f>
        <v>8</v>
      </c>
      <c r="E7" s="118">
        <f t="shared" ref="E7:F7" si="0">E6</f>
        <v>29500000</v>
      </c>
      <c r="F7" s="118">
        <f t="shared" si="0"/>
        <v>2755000</v>
      </c>
      <c r="G7" s="119" t="s">
        <v>419</v>
      </c>
    </row>
  </sheetData>
  <mergeCells count="5">
    <mergeCell ref="B1:G1"/>
    <mergeCell ref="B2:G2"/>
    <mergeCell ref="B4:F4"/>
    <mergeCell ref="B6:C6"/>
    <mergeCell ref="B7:C7"/>
  </mergeCells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"/>
  <sheetViews>
    <sheetView rightToLeft="1" zoomScaleNormal="100" workbookViewId="0">
      <selection activeCell="G115" sqref="G115"/>
    </sheetView>
  </sheetViews>
  <sheetFormatPr defaultColWidth="20.140625" defaultRowHeight="15"/>
  <cols>
    <col min="1" max="1" width="1.85546875" customWidth="1"/>
    <col min="2" max="2" width="25.42578125" style="108" customWidth="1"/>
    <col min="3" max="3" width="8.28515625" customWidth="1"/>
    <col min="4" max="8" width="12.85546875" style="96" customWidth="1"/>
    <col min="9" max="9" width="41.5703125" customWidth="1"/>
  </cols>
  <sheetData>
    <row r="1" spans="2:9" ht="23.25" customHeight="1">
      <c r="B1" s="153" t="s">
        <v>429</v>
      </c>
      <c r="C1" s="154"/>
      <c r="D1" s="154"/>
      <c r="E1" s="154"/>
      <c r="F1" s="154"/>
      <c r="G1" s="154"/>
      <c r="H1" s="154"/>
      <c r="I1" s="155"/>
    </row>
    <row r="2" spans="2:9" ht="23.25" customHeight="1">
      <c r="B2" s="156" t="s">
        <v>430</v>
      </c>
      <c r="C2" s="157"/>
      <c r="D2" s="157"/>
      <c r="E2" s="157"/>
      <c r="F2" s="157"/>
      <c r="G2" s="157"/>
      <c r="H2" s="157"/>
      <c r="I2" s="158"/>
    </row>
    <row r="3" spans="2:9" ht="22.5" customHeight="1">
      <c r="B3" s="159" t="s">
        <v>225</v>
      </c>
      <c r="C3" s="160" t="s">
        <v>119</v>
      </c>
      <c r="D3" s="161">
        <v>46068</v>
      </c>
      <c r="E3" s="161">
        <v>46069</v>
      </c>
      <c r="F3" s="161">
        <v>46070</v>
      </c>
      <c r="G3" s="161">
        <v>46071</v>
      </c>
      <c r="H3" s="161">
        <v>46072</v>
      </c>
      <c r="I3" s="159" t="s">
        <v>226</v>
      </c>
    </row>
    <row r="4" spans="2:9" ht="22.5" customHeight="1">
      <c r="B4" s="159"/>
      <c r="C4" s="160"/>
      <c r="D4" s="161"/>
      <c r="E4" s="161"/>
      <c r="F4" s="161"/>
      <c r="G4" s="161"/>
      <c r="H4" s="161"/>
      <c r="I4" s="159"/>
    </row>
    <row r="5" spans="2:9" ht="20.100000000000001" customHeight="1">
      <c r="B5" s="60" t="s">
        <v>12</v>
      </c>
      <c r="C5" s="87"/>
      <c r="D5" s="88"/>
      <c r="E5" s="88"/>
      <c r="F5" s="88"/>
      <c r="G5" s="88"/>
      <c r="H5" s="88"/>
      <c r="I5" s="89" t="s">
        <v>227</v>
      </c>
    </row>
    <row r="6" spans="2:9" ht="20.100000000000001" customHeight="1">
      <c r="B6" s="61" t="s">
        <v>374</v>
      </c>
      <c r="C6" s="61" t="s">
        <v>169</v>
      </c>
      <c r="D6" s="95">
        <v>0.69</v>
      </c>
      <c r="E6" s="95">
        <v>0.69</v>
      </c>
      <c r="F6" s="95">
        <v>0.68</v>
      </c>
      <c r="G6" s="95">
        <v>0.68</v>
      </c>
      <c r="H6" s="95">
        <v>0.68</v>
      </c>
      <c r="I6" s="12" t="s">
        <v>170</v>
      </c>
    </row>
    <row r="7" spans="2:9" ht="20.100000000000001" customHeight="1">
      <c r="B7" s="61" t="s">
        <v>47</v>
      </c>
      <c r="C7" s="61" t="s">
        <v>36</v>
      </c>
      <c r="D7" s="95">
        <v>3</v>
      </c>
      <c r="E7" s="95">
        <v>2.97</v>
      </c>
      <c r="F7" s="95">
        <v>2.98</v>
      </c>
      <c r="G7" s="95">
        <v>3.04</v>
      </c>
      <c r="H7" s="95">
        <v>3.11</v>
      </c>
      <c r="I7" s="12" t="s">
        <v>48</v>
      </c>
    </row>
    <row r="8" spans="2:9" ht="20.100000000000001" customHeight="1">
      <c r="B8" s="61" t="s">
        <v>98</v>
      </c>
      <c r="C8" s="61" t="s">
        <v>99</v>
      </c>
      <c r="D8" s="95">
        <v>1</v>
      </c>
      <c r="E8" s="95">
        <v>1</v>
      </c>
      <c r="F8" s="95">
        <v>1</v>
      </c>
      <c r="G8" s="95">
        <v>1</v>
      </c>
      <c r="H8" s="95">
        <v>1</v>
      </c>
      <c r="I8" s="12" t="s">
        <v>100</v>
      </c>
    </row>
    <row r="9" spans="2:9" ht="20.100000000000001" customHeight="1">
      <c r="B9" s="61" t="s">
        <v>49</v>
      </c>
      <c r="C9" s="61" t="s">
        <v>45</v>
      </c>
      <c r="D9" s="95">
        <v>7.0000000000000007E-2</v>
      </c>
      <c r="E9" s="95">
        <v>0.06</v>
      </c>
      <c r="F9" s="95">
        <v>0.06</v>
      </c>
      <c r="G9" s="95">
        <v>0.06</v>
      </c>
      <c r="H9" s="95" t="s">
        <v>380</v>
      </c>
      <c r="I9" s="12" t="s">
        <v>66</v>
      </c>
    </row>
    <row r="10" spans="2:9" ht="20.100000000000001" customHeight="1">
      <c r="B10" s="61" t="s">
        <v>24</v>
      </c>
      <c r="C10" s="61" t="s">
        <v>25</v>
      </c>
      <c r="D10" s="95">
        <v>0.22</v>
      </c>
      <c r="E10" s="95">
        <v>0.22</v>
      </c>
      <c r="F10" s="95">
        <v>0.22</v>
      </c>
      <c r="G10" s="95">
        <v>0.22</v>
      </c>
      <c r="H10" s="95" t="s">
        <v>380</v>
      </c>
      <c r="I10" s="12" t="s">
        <v>26</v>
      </c>
    </row>
    <row r="11" spans="2:9" ht="20.100000000000001" customHeight="1">
      <c r="B11" s="61" t="s">
        <v>50</v>
      </c>
      <c r="C11" s="61" t="s">
        <v>51</v>
      </c>
      <c r="D11" s="95">
        <v>4.72</v>
      </c>
      <c r="E11" s="95">
        <v>4.8</v>
      </c>
      <c r="F11" s="95">
        <v>4.76</v>
      </c>
      <c r="G11" s="95">
        <v>4.87</v>
      </c>
      <c r="H11" s="95">
        <v>4.8</v>
      </c>
      <c r="I11" s="12" t="s">
        <v>52</v>
      </c>
    </row>
    <row r="12" spans="2:9" ht="20.100000000000001" customHeight="1">
      <c r="B12" s="61" t="s">
        <v>228</v>
      </c>
      <c r="C12" s="61" t="s">
        <v>229</v>
      </c>
      <c r="D12" s="95">
        <v>0.13</v>
      </c>
      <c r="E12" s="95">
        <v>0.13</v>
      </c>
      <c r="F12" s="95">
        <v>0.13</v>
      </c>
      <c r="G12" s="95">
        <v>0.13</v>
      </c>
      <c r="H12" s="95">
        <v>0.13</v>
      </c>
      <c r="I12" s="12" t="s">
        <v>230</v>
      </c>
    </row>
    <row r="13" spans="2:9" ht="20.100000000000001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95" t="s">
        <v>233</v>
      </c>
      <c r="I13" s="12" t="s">
        <v>234</v>
      </c>
    </row>
    <row r="14" spans="2:9" ht="20.100000000000001" customHeight="1">
      <c r="B14" s="61" t="s">
        <v>73</v>
      </c>
      <c r="C14" s="61" t="s">
        <v>74</v>
      </c>
      <c r="D14" s="95">
        <v>0.22</v>
      </c>
      <c r="E14" s="95">
        <v>0.22</v>
      </c>
      <c r="F14" s="95">
        <v>0.22</v>
      </c>
      <c r="G14" s="95">
        <v>0.22</v>
      </c>
      <c r="H14" s="95">
        <v>0.22</v>
      </c>
      <c r="I14" s="12" t="s">
        <v>75</v>
      </c>
    </row>
    <row r="15" spans="2:9" ht="20.100000000000001" customHeight="1">
      <c r="B15" s="61" t="s">
        <v>53</v>
      </c>
      <c r="C15" s="61" t="s">
        <v>42</v>
      </c>
      <c r="D15" s="95">
        <v>0.28999999999999998</v>
      </c>
      <c r="E15" s="95">
        <v>0.3</v>
      </c>
      <c r="F15" s="95">
        <v>0.31</v>
      </c>
      <c r="G15" s="95">
        <v>0.31</v>
      </c>
      <c r="H15" s="95">
        <v>0.3</v>
      </c>
      <c r="I15" s="12" t="s">
        <v>43</v>
      </c>
    </row>
    <row r="16" spans="2:9" ht="20.100000000000001" customHeight="1">
      <c r="B16" s="61" t="s">
        <v>54</v>
      </c>
      <c r="C16" s="61" t="s">
        <v>39</v>
      </c>
      <c r="D16" s="95" t="s">
        <v>380</v>
      </c>
      <c r="E16" s="95">
        <v>0.12</v>
      </c>
      <c r="F16" s="95">
        <v>0.13</v>
      </c>
      <c r="G16" s="95">
        <v>0.13</v>
      </c>
      <c r="H16" s="95">
        <v>0.13</v>
      </c>
      <c r="I16" s="12" t="s">
        <v>40</v>
      </c>
    </row>
    <row r="17" spans="2:9" ht="20.100000000000001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95" t="s">
        <v>233</v>
      </c>
      <c r="I17" s="12" t="s">
        <v>237</v>
      </c>
    </row>
    <row r="18" spans="2:9" ht="20.100000000000001" customHeight="1">
      <c r="B18" s="61" t="s">
        <v>238</v>
      </c>
      <c r="C18" s="61" t="s">
        <v>220</v>
      </c>
      <c r="D18" s="95" t="s">
        <v>380</v>
      </c>
      <c r="E18" s="95">
        <v>0.17</v>
      </c>
      <c r="F18" s="95">
        <v>0.17</v>
      </c>
      <c r="G18" s="95" t="s">
        <v>380</v>
      </c>
      <c r="H18" s="95">
        <v>0.17</v>
      </c>
      <c r="I18" s="12" t="s">
        <v>223</v>
      </c>
    </row>
    <row r="19" spans="2:9" ht="20.100000000000001" customHeight="1">
      <c r="B19" s="61" t="s">
        <v>239</v>
      </c>
      <c r="C19" s="61" t="s">
        <v>159</v>
      </c>
      <c r="D19" s="95">
        <v>1.65</v>
      </c>
      <c r="E19" s="95">
        <v>1.55</v>
      </c>
      <c r="F19" s="95">
        <v>1.49</v>
      </c>
      <c r="G19" s="95">
        <v>1.4</v>
      </c>
      <c r="H19" s="95">
        <v>1.4</v>
      </c>
      <c r="I19" s="12" t="s">
        <v>160</v>
      </c>
    </row>
    <row r="20" spans="2:9" ht="20.100000000000001" customHeight="1">
      <c r="B20" s="61" t="s">
        <v>122</v>
      </c>
      <c r="C20" s="61" t="s">
        <v>123</v>
      </c>
      <c r="D20" s="95">
        <v>0.26</v>
      </c>
      <c r="E20" s="95">
        <v>0.26</v>
      </c>
      <c r="F20" s="95">
        <v>0.25</v>
      </c>
      <c r="G20" s="95">
        <v>0.25</v>
      </c>
      <c r="H20" s="95">
        <v>0.25</v>
      </c>
      <c r="I20" s="12" t="s">
        <v>128</v>
      </c>
    </row>
    <row r="21" spans="2:9" ht="20.100000000000001" customHeight="1">
      <c r="B21" s="61" t="s">
        <v>38</v>
      </c>
      <c r="C21" s="61" t="s">
        <v>37</v>
      </c>
      <c r="D21" s="95">
        <v>2.04</v>
      </c>
      <c r="E21" s="95">
        <v>2.0299999999999998</v>
      </c>
      <c r="F21" s="95">
        <v>2.0499999999999998</v>
      </c>
      <c r="G21" s="95">
        <v>2.06</v>
      </c>
      <c r="H21" s="95">
        <v>2.06</v>
      </c>
      <c r="I21" s="12" t="s">
        <v>55</v>
      </c>
    </row>
    <row r="22" spans="2:9" ht="20.100000000000001" customHeight="1">
      <c r="B22" s="61" t="s">
        <v>240</v>
      </c>
      <c r="C22" s="61" t="s">
        <v>147</v>
      </c>
      <c r="D22" s="95">
        <v>0.05</v>
      </c>
      <c r="E22" s="95" t="s">
        <v>380</v>
      </c>
      <c r="F22" s="95">
        <v>0.05</v>
      </c>
      <c r="G22" s="95">
        <v>0.05</v>
      </c>
      <c r="H22" s="95">
        <v>0.05</v>
      </c>
      <c r="I22" s="12" t="s">
        <v>241</v>
      </c>
    </row>
    <row r="23" spans="2:9" ht="20.100000000000001" customHeight="1">
      <c r="B23" s="61" t="s">
        <v>242</v>
      </c>
      <c r="C23" s="61" t="s">
        <v>243</v>
      </c>
      <c r="D23" s="95" t="s">
        <v>380</v>
      </c>
      <c r="E23" s="95">
        <v>0.21</v>
      </c>
      <c r="F23" s="95" t="s">
        <v>380</v>
      </c>
      <c r="G23" s="95">
        <v>0.19</v>
      </c>
      <c r="H23" s="95">
        <v>0.19</v>
      </c>
      <c r="I23" s="12" t="s">
        <v>244</v>
      </c>
    </row>
    <row r="24" spans="2:9" ht="20.100000000000001" customHeight="1">
      <c r="B24" s="61" t="s">
        <v>183</v>
      </c>
      <c r="C24" s="61" t="s">
        <v>182</v>
      </c>
      <c r="D24" s="95">
        <v>0.49</v>
      </c>
      <c r="E24" s="95">
        <v>0.49</v>
      </c>
      <c r="F24" s="95" t="s">
        <v>380</v>
      </c>
      <c r="G24" s="95">
        <v>0.54</v>
      </c>
      <c r="H24" s="95">
        <v>0.54</v>
      </c>
      <c r="I24" s="12" t="s">
        <v>196</v>
      </c>
    </row>
    <row r="25" spans="2:9" ht="20.100000000000001" customHeight="1">
      <c r="B25" s="61" t="s">
        <v>245</v>
      </c>
      <c r="C25" s="61" t="s">
        <v>246</v>
      </c>
      <c r="D25" s="95" t="s">
        <v>380</v>
      </c>
      <c r="E25" s="95">
        <v>0.31</v>
      </c>
      <c r="F25" s="95" t="s">
        <v>380</v>
      </c>
      <c r="G25" s="95" t="s">
        <v>380</v>
      </c>
      <c r="H25" s="95" t="s">
        <v>380</v>
      </c>
      <c r="I25" s="12" t="s">
        <v>247</v>
      </c>
    </row>
    <row r="26" spans="2:9" ht="20.100000000000001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95" t="s">
        <v>380</v>
      </c>
      <c r="I26" s="12" t="s">
        <v>151</v>
      </c>
    </row>
    <row r="27" spans="2:9" ht="20.100000000000001" customHeight="1">
      <c r="B27" s="61" t="s">
        <v>248</v>
      </c>
      <c r="C27" s="61" t="s">
        <v>106</v>
      </c>
      <c r="D27" s="95">
        <v>0.65</v>
      </c>
      <c r="E27" s="95">
        <v>0.64</v>
      </c>
      <c r="F27" s="95">
        <v>0.62</v>
      </c>
      <c r="G27" s="95">
        <v>0.61</v>
      </c>
      <c r="H27" s="95">
        <v>0.6</v>
      </c>
      <c r="I27" s="12" t="s">
        <v>107</v>
      </c>
    </row>
    <row r="28" spans="2:9" ht="20.100000000000001" customHeight="1">
      <c r="B28" s="61" t="s">
        <v>190</v>
      </c>
      <c r="C28" s="61" t="s">
        <v>189</v>
      </c>
      <c r="D28" s="95" t="s">
        <v>380</v>
      </c>
      <c r="E28" s="95" t="s">
        <v>380</v>
      </c>
      <c r="F28" s="95">
        <v>0.1</v>
      </c>
      <c r="G28" s="95"/>
      <c r="H28" s="95">
        <v>0.1</v>
      </c>
      <c r="I28" s="12" t="s">
        <v>249</v>
      </c>
    </row>
    <row r="29" spans="2:9" ht="20.100000000000001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95" t="s">
        <v>233</v>
      </c>
      <c r="I29" s="12" t="s">
        <v>373</v>
      </c>
    </row>
    <row r="30" spans="2:9" ht="20.100000000000001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95" t="s">
        <v>380</v>
      </c>
      <c r="I30" s="12" t="s">
        <v>252</v>
      </c>
    </row>
    <row r="31" spans="2:9" ht="20.100000000000001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95" t="s">
        <v>233</v>
      </c>
      <c r="I31" s="12" t="s">
        <v>255</v>
      </c>
    </row>
    <row r="32" spans="2:9" ht="20.100000000000001" customHeight="1">
      <c r="B32" s="61" t="s">
        <v>256</v>
      </c>
      <c r="C32" s="61" t="s">
        <v>200</v>
      </c>
      <c r="D32" s="95" t="s">
        <v>380</v>
      </c>
      <c r="E32" s="95" t="s">
        <v>380</v>
      </c>
      <c r="F32" s="95" t="s">
        <v>380</v>
      </c>
      <c r="G32" s="95"/>
      <c r="H32" s="95"/>
      <c r="I32" s="12" t="s">
        <v>203</v>
      </c>
    </row>
    <row r="33" spans="2:9" ht="20.100000000000001" customHeight="1">
      <c r="B33" s="61" t="s">
        <v>257</v>
      </c>
      <c r="C33" s="61" t="s">
        <v>152</v>
      </c>
      <c r="D33" s="95">
        <v>0.18</v>
      </c>
      <c r="E33" s="95">
        <v>0.2</v>
      </c>
      <c r="F33" s="95" t="s">
        <v>380</v>
      </c>
      <c r="G33" s="95">
        <v>0.2</v>
      </c>
      <c r="H33" s="95">
        <v>0.2</v>
      </c>
      <c r="I33" s="12" t="s">
        <v>153</v>
      </c>
    </row>
    <row r="34" spans="2:9" ht="20.100000000000001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95" t="s">
        <v>380</v>
      </c>
      <c r="I34" s="12" t="s">
        <v>260</v>
      </c>
    </row>
    <row r="35" spans="2:9" ht="20.100000000000001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95" t="s">
        <v>380</v>
      </c>
      <c r="I35" s="12" t="s">
        <v>263</v>
      </c>
    </row>
    <row r="36" spans="2:9" ht="20.100000000000001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95">
        <v>1</v>
      </c>
      <c r="I36" s="12" t="s">
        <v>266</v>
      </c>
    </row>
    <row r="37" spans="2:9" ht="20.100000000000001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95" t="s">
        <v>380</v>
      </c>
      <c r="I37" s="12" t="s">
        <v>269</v>
      </c>
    </row>
    <row r="38" spans="2:9" ht="20.100000000000001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95" t="s">
        <v>380</v>
      </c>
      <c r="I38" s="12" t="s">
        <v>272</v>
      </c>
    </row>
    <row r="39" spans="2:9" ht="20.100000000000001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95" t="s">
        <v>380</v>
      </c>
      <c r="I39" s="12" t="s">
        <v>208</v>
      </c>
    </row>
    <row r="40" spans="2:9" ht="20.100000000000001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95" t="s">
        <v>380</v>
      </c>
      <c r="I40" s="12" t="s">
        <v>276</v>
      </c>
    </row>
    <row r="41" spans="2:9" ht="20.100000000000001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95" t="s">
        <v>380</v>
      </c>
      <c r="I41" s="12" t="s">
        <v>279</v>
      </c>
    </row>
    <row r="42" spans="2:9" ht="20.100000000000001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95" t="s">
        <v>380</v>
      </c>
      <c r="I42" s="12" t="s">
        <v>282</v>
      </c>
    </row>
    <row r="43" spans="2:9" ht="20.100000000000001" customHeight="1">
      <c r="B43" s="61" t="s">
        <v>199</v>
      </c>
      <c r="C43" s="61" t="s">
        <v>198</v>
      </c>
      <c r="D43" s="95">
        <v>0.69</v>
      </c>
      <c r="E43" s="95">
        <v>0.69</v>
      </c>
      <c r="F43" s="95">
        <v>0.68</v>
      </c>
      <c r="G43" s="95">
        <v>0.68</v>
      </c>
      <c r="H43" s="95">
        <v>0.68</v>
      </c>
      <c r="I43" s="12" t="s">
        <v>283</v>
      </c>
    </row>
    <row r="44" spans="2:9" ht="20.100000000000001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95" t="s">
        <v>380</v>
      </c>
      <c r="I44" s="12" t="s">
        <v>286</v>
      </c>
    </row>
    <row r="45" spans="2:9" ht="20.100000000000001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95" t="s">
        <v>380</v>
      </c>
      <c r="I45" s="12" t="s">
        <v>289</v>
      </c>
    </row>
    <row r="46" spans="2:9" ht="20.100000000000001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95" t="s">
        <v>380</v>
      </c>
      <c r="I46" s="12" t="s">
        <v>292</v>
      </c>
    </row>
    <row r="47" spans="2:9" ht="20.100000000000001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 t="s">
        <v>380</v>
      </c>
      <c r="H47" s="95" t="s">
        <v>380</v>
      </c>
      <c r="I47" s="91" t="s">
        <v>295</v>
      </c>
    </row>
    <row r="48" spans="2:9" ht="20.100000000000001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5" t="s">
        <v>380</v>
      </c>
      <c r="I48" s="91" t="s">
        <v>298</v>
      </c>
    </row>
    <row r="49" spans="2:9" ht="20.100000000000001" customHeight="1">
      <c r="B49" s="60" t="s">
        <v>27</v>
      </c>
      <c r="C49" s="87"/>
      <c r="D49" s="88"/>
      <c r="E49" s="88"/>
      <c r="F49" s="88"/>
      <c r="G49" s="88"/>
      <c r="H49" s="88"/>
      <c r="I49" s="89" t="s">
        <v>299</v>
      </c>
    </row>
    <row r="50" spans="2:9" ht="20.100000000000001" customHeight="1">
      <c r="B50" s="61" t="s">
        <v>384</v>
      </c>
      <c r="C50" s="61" t="s">
        <v>32</v>
      </c>
      <c r="D50" s="95">
        <v>14.98</v>
      </c>
      <c r="E50" s="95">
        <v>14.96</v>
      </c>
      <c r="F50" s="95">
        <v>14.97</v>
      </c>
      <c r="G50" s="95">
        <v>15</v>
      </c>
      <c r="H50" s="95">
        <v>15</v>
      </c>
      <c r="I50" s="12" t="s">
        <v>33</v>
      </c>
    </row>
    <row r="51" spans="2:9" ht="20.100000000000001" customHeight="1">
      <c r="B51" s="61" t="s">
        <v>112</v>
      </c>
      <c r="C51" s="61" t="s">
        <v>113</v>
      </c>
      <c r="D51" s="95">
        <v>3.3</v>
      </c>
      <c r="E51" s="95">
        <v>3.3</v>
      </c>
      <c r="F51" s="95">
        <v>3.33</v>
      </c>
      <c r="G51" s="95">
        <v>3.32</v>
      </c>
      <c r="H51" s="95">
        <v>3.32</v>
      </c>
      <c r="I51" s="12" t="s">
        <v>300</v>
      </c>
    </row>
    <row r="52" spans="2:9" ht="20.100000000000001" customHeight="1">
      <c r="B52" s="60" t="s">
        <v>114</v>
      </c>
      <c r="C52" s="87"/>
      <c r="D52" s="88"/>
      <c r="E52" s="88"/>
      <c r="F52" s="88"/>
      <c r="G52" s="88"/>
      <c r="H52" s="88"/>
      <c r="I52" s="89" t="s">
        <v>116</v>
      </c>
    </row>
    <row r="53" spans="2:9" ht="20.100000000000001" customHeight="1">
      <c r="B53" s="61" t="s">
        <v>301</v>
      </c>
      <c r="C53" s="61" t="s">
        <v>162</v>
      </c>
      <c r="D53" s="95">
        <v>0.85</v>
      </c>
      <c r="E53" s="95" t="s">
        <v>380</v>
      </c>
      <c r="F53" s="95">
        <v>0.92</v>
      </c>
      <c r="G53" s="95">
        <v>0.95</v>
      </c>
      <c r="H53" s="95">
        <v>0.95</v>
      </c>
      <c r="I53" s="12" t="s">
        <v>163</v>
      </c>
    </row>
    <row r="54" spans="2:9" ht="20.100000000000001" customHeight="1">
      <c r="B54" s="61" t="s">
        <v>302</v>
      </c>
      <c r="C54" s="61" t="s">
        <v>148</v>
      </c>
      <c r="D54" s="95" t="s">
        <v>380</v>
      </c>
      <c r="E54" s="95" t="s">
        <v>380</v>
      </c>
      <c r="F54" s="95">
        <v>0.69</v>
      </c>
      <c r="G54" s="95" t="s">
        <v>380</v>
      </c>
      <c r="H54" s="95">
        <v>0.7</v>
      </c>
      <c r="I54" s="12" t="s">
        <v>149</v>
      </c>
    </row>
    <row r="55" spans="2:9" ht="20.100000000000001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>
        <v>0.85</v>
      </c>
      <c r="G55" s="95" t="s">
        <v>380</v>
      </c>
      <c r="H55" s="95" t="s">
        <v>380</v>
      </c>
      <c r="I55" s="12" t="s">
        <v>304</v>
      </c>
    </row>
    <row r="56" spans="2:9" ht="20.100000000000001" customHeight="1">
      <c r="B56" s="61" t="s">
        <v>305</v>
      </c>
      <c r="C56" s="61" t="s">
        <v>206</v>
      </c>
      <c r="D56" s="95" t="s">
        <v>380</v>
      </c>
      <c r="E56" s="95" t="s">
        <v>380</v>
      </c>
      <c r="F56" s="95" t="s">
        <v>380</v>
      </c>
      <c r="G56" s="95" t="s">
        <v>380</v>
      </c>
      <c r="H56" s="95">
        <v>0.5</v>
      </c>
      <c r="I56" s="12" t="s">
        <v>210</v>
      </c>
    </row>
    <row r="57" spans="2:9" ht="20.100000000000001" customHeight="1">
      <c r="B57" s="61" t="s">
        <v>306</v>
      </c>
      <c r="C57" s="61" t="s">
        <v>307</v>
      </c>
      <c r="D57" s="95">
        <v>2.4500000000000002</v>
      </c>
      <c r="E57" s="95">
        <v>2.4700000000000002</v>
      </c>
      <c r="F57" s="95">
        <v>2.4700000000000002</v>
      </c>
      <c r="G57" s="95" t="s">
        <v>380</v>
      </c>
      <c r="H57" s="95">
        <v>2.4700000000000002</v>
      </c>
      <c r="I57" s="12" t="s">
        <v>308</v>
      </c>
    </row>
    <row r="58" spans="2:9" ht="20.100000000000001" customHeight="1">
      <c r="B58" s="60" t="s">
        <v>164</v>
      </c>
      <c r="C58" s="87"/>
      <c r="D58" s="88"/>
      <c r="E58" s="88"/>
      <c r="F58" s="88"/>
      <c r="G58" s="88"/>
      <c r="H58" s="88"/>
      <c r="I58" s="89" t="s">
        <v>168</v>
      </c>
    </row>
    <row r="59" spans="2:9" ht="20.100000000000001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95" t="s">
        <v>233</v>
      </c>
      <c r="I59" s="12" t="s">
        <v>311</v>
      </c>
    </row>
    <row r="60" spans="2:9" ht="20.100000000000001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95" t="s">
        <v>233</v>
      </c>
      <c r="I60" s="12" t="s">
        <v>314</v>
      </c>
    </row>
    <row r="61" spans="2:9" ht="20.100000000000001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5" t="s">
        <v>233</v>
      </c>
      <c r="I61" s="92" t="s">
        <v>317</v>
      </c>
    </row>
    <row r="62" spans="2:9" ht="20.100000000000001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 t="s">
        <v>380</v>
      </c>
      <c r="H62" s="95" t="s">
        <v>380</v>
      </c>
      <c r="I62" s="12" t="s">
        <v>167</v>
      </c>
    </row>
    <row r="63" spans="2:9" ht="20.100000000000001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95" t="s">
        <v>233</v>
      </c>
      <c r="I63" s="12" t="s">
        <v>320</v>
      </c>
    </row>
    <row r="64" spans="2:9" ht="20.100000000000001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95" t="s">
        <v>233</v>
      </c>
      <c r="I64" s="12" t="s">
        <v>323</v>
      </c>
    </row>
    <row r="65" spans="2:9" ht="23.25" customHeight="1">
      <c r="B65" s="153" t="s">
        <v>429</v>
      </c>
      <c r="C65" s="154"/>
      <c r="D65" s="154"/>
      <c r="E65" s="154"/>
      <c r="F65" s="154"/>
      <c r="G65" s="154"/>
      <c r="H65" s="154"/>
      <c r="I65" s="155"/>
    </row>
    <row r="66" spans="2:9" ht="23.25" customHeight="1">
      <c r="B66" s="156" t="s">
        <v>430</v>
      </c>
      <c r="C66" s="157"/>
      <c r="D66" s="157"/>
      <c r="E66" s="157"/>
      <c r="F66" s="157"/>
      <c r="G66" s="157"/>
      <c r="H66" s="157"/>
      <c r="I66" s="158"/>
    </row>
    <row r="67" spans="2:9" ht="20.100000000000001" customHeight="1">
      <c r="B67" s="159" t="s">
        <v>225</v>
      </c>
      <c r="C67" s="160" t="s">
        <v>119</v>
      </c>
      <c r="D67" s="161">
        <v>46068</v>
      </c>
      <c r="E67" s="161">
        <v>46069</v>
      </c>
      <c r="F67" s="161">
        <v>46070</v>
      </c>
      <c r="G67" s="161">
        <v>46071</v>
      </c>
      <c r="H67" s="161">
        <v>46072</v>
      </c>
      <c r="I67" s="159" t="s">
        <v>226</v>
      </c>
    </row>
    <row r="68" spans="2:9" ht="20.100000000000001" customHeight="1">
      <c r="B68" s="159"/>
      <c r="C68" s="160"/>
      <c r="D68" s="161"/>
      <c r="E68" s="161"/>
      <c r="F68" s="161"/>
      <c r="G68" s="161"/>
      <c r="H68" s="161"/>
      <c r="I68" s="159"/>
    </row>
    <row r="69" spans="2:9" ht="20.100000000000001" customHeight="1">
      <c r="B69" s="60" t="s">
        <v>324</v>
      </c>
      <c r="C69" s="87"/>
      <c r="D69" s="88"/>
      <c r="E69" s="88"/>
      <c r="F69" s="88"/>
      <c r="G69" s="88"/>
      <c r="H69" s="88"/>
      <c r="I69" s="89" t="s">
        <v>379</v>
      </c>
    </row>
    <row r="70" spans="2:9" ht="20.100000000000001" customHeight="1">
      <c r="B70" s="61" t="s">
        <v>325</v>
      </c>
      <c r="C70" s="61" t="s">
        <v>143</v>
      </c>
      <c r="D70" s="95" t="s">
        <v>380</v>
      </c>
      <c r="E70" s="95">
        <v>4.17</v>
      </c>
      <c r="F70" s="95" t="s">
        <v>380</v>
      </c>
      <c r="G70" s="95">
        <v>4.0999999999999996</v>
      </c>
      <c r="H70" s="95">
        <v>4.0999999999999996</v>
      </c>
      <c r="I70" s="12" t="s">
        <v>144</v>
      </c>
    </row>
    <row r="71" spans="2:9" ht="20.100000000000001" customHeight="1">
      <c r="B71" s="61" t="s">
        <v>67</v>
      </c>
      <c r="C71" s="61" t="s">
        <v>68</v>
      </c>
      <c r="D71" s="95">
        <v>3.18</v>
      </c>
      <c r="E71" s="95">
        <v>3.18</v>
      </c>
      <c r="F71" s="95">
        <v>3.18</v>
      </c>
      <c r="G71" s="95">
        <v>3.21</v>
      </c>
      <c r="H71" s="95">
        <v>3.2</v>
      </c>
      <c r="I71" s="12" t="s">
        <v>69</v>
      </c>
    </row>
    <row r="72" spans="2:9" ht="20.100000000000001" customHeight="1">
      <c r="B72" s="61" t="s">
        <v>326</v>
      </c>
      <c r="C72" s="61" t="s">
        <v>177</v>
      </c>
      <c r="D72" s="95" t="s">
        <v>380</v>
      </c>
      <c r="E72" s="95" t="s">
        <v>380</v>
      </c>
      <c r="F72" s="95">
        <v>0.64</v>
      </c>
      <c r="G72" s="95">
        <v>0.64</v>
      </c>
      <c r="H72" s="95" t="s">
        <v>380</v>
      </c>
      <c r="I72" s="12" t="s">
        <v>179</v>
      </c>
    </row>
    <row r="73" spans="2:9" ht="20.100000000000001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95" t="s">
        <v>233</v>
      </c>
      <c r="I73" s="12" t="s">
        <v>329</v>
      </c>
    </row>
    <row r="74" spans="2:9" ht="20.100000000000001" customHeight="1">
      <c r="B74" s="61" t="s">
        <v>70</v>
      </c>
      <c r="C74" s="61" t="s">
        <v>71</v>
      </c>
      <c r="D74" s="95">
        <v>24.85</v>
      </c>
      <c r="E74" s="95">
        <v>24.06</v>
      </c>
      <c r="F74" s="95">
        <v>23.9</v>
      </c>
      <c r="G74" s="95">
        <v>23.85</v>
      </c>
      <c r="H74" s="95">
        <v>23.51</v>
      </c>
      <c r="I74" s="12" t="s">
        <v>72</v>
      </c>
    </row>
    <row r="75" spans="2:9" ht="20.100000000000001" customHeight="1">
      <c r="B75" s="61" t="s">
        <v>330</v>
      </c>
      <c r="C75" s="61" t="s">
        <v>178</v>
      </c>
      <c r="D75" s="95" t="s">
        <v>380</v>
      </c>
      <c r="E75" s="95">
        <v>1.52</v>
      </c>
      <c r="F75" s="95" t="s">
        <v>380</v>
      </c>
      <c r="G75" s="95" t="s">
        <v>380</v>
      </c>
      <c r="H75" s="95" t="s">
        <v>380</v>
      </c>
      <c r="I75" s="12" t="s">
        <v>180</v>
      </c>
    </row>
    <row r="76" spans="2:9" ht="20.100000000000001" customHeight="1">
      <c r="B76" s="61" t="s">
        <v>331</v>
      </c>
      <c r="C76" s="61" t="s">
        <v>214</v>
      </c>
      <c r="D76" s="95" t="s">
        <v>380</v>
      </c>
      <c r="E76" s="95">
        <v>0.85</v>
      </c>
      <c r="F76" s="95">
        <v>0.85</v>
      </c>
      <c r="G76" s="95">
        <v>0.85</v>
      </c>
      <c r="H76" s="95">
        <v>0.85</v>
      </c>
      <c r="I76" s="12" t="s">
        <v>215</v>
      </c>
    </row>
    <row r="77" spans="2:9" ht="20.100000000000001" customHeight="1">
      <c r="B77" s="61" t="s">
        <v>332</v>
      </c>
      <c r="C77" s="61" t="s">
        <v>201</v>
      </c>
      <c r="D77" s="95">
        <v>1.9</v>
      </c>
      <c r="E77" s="95">
        <v>1.8</v>
      </c>
      <c r="F77" s="95">
        <v>1.8</v>
      </c>
      <c r="G77" s="95">
        <v>1.85</v>
      </c>
      <c r="H77" s="95">
        <v>1.9</v>
      </c>
      <c r="I77" s="12" t="s">
        <v>202</v>
      </c>
    </row>
    <row r="78" spans="2:9" ht="20.100000000000001" customHeight="1">
      <c r="B78" s="61" t="s">
        <v>212</v>
      </c>
      <c r="C78" s="61" t="s">
        <v>211</v>
      </c>
      <c r="D78" s="95" t="s">
        <v>380</v>
      </c>
      <c r="E78" s="95">
        <v>7.2</v>
      </c>
      <c r="F78" s="95">
        <v>7</v>
      </c>
      <c r="G78" s="95" t="s">
        <v>380</v>
      </c>
      <c r="H78" s="95">
        <v>6.9</v>
      </c>
      <c r="I78" s="92" t="s">
        <v>217</v>
      </c>
    </row>
    <row r="79" spans="2:9" ht="20.100000000000001" customHeight="1">
      <c r="B79" s="61" t="s">
        <v>117</v>
      </c>
      <c r="C79" s="61" t="s">
        <v>118</v>
      </c>
      <c r="D79" s="95" t="s">
        <v>380</v>
      </c>
      <c r="E79" s="95" t="s">
        <v>380</v>
      </c>
      <c r="F79" s="95" t="s">
        <v>380</v>
      </c>
      <c r="G79" s="95" t="s">
        <v>380</v>
      </c>
      <c r="H79" s="95">
        <v>0.69</v>
      </c>
      <c r="I79" s="92" t="s">
        <v>333</v>
      </c>
    </row>
    <row r="80" spans="2:9" ht="20.100000000000001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5" t="s">
        <v>380</v>
      </c>
      <c r="I80" s="93" t="s">
        <v>336</v>
      </c>
    </row>
    <row r="81" spans="2:9" ht="20.100000000000001" customHeight="1">
      <c r="B81" s="60" t="s">
        <v>76</v>
      </c>
      <c r="C81" s="87"/>
      <c r="D81" s="88"/>
      <c r="E81" s="88"/>
      <c r="F81" s="88"/>
      <c r="G81" s="88"/>
      <c r="H81" s="88"/>
      <c r="I81" s="89" t="s">
        <v>30</v>
      </c>
    </row>
    <row r="82" spans="2:9" ht="20.100000000000001" customHeight="1">
      <c r="B82" s="61" t="s">
        <v>56</v>
      </c>
      <c r="C82" s="61" t="s">
        <v>57</v>
      </c>
      <c r="D82" s="95">
        <v>2.04</v>
      </c>
      <c r="E82" s="95" t="s">
        <v>380</v>
      </c>
      <c r="F82" s="95">
        <v>2.1</v>
      </c>
      <c r="G82" s="95">
        <v>2.09</v>
      </c>
      <c r="H82" s="95">
        <v>2.0499999999999998</v>
      </c>
      <c r="I82" s="12" t="s">
        <v>58</v>
      </c>
    </row>
    <row r="83" spans="2:9" ht="20.100000000000001" customHeight="1">
      <c r="B83" s="61" t="s">
        <v>156</v>
      </c>
      <c r="C83" s="61" t="s">
        <v>155</v>
      </c>
      <c r="D83" s="95">
        <v>5.3</v>
      </c>
      <c r="E83" s="95">
        <v>5.3</v>
      </c>
      <c r="F83" s="95">
        <v>5.35</v>
      </c>
      <c r="G83" s="95">
        <v>5.4</v>
      </c>
      <c r="H83" s="95">
        <v>5.4</v>
      </c>
      <c r="I83" s="12" t="s">
        <v>157</v>
      </c>
    </row>
    <row r="84" spans="2:9" ht="20.100000000000001" customHeight="1">
      <c r="B84" s="61" t="s">
        <v>186</v>
      </c>
      <c r="C84" s="61" t="s">
        <v>184</v>
      </c>
      <c r="D84" s="95">
        <v>17.399999999999999</v>
      </c>
      <c r="E84" s="95" t="s">
        <v>380</v>
      </c>
      <c r="F84" s="95" t="s">
        <v>380</v>
      </c>
      <c r="G84" s="95" t="s">
        <v>380</v>
      </c>
      <c r="H84" s="95">
        <v>17.399999999999999</v>
      </c>
      <c r="I84" s="12" t="s">
        <v>195</v>
      </c>
    </row>
    <row r="85" spans="2:9" ht="20.100000000000001" customHeight="1">
      <c r="B85" s="61" t="s">
        <v>337</v>
      </c>
      <c r="C85" s="61" t="s">
        <v>338</v>
      </c>
      <c r="D85" s="95" t="s">
        <v>380</v>
      </c>
      <c r="E85" s="95" t="s">
        <v>380</v>
      </c>
      <c r="F85" s="95" t="s">
        <v>380</v>
      </c>
      <c r="G85" s="95" t="s">
        <v>380</v>
      </c>
      <c r="H85" s="95">
        <v>3.3</v>
      </c>
      <c r="I85" s="12" t="s">
        <v>339</v>
      </c>
    </row>
    <row r="86" spans="2:9" ht="20.100000000000001" customHeight="1">
      <c r="B86" s="61" t="s">
        <v>59</v>
      </c>
      <c r="C86" s="61" t="s">
        <v>34</v>
      </c>
      <c r="D86" s="95">
        <v>5.79</v>
      </c>
      <c r="E86" s="95">
        <v>5.78</v>
      </c>
      <c r="F86" s="95">
        <v>5.77</v>
      </c>
      <c r="G86" s="95">
        <v>5.77</v>
      </c>
      <c r="H86" s="95">
        <v>5.78</v>
      </c>
      <c r="I86" s="12" t="s">
        <v>35</v>
      </c>
    </row>
    <row r="87" spans="2:9" ht="20.100000000000001" customHeight="1">
      <c r="B87" s="61" t="s">
        <v>60</v>
      </c>
      <c r="C87" s="61" t="s">
        <v>41</v>
      </c>
      <c r="D87" s="95">
        <v>2.75</v>
      </c>
      <c r="E87" s="95" t="s">
        <v>380</v>
      </c>
      <c r="F87" s="95">
        <v>2.75</v>
      </c>
      <c r="G87" s="95">
        <v>2.6</v>
      </c>
      <c r="H87" s="95">
        <v>2.5</v>
      </c>
      <c r="I87" s="12" t="s">
        <v>61</v>
      </c>
    </row>
    <row r="88" spans="2:9" ht="20.100000000000001" customHeight="1">
      <c r="B88" s="61" t="s">
        <v>340</v>
      </c>
      <c r="C88" s="61" t="s">
        <v>77</v>
      </c>
      <c r="D88" s="95">
        <v>1.6</v>
      </c>
      <c r="E88" s="95">
        <v>1.6</v>
      </c>
      <c r="F88" s="95">
        <v>1.6</v>
      </c>
      <c r="G88" s="95" t="s">
        <v>380</v>
      </c>
      <c r="H88" s="95" t="s">
        <v>380</v>
      </c>
      <c r="I88" s="12" t="s">
        <v>78</v>
      </c>
    </row>
    <row r="89" spans="2:9" ht="20.100000000000001" customHeight="1">
      <c r="B89" s="61" t="s">
        <v>341</v>
      </c>
      <c r="C89" s="61" t="s">
        <v>342</v>
      </c>
      <c r="D89" s="95">
        <v>1.37</v>
      </c>
      <c r="E89" s="95">
        <v>1.37</v>
      </c>
      <c r="F89" s="95">
        <v>1.35</v>
      </c>
      <c r="G89" s="95">
        <v>1.35</v>
      </c>
      <c r="H89" s="95">
        <v>1.35</v>
      </c>
      <c r="I89" s="12" t="s">
        <v>343</v>
      </c>
    </row>
    <row r="90" spans="2:9" ht="20.100000000000001" customHeight="1">
      <c r="B90" s="61" t="s">
        <v>344</v>
      </c>
      <c r="C90" s="61" t="s">
        <v>145</v>
      </c>
      <c r="D90" s="95">
        <v>1.9</v>
      </c>
      <c r="E90" s="95">
        <v>1.97</v>
      </c>
      <c r="F90" s="95">
        <v>2</v>
      </c>
      <c r="G90" s="95">
        <v>1.9</v>
      </c>
      <c r="H90" s="95">
        <v>1.9</v>
      </c>
      <c r="I90" s="12" t="s">
        <v>146</v>
      </c>
    </row>
    <row r="91" spans="2:9" ht="20.100000000000001" customHeight="1">
      <c r="B91" s="61" t="s">
        <v>103</v>
      </c>
      <c r="C91" s="61" t="s">
        <v>79</v>
      </c>
      <c r="D91" s="95" t="s">
        <v>380</v>
      </c>
      <c r="E91" s="95">
        <v>1.94</v>
      </c>
      <c r="F91" s="95" t="s">
        <v>380</v>
      </c>
      <c r="G91" s="95">
        <v>1.9</v>
      </c>
      <c r="H91" s="95" t="s">
        <v>380</v>
      </c>
      <c r="I91" s="12" t="s">
        <v>80</v>
      </c>
    </row>
    <row r="92" spans="2:9" ht="20.100000000000001" customHeight="1">
      <c r="B92" s="61" t="s">
        <v>62</v>
      </c>
      <c r="C92" s="61" t="s">
        <v>46</v>
      </c>
      <c r="D92" s="95" t="s">
        <v>380</v>
      </c>
      <c r="E92" s="95" t="s">
        <v>380</v>
      </c>
      <c r="F92" s="95">
        <v>2.5</v>
      </c>
      <c r="G92" s="95">
        <v>2.5</v>
      </c>
      <c r="H92" s="95" t="s">
        <v>380</v>
      </c>
      <c r="I92" s="12" t="s">
        <v>44</v>
      </c>
    </row>
    <row r="93" spans="2:9" ht="20.100000000000001" customHeight="1">
      <c r="B93" s="61" t="s">
        <v>81</v>
      </c>
      <c r="C93" s="61" t="s">
        <v>82</v>
      </c>
      <c r="D93" s="95">
        <v>2.95</v>
      </c>
      <c r="E93" s="95">
        <v>2.92</v>
      </c>
      <c r="F93" s="95">
        <v>2.9</v>
      </c>
      <c r="G93" s="95">
        <v>2.9</v>
      </c>
      <c r="H93" s="95">
        <v>2.9</v>
      </c>
      <c r="I93" s="12" t="s">
        <v>83</v>
      </c>
    </row>
    <row r="94" spans="2:9" ht="20.100000000000001" customHeight="1">
      <c r="B94" s="61" t="s">
        <v>127</v>
      </c>
      <c r="C94" s="61" t="s">
        <v>126</v>
      </c>
      <c r="D94" s="95" t="s">
        <v>380</v>
      </c>
      <c r="E94" s="95">
        <v>5.5</v>
      </c>
      <c r="F94" s="95">
        <v>5.5</v>
      </c>
      <c r="G94" s="95" t="s">
        <v>380</v>
      </c>
      <c r="H94" s="95" t="s">
        <v>380</v>
      </c>
      <c r="I94" s="12" t="s">
        <v>129</v>
      </c>
    </row>
    <row r="95" spans="2:9" ht="20.100000000000001" customHeight="1">
      <c r="B95" s="61" t="s">
        <v>187</v>
      </c>
      <c r="C95" s="61" t="s">
        <v>185</v>
      </c>
      <c r="D95" s="95">
        <v>1.29</v>
      </c>
      <c r="E95" s="95">
        <v>1.29</v>
      </c>
      <c r="F95" s="95">
        <v>1.29</v>
      </c>
      <c r="G95" s="95" t="s">
        <v>380</v>
      </c>
      <c r="H95" s="95" t="s">
        <v>380</v>
      </c>
      <c r="I95" s="12" t="s">
        <v>194</v>
      </c>
    </row>
    <row r="96" spans="2:9" ht="20.100000000000001" customHeight="1">
      <c r="B96" s="61" t="s">
        <v>345</v>
      </c>
      <c r="C96" s="61" t="s">
        <v>154</v>
      </c>
      <c r="D96" s="95" t="s">
        <v>380</v>
      </c>
      <c r="E96" s="95" t="s">
        <v>380</v>
      </c>
      <c r="F96" s="95" t="s">
        <v>380</v>
      </c>
      <c r="G96" s="95" t="s">
        <v>380</v>
      </c>
      <c r="H96" s="95">
        <v>1.85</v>
      </c>
      <c r="I96" s="12" t="s">
        <v>158</v>
      </c>
    </row>
    <row r="97" spans="2:9" ht="20.100000000000001" customHeight="1">
      <c r="B97" s="61" t="s">
        <v>84</v>
      </c>
      <c r="C97" s="61" t="s">
        <v>85</v>
      </c>
      <c r="D97" s="95" t="s">
        <v>380</v>
      </c>
      <c r="E97" s="95" t="s">
        <v>380</v>
      </c>
      <c r="F97" s="95" t="s">
        <v>380</v>
      </c>
      <c r="G97" s="95">
        <v>2.2999999999999998</v>
      </c>
      <c r="H97" s="95">
        <v>2.2999999999999998</v>
      </c>
      <c r="I97" s="12" t="s">
        <v>86</v>
      </c>
    </row>
    <row r="98" spans="2:9" ht="20.100000000000001" customHeight="1">
      <c r="B98" s="61" t="s">
        <v>87</v>
      </c>
      <c r="C98" s="61" t="s">
        <v>88</v>
      </c>
      <c r="D98" s="95">
        <v>2.33</v>
      </c>
      <c r="E98" s="95">
        <v>2.2799999999999998</v>
      </c>
      <c r="F98" s="95">
        <v>2.25</v>
      </c>
      <c r="G98" s="95">
        <v>2.14</v>
      </c>
      <c r="H98" s="95">
        <v>2.04</v>
      </c>
      <c r="I98" s="12" t="s">
        <v>89</v>
      </c>
    </row>
    <row r="99" spans="2:9" ht="20.100000000000001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95" t="s">
        <v>380</v>
      </c>
      <c r="I99" s="12" t="s">
        <v>348</v>
      </c>
    </row>
    <row r="100" spans="2:9" ht="20.100000000000001" customHeight="1">
      <c r="B100" s="61" t="s">
        <v>349</v>
      </c>
      <c r="C100" s="61" t="s">
        <v>191</v>
      </c>
      <c r="D100" s="95">
        <v>1.84</v>
      </c>
      <c r="E100" s="95">
        <v>1.79</v>
      </c>
      <c r="F100" s="95">
        <v>1.74</v>
      </c>
      <c r="G100" s="95">
        <v>1.66</v>
      </c>
      <c r="H100" s="95">
        <v>1.58</v>
      </c>
      <c r="I100" s="12" t="s">
        <v>192</v>
      </c>
    </row>
    <row r="101" spans="2:9" ht="20.100000000000001" customHeight="1">
      <c r="B101" s="61" t="s">
        <v>350</v>
      </c>
      <c r="C101" s="61" t="s">
        <v>131</v>
      </c>
      <c r="D101" s="95" t="s">
        <v>380</v>
      </c>
      <c r="E101" s="95">
        <v>1</v>
      </c>
      <c r="F101" s="95" t="s">
        <v>380</v>
      </c>
      <c r="G101" s="95">
        <v>1</v>
      </c>
      <c r="H101" s="95" t="s">
        <v>380</v>
      </c>
      <c r="I101" s="94" t="s">
        <v>132</v>
      </c>
    </row>
    <row r="102" spans="2:9" ht="20.100000000000001" customHeight="1">
      <c r="B102" s="60" t="s">
        <v>351</v>
      </c>
      <c r="C102" s="87"/>
      <c r="D102" s="88"/>
      <c r="E102" s="88"/>
      <c r="F102" s="88"/>
      <c r="G102" s="88"/>
      <c r="H102" s="88"/>
      <c r="I102" s="89" t="s">
        <v>63</v>
      </c>
    </row>
    <row r="103" spans="2:9" ht="20.100000000000001" customHeight="1">
      <c r="B103" s="61" t="s">
        <v>101</v>
      </c>
      <c r="C103" s="61" t="s">
        <v>102</v>
      </c>
      <c r="D103" s="95">
        <v>19.25</v>
      </c>
      <c r="E103" s="95">
        <v>19.25</v>
      </c>
      <c r="F103" s="95">
        <v>19.25</v>
      </c>
      <c r="G103" s="95">
        <v>20</v>
      </c>
      <c r="H103" s="95">
        <v>20</v>
      </c>
      <c r="I103" s="12" t="s">
        <v>104</v>
      </c>
    </row>
    <row r="104" spans="2:9" ht="20.100000000000001" customHeight="1">
      <c r="B104" s="61" t="s">
        <v>90</v>
      </c>
      <c r="C104" s="61" t="s">
        <v>91</v>
      </c>
      <c r="D104" s="95" t="s">
        <v>380</v>
      </c>
      <c r="E104" s="95">
        <v>8.9499999999999993</v>
      </c>
      <c r="F104" s="95">
        <v>8.9499999999999993</v>
      </c>
      <c r="G104" s="95">
        <v>8.9</v>
      </c>
      <c r="H104" s="95">
        <v>9</v>
      </c>
      <c r="I104" s="12" t="s">
        <v>92</v>
      </c>
    </row>
    <row r="105" spans="2:9" ht="20.100000000000001" customHeight="1">
      <c r="B105" s="61" t="s">
        <v>174</v>
      </c>
      <c r="C105" s="61" t="s">
        <v>175</v>
      </c>
      <c r="D105" s="95" t="s">
        <v>380</v>
      </c>
      <c r="E105" s="95" t="s">
        <v>380</v>
      </c>
      <c r="F105" s="95" t="s">
        <v>380</v>
      </c>
      <c r="G105" s="95">
        <v>120</v>
      </c>
      <c r="H105" s="95" t="s">
        <v>380</v>
      </c>
      <c r="I105" s="12" t="s">
        <v>176</v>
      </c>
    </row>
    <row r="106" spans="2:9" ht="20.100000000000001" customHeight="1">
      <c r="B106" s="61" t="s">
        <v>109</v>
      </c>
      <c r="C106" s="61" t="s">
        <v>110</v>
      </c>
      <c r="D106" s="95" t="s">
        <v>380</v>
      </c>
      <c r="E106" s="95">
        <v>11.5</v>
      </c>
      <c r="F106" s="95">
        <v>11.5</v>
      </c>
      <c r="G106" s="95">
        <v>11.5</v>
      </c>
      <c r="H106" s="95" t="s">
        <v>380</v>
      </c>
      <c r="I106" s="12" t="s">
        <v>111</v>
      </c>
    </row>
    <row r="107" spans="2:9" ht="20.100000000000001" customHeight="1">
      <c r="B107" s="61" t="s">
        <v>378</v>
      </c>
      <c r="C107" s="61" t="s">
        <v>105</v>
      </c>
      <c r="D107" s="95">
        <v>9.3000000000000007</v>
      </c>
      <c r="E107" s="95">
        <v>9.3000000000000007</v>
      </c>
      <c r="F107" s="95">
        <v>9.0500000000000007</v>
      </c>
      <c r="G107" s="95" t="s">
        <v>380</v>
      </c>
      <c r="H107" s="95" t="s">
        <v>380</v>
      </c>
      <c r="I107" s="12" t="s">
        <v>108</v>
      </c>
    </row>
    <row r="108" spans="2:9" ht="20.100000000000001" customHeight="1">
      <c r="B108" s="61" t="s">
        <v>352</v>
      </c>
      <c r="C108" s="61" t="s">
        <v>353</v>
      </c>
      <c r="D108" s="95" t="s">
        <v>380</v>
      </c>
      <c r="E108" s="95" t="s">
        <v>380</v>
      </c>
      <c r="F108" s="95" t="s">
        <v>380</v>
      </c>
      <c r="G108" s="95">
        <v>11</v>
      </c>
      <c r="H108" s="95">
        <v>11</v>
      </c>
      <c r="I108" s="12" t="s">
        <v>354</v>
      </c>
    </row>
    <row r="109" spans="2:9" ht="20.100000000000001" customHeight="1">
      <c r="B109" s="61" t="s">
        <v>125</v>
      </c>
      <c r="C109" s="61" t="s">
        <v>124</v>
      </c>
      <c r="D109" s="95" t="s">
        <v>380</v>
      </c>
      <c r="E109" s="95">
        <v>44</v>
      </c>
      <c r="F109" s="95">
        <v>45</v>
      </c>
      <c r="G109" s="95">
        <v>45</v>
      </c>
      <c r="H109" s="95">
        <v>45</v>
      </c>
      <c r="I109" s="12" t="s">
        <v>130</v>
      </c>
    </row>
    <row r="110" spans="2:9" ht="20.100000000000001" customHeight="1">
      <c r="B110" s="61" t="s">
        <v>355</v>
      </c>
      <c r="C110" s="61" t="s">
        <v>213</v>
      </c>
      <c r="D110" s="95">
        <v>23.48</v>
      </c>
      <c r="E110" s="95">
        <v>23</v>
      </c>
      <c r="F110" s="95" t="s">
        <v>380</v>
      </c>
      <c r="G110" s="95" t="s">
        <v>380</v>
      </c>
      <c r="H110" s="95" t="s">
        <v>380</v>
      </c>
      <c r="I110" s="12" t="s">
        <v>216</v>
      </c>
    </row>
    <row r="111" spans="2:9" ht="20.100000000000001" customHeight="1">
      <c r="B111" s="61" t="s">
        <v>356</v>
      </c>
      <c r="C111" s="61" t="s">
        <v>172</v>
      </c>
      <c r="D111" s="95">
        <v>27</v>
      </c>
      <c r="E111" s="95">
        <v>27</v>
      </c>
      <c r="F111" s="95" t="s">
        <v>380</v>
      </c>
      <c r="G111" s="95">
        <v>27</v>
      </c>
      <c r="H111" s="95" t="s">
        <v>380</v>
      </c>
      <c r="I111" s="92" t="s">
        <v>173</v>
      </c>
    </row>
    <row r="112" spans="2:9" ht="20.100000000000001" customHeight="1">
      <c r="B112" s="60" t="s">
        <v>357</v>
      </c>
      <c r="C112" s="87"/>
      <c r="D112" s="88"/>
      <c r="E112" s="88"/>
      <c r="F112" s="88"/>
      <c r="G112" s="88"/>
      <c r="H112" s="88"/>
      <c r="I112" s="89" t="s">
        <v>29</v>
      </c>
    </row>
    <row r="113" spans="2:9" ht="20.100000000000001" customHeight="1">
      <c r="B113" s="61" t="s">
        <v>358</v>
      </c>
      <c r="C113" s="61" t="s">
        <v>218</v>
      </c>
      <c r="D113" s="95" t="s">
        <v>380</v>
      </c>
      <c r="E113" s="95" t="s">
        <v>380</v>
      </c>
      <c r="F113" s="95" t="s">
        <v>380</v>
      </c>
      <c r="G113" s="95" t="s">
        <v>380</v>
      </c>
      <c r="H113" s="95">
        <v>0.36</v>
      </c>
      <c r="I113" s="12" t="s">
        <v>219</v>
      </c>
    </row>
    <row r="114" spans="2:9" ht="20.100000000000001" customHeight="1">
      <c r="B114" s="61" t="s">
        <v>221</v>
      </c>
      <c r="C114" s="61" t="s">
        <v>222</v>
      </c>
      <c r="D114" s="95" t="s">
        <v>380</v>
      </c>
      <c r="E114" s="95" t="s">
        <v>380</v>
      </c>
      <c r="F114" s="95" t="s">
        <v>380</v>
      </c>
      <c r="G114" s="95" t="s">
        <v>380</v>
      </c>
      <c r="H114" s="95">
        <v>3.06</v>
      </c>
      <c r="I114" s="12" t="s">
        <v>224</v>
      </c>
    </row>
    <row r="115" spans="2:9" ht="20.100000000000001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>
        <v>6.45</v>
      </c>
      <c r="G115" s="95">
        <v>6.45</v>
      </c>
      <c r="H115" s="95" t="s">
        <v>380</v>
      </c>
      <c r="I115" s="12" t="s">
        <v>205</v>
      </c>
    </row>
    <row r="116" spans="2:9" ht="20.100000000000001" customHeight="1">
      <c r="B116" s="61" t="s">
        <v>360</v>
      </c>
      <c r="C116" s="61" t="s">
        <v>141</v>
      </c>
      <c r="D116" s="95">
        <v>4.87</v>
      </c>
      <c r="E116" s="95">
        <v>4.9000000000000004</v>
      </c>
      <c r="F116" s="95">
        <v>4.8499999999999996</v>
      </c>
      <c r="G116" s="95">
        <v>4.8600000000000003</v>
      </c>
      <c r="H116" s="95">
        <v>4.82</v>
      </c>
      <c r="I116" s="12" t="s">
        <v>142</v>
      </c>
    </row>
    <row r="117" spans="2:9" ht="20.100000000000001" customHeight="1">
      <c r="B117" s="61" t="s">
        <v>361</v>
      </c>
      <c r="C117" s="61" t="s">
        <v>362</v>
      </c>
      <c r="D117" s="95">
        <v>4.5999999999999996</v>
      </c>
      <c r="E117" s="95" t="s">
        <v>380</v>
      </c>
      <c r="F117" s="95">
        <v>4.5999999999999996</v>
      </c>
      <c r="G117" s="95" t="s">
        <v>380</v>
      </c>
      <c r="H117" s="95" t="s">
        <v>380</v>
      </c>
      <c r="I117" s="12" t="s">
        <v>363</v>
      </c>
    </row>
    <row r="118" spans="2:9" ht="20.100000000000001" customHeight="1">
      <c r="B118" s="61" t="s">
        <v>364</v>
      </c>
      <c r="C118" s="61" t="s">
        <v>188</v>
      </c>
      <c r="D118" s="95">
        <v>10</v>
      </c>
      <c r="E118" s="95" t="s">
        <v>380</v>
      </c>
      <c r="F118" s="95" t="s">
        <v>380</v>
      </c>
      <c r="G118" s="95" t="s">
        <v>380</v>
      </c>
      <c r="H118" s="95" t="s">
        <v>380</v>
      </c>
      <c r="I118" s="12" t="s">
        <v>193</v>
      </c>
    </row>
    <row r="119" spans="2:9" ht="20.100000000000001" customHeight="1">
      <c r="B119" s="61" t="s">
        <v>365</v>
      </c>
      <c r="C119" s="61" t="s">
        <v>366</v>
      </c>
      <c r="D119" s="95">
        <v>6.7</v>
      </c>
      <c r="E119" s="95">
        <v>6.8</v>
      </c>
      <c r="F119" s="95">
        <v>6.8</v>
      </c>
      <c r="G119" s="95">
        <v>6.5</v>
      </c>
      <c r="H119" s="95">
        <v>6.5</v>
      </c>
      <c r="I119" s="12" t="s">
        <v>367</v>
      </c>
    </row>
    <row r="120" spans="2:9" ht="20.100000000000001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95" t="s">
        <v>380</v>
      </c>
      <c r="I120" s="12" t="s">
        <v>370</v>
      </c>
    </row>
  </sheetData>
  <mergeCells count="20">
    <mergeCell ref="B65:I65"/>
    <mergeCell ref="B66:I66"/>
    <mergeCell ref="B67:B68"/>
    <mergeCell ref="C67:C68"/>
    <mergeCell ref="I67:I68"/>
    <mergeCell ref="D67:D68"/>
    <mergeCell ref="G67:G68"/>
    <mergeCell ref="H67:H68"/>
    <mergeCell ref="F67:F68"/>
    <mergeCell ref="E67:E68"/>
    <mergeCell ref="B1:I1"/>
    <mergeCell ref="B2:I2"/>
    <mergeCell ref="B3:B4"/>
    <mergeCell ref="C3:C4"/>
    <mergeCell ref="D3:D4"/>
    <mergeCell ref="I3:I4"/>
    <mergeCell ref="G3:G4"/>
    <mergeCell ref="H3:H4"/>
    <mergeCell ref="F3:F4"/>
    <mergeCell ref="E3:E4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6"/>
  <sheetViews>
    <sheetView rightToLeft="1" zoomScale="115" zoomScaleNormal="115" workbookViewId="0">
      <selection activeCell="Q70" sqref="Q70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26.25" customHeight="1">
      <c r="A1" s="21" t="s">
        <v>4</v>
      </c>
      <c r="B1" s="166" t="s">
        <v>431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</row>
    <row r="2" spans="1:14" ht="21" customHeight="1">
      <c r="A2" s="28" t="s">
        <v>5</v>
      </c>
      <c r="B2" s="170" t="s">
        <v>432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</row>
    <row r="3" spans="1:14" ht="50.2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20.100000000000001" customHeight="1">
      <c r="A4" s="36" t="s">
        <v>12</v>
      </c>
      <c r="B4" s="133" t="s">
        <v>3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</row>
    <row r="5" spans="1:14" ht="20.100000000000001" customHeight="1">
      <c r="A5" s="37" t="s">
        <v>374</v>
      </c>
      <c r="B5" s="38" t="s">
        <v>169</v>
      </c>
      <c r="C5" s="39">
        <v>0.66</v>
      </c>
      <c r="D5" s="40">
        <v>0.69</v>
      </c>
      <c r="E5" s="40">
        <v>0.66</v>
      </c>
      <c r="F5" s="41">
        <v>0.67</v>
      </c>
      <c r="G5" s="41">
        <v>0.68</v>
      </c>
      <c r="H5" s="41">
        <v>0.66</v>
      </c>
      <c r="I5" s="42">
        <v>3.0303030303030276</v>
      </c>
      <c r="J5" s="43">
        <v>50</v>
      </c>
      <c r="K5" s="43">
        <v>25986592</v>
      </c>
      <c r="L5" s="43">
        <v>17511154.140000001</v>
      </c>
      <c r="M5" s="44">
        <v>5</v>
      </c>
      <c r="N5" s="45" t="s">
        <v>170</v>
      </c>
    </row>
    <row r="6" spans="1:14" ht="20.100000000000001" customHeight="1">
      <c r="A6" s="37" t="s">
        <v>395</v>
      </c>
      <c r="B6" s="38" t="s">
        <v>36</v>
      </c>
      <c r="C6" s="39">
        <v>3.02</v>
      </c>
      <c r="D6" s="40">
        <v>3.11</v>
      </c>
      <c r="E6" s="40">
        <v>2.96</v>
      </c>
      <c r="F6" s="41">
        <v>3.02</v>
      </c>
      <c r="G6" s="41">
        <v>3.11</v>
      </c>
      <c r="H6" s="41">
        <v>3.02</v>
      </c>
      <c r="I6" s="42">
        <v>2.9801324503311299</v>
      </c>
      <c r="J6" s="43">
        <v>335</v>
      </c>
      <c r="K6" s="43">
        <v>122896370</v>
      </c>
      <c r="L6" s="43">
        <v>370623500.92000002</v>
      </c>
      <c r="M6" s="44">
        <v>5</v>
      </c>
      <c r="N6" s="45" t="s">
        <v>48</v>
      </c>
    </row>
    <row r="7" spans="1:14" ht="20.100000000000001" customHeight="1">
      <c r="A7" s="37" t="s">
        <v>98</v>
      </c>
      <c r="B7" s="38" t="s">
        <v>99</v>
      </c>
      <c r="C7" s="39">
        <v>1.01</v>
      </c>
      <c r="D7" s="40">
        <v>1.01</v>
      </c>
      <c r="E7" s="40">
        <v>1</v>
      </c>
      <c r="F7" s="41">
        <v>1</v>
      </c>
      <c r="G7" s="41">
        <v>1</v>
      </c>
      <c r="H7" s="41">
        <v>1.01</v>
      </c>
      <c r="I7" s="42">
        <v>-0.99009900990099098</v>
      </c>
      <c r="J7" s="43">
        <v>63</v>
      </c>
      <c r="K7" s="43">
        <v>29732380</v>
      </c>
      <c r="L7" s="43">
        <v>29737478.41</v>
      </c>
      <c r="M7" s="44">
        <v>5</v>
      </c>
      <c r="N7" s="45" t="s">
        <v>100</v>
      </c>
    </row>
    <row r="8" spans="1:14" ht="20.100000000000001" customHeight="1">
      <c r="A8" s="37" t="s">
        <v>386</v>
      </c>
      <c r="B8" s="38" t="s">
        <v>45</v>
      </c>
      <c r="C8" s="39">
        <v>7.0000000000000007E-2</v>
      </c>
      <c r="D8" s="40">
        <v>7.0000000000000007E-2</v>
      </c>
      <c r="E8" s="40">
        <v>0.06</v>
      </c>
      <c r="F8" s="41">
        <v>0.06</v>
      </c>
      <c r="G8" s="41">
        <v>0.06</v>
      </c>
      <c r="H8" s="41">
        <v>7.0000000000000007E-2</v>
      </c>
      <c r="I8" s="42">
        <v>-14.285714285714302</v>
      </c>
      <c r="J8" s="43">
        <v>36</v>
      </c>
      <c r="K8" s="43">
        <v>43400750</v>
      </c>
      <c r="L8" s="43">
        <v>2705560.29</v>
      </c>
      <c r="M8" s="44">
        <v>4</v>
      </c>
      <c r="N8" s="45" t="s">
        <v>66</v>
      </c>
    </row>
    <row r="9" spans="1:14" ht="20.100000000000001" customHeight="1">
      <c r="A9" s="37" t="s">
        <v>403</v>
      </c>
      <c r="B9" s="38" t="s">
        <v>25</v>
      </c>
      <c r="C9" s="39">
        <v>0.22</v>
      </c>
      <c r="D9" s="40">
        <v>0.22</v>
      </c>
      <c r="E9" s="40">
        <v>0.22</v>
      </c>
      <c r="F9" s="41">
        <v>0.22</v>
      </c>
      <c r="G9" s="41">
        <v>0.22</v>
      </c>
      <c r="H9" s="41">
        <v>0.22</v>
      </c>
      <c r="I9" s="42">
        <v>0</v>
      </c>
      <c r="J9" s="43">
        <v>34</v>
      </c>
      <c r="K9" s="43">
        <v>60689070</v>
      </c>
      <c r="L9" s="43">
        <v>13351595.399999999</v>
      </c>
      <c r="M9" s="44">
        <v>4</v>
      </c>
      <c r="N9" s="45" t="s">
        <v>26</v>
      </c>
    </row>
    <row r="10" spans="1:14" ht="20.100000000000001" customHeight="1">
      <c r="A10" s="37" t="s">
        <v>50</v>
      </c>
      <c r="B10" s="38" t="s">
        <v>51</v>
      </c>
      <c r="C10" s="39">
        <v>4.72</v>
      </c>
      <c r="D10" s="40">
        <v>4.87</v>
      </c>
      <c r="E10" s="40">
        <v>4.7</v>
      </c>
      <c r="F10" s="41">
        <v>4.79</v>
      </c>
      <c r="G10" s="41">
        <v>4.8</v>
      </c>
      <c r="H10" s="41">
        <v>4.72</v>
      </c>
      <c r="I10" s="42">
        <v>1.6949152542372836</v>
      </c>
      <c r="J10" s="43">
        <v>245</v>
      </c>
      <c r="K10" s="43">
        <v>44748553</v>
      </c>
      <c r="L10" s="43">
        <v>214345517.96000001</v>
      </c>
      <c r="M10" s="44">
        <v>5</v>
      </c>
      <c r="N10" s="45" t="s">
        <v>52</v>
      </c>
    </row>
    <row r="11" spans="1:14" ht="20.100000000000001" customHeight="1">
      <c r="A11" s="37" t="s">
        <v>397</v>
      </c>
      <c r="B11" s="38" t="s">
        <v>74</v>
      </c>
      <c r="C11" s="39">
        <v>0.23</v>
      </c>
      <c r="D11" s="40">
        <v>0.23</v>
      </c>
      <c r="E11" s="40">
        <v>0.22</v>
      </c>
      <c r="F11" s="41">
        <v>0.22</v>
      </c>
      <c r="G11" s="41">
        <v>0.22</v>
      </c>
      <c r="H11" s="41">
        <v>0.22</v>
      </c>
      <c r="I11" s="42">
        <v>0</v>
      </c>
      <c r="J11" s="43">
        <v>28</v>
      </c>
      <c r="K11" s="43">
        <v>63007100</v>
      </c>
      <c r="L11" s="43">
        <v>13896562</v>
      </c>
      <c r="M11" s="44">
        <v>5</v>
      </c>
      <c r="N11" s="45" t="s">
        <v>75</v>
      </c>
    </row>
    <row r="12" spans="1:14" ht="20.100000000000001" customHeight="1">
      <c r="A12" s="37" t="s">
        <v>53</v>
      </c>
      <c r="B12" s="38" t="s">
        <v>42</v>
      </c>
      <c r="C12" s="39">
        <v>0.28999999999999998</v>
      </c>
      <c r="D12" s="40">
        <v>0.32</v>
      </c>
      <c r="E12" s="40">
        <v>0.28999999999999998</v>
      </c>
      <c r="F12" s="41">
        <v>0.3</v>
      </c>
      <c r="G12" s="41">
        <v>0.3</v>
      </c>
      <c r="H12" s="41">
        <v>0.28999999999999998</v>
      </c>
      <c r="I12" s="42">
        <v>3.4482758620689724</v>
      </c>
      <c r="J12" s="43">
        <v>293</v>
      </c>
      <c r="K12" s="43">
        <v>835018399</v>
      </c>
      <c r="L12" s="43">
        <v>250044350.09999999</v>
      </c>
      <c r="M12" s="44">
        <v>5</v>
      </c>
      <c r="N12" s="45" t="s">
        <v>43</v>
      </c>
    </row>
    <row r="13" spans="1:14" ht="20.100000000000001" customHeight="1">
      <c r="A13" s="37" t="s">
        <v>54</v>
      </c>
      <c r="B13" s="38" t="s">
        <v>39</v>
      </c>
      <c r="C13" s="39">
        <v>0.12</v>
      </c>
      <c r="D13" s="40">
        <v>0.13</v>
      </c>
      <c r="E13" s="40">
        <v>0.12</v>
      </c>
      <c r="F13" s="41">
        <v>0.13</v>
      </c>
      <c r="G13" s="41">
        <v>0.13</v>
      </c>
      <c r="H13" s="41">
        <v>0.13</v>
      </c>
      <c r="I13" s="42">
        <v>0</v>
      </c>
      <c r="J13" s="43">
        <v>31</v>
      </c>
      <c r="K13" s="43">
        <v>99039508</v>
      </c>
      <c r="L13" s="43">
        <v>12873330.24</v>
      </c>
      <c r="M13" s="44">
        <v>4</v>
      </c>
      <c r="N13" s="45" t="s">
        <v>40</v>
      </c>
    </row>
    <row r="14" spans="1:14" ht="20.100000000000001" customHeight="1">
      <c r="A14" s="37" t="s">
        <v>439</v>
      </c>
      <c r="B14" s="38" t="s">
        <v>220</v>
      </c>
      <c r="C14" s="39">
        <v>0.17</v>
      </c>
      <c r="D14" s="40">
        <v>0.17</v>
      </c>
      <c r="E14" s="40">
        <v>0.17</v>
      </c>
      <c r="F14" s="41">
        <v>0.17</v>
      </c>
      <c r="G14" s="41">
        <v>0.17</v>
      </c>
      <c r="H14" s="41">
        <v>0.17</v>
      </c>
      <c r="I14" s="42">
        <v>0</v>
      </c>
      <c r="J14" s="43">
        <v>5</v>
      </c>
      <c r="K14" s="43">
        <v>20912</v>
      </c>
      <c r="L14" s="43">
        <v>3555.04</v>
      </c>
      <c r="M14" s="44">
        <v>3</v>
      </c>
      <c r="N14" s="45" t="s">
        <v>223</v>
      </c>
    </row>
    <row r="15" spans="1:14" ht="20.100000000000001" customHeight="1">
      <c r="A15" s="37" t="s">
        <v>404</v>
      </c>
      <c r="B15" s="38" t="s">
        <v>159</v>
      </c>
      <c r="C15" s="39">
        <v>1.75</v>
      </c>
      <c r="D15" s="40">
        <v>1.75</v>
      </c>
      <c r="E15" s="40">
        <v>1.35</v>
      </c>
      <c r="F15" s="41">
        <v>1.56</v>
      </c>
      <c r="G15" s="41">
        <v>1.4</v>
      </c>
      <c r="H15" s="41">
        <v>1.75</v>
      </c>
      <c r="I15" s="42">
        <v>-20.000000000000007</v>
      </c>
      <c r="J15" s="43">
        <v>19</v>
      </c>
      <c r="K15" s="43">
        <v>1121912</v>
      </c>
      <c r="L15" s="43">
        <v>1750140.6700000002</v>
      </c>
      <c r="M15" s="44">
        <v>5</v>
      </c>
      <c r="N15" s="45" t="s">
        <v>160</v>
      </c>
    </row>
    <row r="16" spans="1:14" ht="20.100000000000001" customHeight="1">
      <c r="A16" s="37" t="s">
        <v>409</v>
      </c>
      <c r="B16" s="38" t="s">
        <v>123</v>
      </c>
      <c r="C16" s="39">
        <v>0.25</v>
      </c>
      <c r="D16" s="40">
        <v>0.26</v>
      </c>
      <c r="E16" s="40">
        <v>0.25</v>
      </c>
      <c r="F16" s="41">
        <v>0.25</v>
      </c>
      <c r="G16" s="41">
        <v>0.25</v>
      </c>
      <c r="H16" s="41">
        <v>0.25</v>
      </c>
      <c r="I16" s="42">
        <v>0</v>
      </c>
      <c r="J16" s="43">
        <v>37</v>
      </c>
      <c r="K16" s="43">
        <v>35006230</v>
      </c>
      <c r="L16" s="43">
        <v>8870940.5800000001</v>
      </c>
      <c r="M16" s="44">
        <v>5</v>
      </c>
      <c r="N16" s="45" t="s">
        <v>128</v>
      </c>
    </row>
    <row r="17" spans="1:14" ht="20.100000000000001" customHeight="1">
      <c r="A17" s="37" t="s">
        <v>38</v>
      </c>
      <c r="B17" s="38" t="s">
        <v>37</v>
      </c>
      <c r="C17" s="39">
        <v>2.04</v>
      </c>
      <c r="D17" s="40">
        <v>2.0699999999999998</v>
      </c>
      <c r="E17" s="40">
        <v>2.02</v>
      </c>
      <c r="F17" s="41">
        <v>2.0299999999999998</v>
      </c>
      <c r="G17" s="41">
        <v>2.06</v>
      </c>
      <c r="H17" s="41">
        <v>2.04</v>
      </c>
      <c r="I17" s="42">
        <v>0.98039215686274161</v>
      </c>
      <c r="J17" s="43">
        <v>603</v>
      </c>
      <c r="K17" s="43">
        <v>1786533424</v>
      </c>
      <c r="L17" s="43">
        <v>3629473462.6900001</v>
      </c>
      <c r="M17" s="44">
        <v>5</v>
      </c>
      <c r="N17" s="45" t="s">
        <v>55</v>
      </c>
    </row>
    <row r="18" spans="1:14" ht="20.100000000000001" customHeight="1">
      <c r="A18" s="37" t="s">
        <v>396</v>
      </c>
      <c r="B18" s="38" t="s">
        <v>147</v>
      </c>
      <c r="C18" s="39">
        <v>0.05</v>
      </c>
      <c r="D18" s="39">
        <v>0.05</v>
      </c>
      <c r="E18" s="39">
        <v>0.05</v>
      </c>
      <c r="F18" s="41">
        <v>0.05</v>
      </c>
      <c r="G18" s="41">
        <v>0.05</v>
      </c>
      <c r="H18" s="41">
        <v>0.05</v>
      </c>
      <c r="I18" s="42">
        <v>0</v>
      </c>
      <c r="J18" s="43">
        <v>17</v>
      </c>
      <c r="K18" s="43">
        <v>2031037</v>
      </c>
      <c r="L18" s="43">
        <v>101551.84999999999</v>
      </c>
      <c r="M18" s="44">
        <v>4</v>
      </c>
      <c r="N18" s="45" t="s">
        <v>241</v>
      </c>
    </row>
    <row r="19" spans="1:14" ht="20.100000000000001" customHeight="1">
      <c r="A19" s="37" t="s">
        <v>242</v>
      </c>
      <c r="B19" s="38" t="s">
        <v>243</v>
      </c>
      <c r="C19" s="39">
        <v>0.21</v>
      </c>
      <c r="D19" s="40">
        <v>0.21</v>
      </c>
      <c r="E19" s="40">
        <v>0.19</v>
      </c>
      <c r="F19" s="41">
        <v>0.19</v>
      </c>
      <c r="G19" s="41">
        <v>0.19</v>
      </c>
      <c r="H19" s="41">
        <v>0.24</v>
      </c>
      <c r="I19" s="42">
        <v>-20.833333333333325</v>
      </c>
      <c r="J19" s="43">
        <v>3</v>
      </c>
      <c r="K19" s="43">
        <v>102000</v>
      </c>
      <c r="L19" s="43">
        <v>19400</v>
      </c>
      <c r="M19" s="44">
        <v>3</v>
      </c>
      <c r="N19" s="45" t="s">
        <v>244</v>
      </c>
    </row>
    <row r="20" spans="1:14" ht="20.100000000000001" customHeight="1">
      <c r="A20" s="37" t="s">
        <v>183</v>
      </c>
      <c r="B20" s="38" t="s">
        <v>182</v>
      </c>
      <c r="C20" s="39">
        <v>0.49</v>
      </c>
      <c r="D20" s="39">
        <v>0.54</v>
      </c>
      <c r="E20" s="39">
        <v>0.49</v>
      </c>
      <c r="F20" s="41">
        <v>0.51</v>
      </c>
      <c r="G20" s="41">
        <v>0.54</v>
      </c>
      <c r="H20" s="41">
        <v>0.44</v>
      </c>
      <c r="I20" s="42">
        <v>22.72727272727273</v>
      </c>
      <c r="J20" s="43">
        <v>5</v>
      </c>
      <c r="K20" s="43">
        <v>3782911</v>
      </c>
      <c r="L20" s="43">
        <v>1917771.94</v>
      </c>
      <c r="M20" s="44">
        <v>4</v>
      </c>
      <c r="N20" s="45" t="s">
        <v>196</v>
      </c>
    </row>
    <row r="21" spans="1:14" ht="20.100000000000001" customHeight="1">
      <c r="A21" s="37" t="s">
        <v>199</v>
      </c>
      <c r="B21" s="38" t="s">
        <v>198</v>
      </c>
      <c r="C21" s="39">
        <v>0.69</v>
      </c>
      <c r="D21" s="40">
        <v>0.69</v>
      </c>
      <c r="E21" s="40">
        <v>0.68</v>
      </c>
      <c r="F21" s="41">
        <v>0.69</v>
      </c>
      <c r="G21" s="41">
        <v>0.68</v>
      </c>
      <c r="H21" s="41">
        <v>0.69</v>
      </c>
      <c r="I21" s="42">
        <v>-1.4492753623188248</v>
      </c>
      <c r="J21" s="43">
        <v>12</v>
      </c>
      <c r="K21" s="43">
        <v>242548</v>
      </c>
      <c r="L21" s="43">
        <v>166055.76</v>
      </c>
      <c r="M21" s="44">
        <v>5</v>
      </c>
      <c r="N21" s="45" t="s">
        <v>283</v>
      </c>
    </row>
    <row r="22" spans="1:14" ht="16.5" customHeight="1">
      <c r="A22" s="46" t="s">
        <v>13</v>
      </c>
      <c r="B22" s="46"/>
      <c r="C22" s="132"/>
      <c r="D22" s="132"/>
      <c r="E22" s="132"/>
      <c r="F22" s="132"/>
      <c r="G22" s="132"/>
      <c r="H22" s="132"/>
      <c r="I22" s="132"/>
      <c r="J22" s="47">
        <f>SUM(J5:J21)</f>
        <v>1816</v>
      </c>
      <c r="K22" s="48">
        <f>SUM(K5:K21)</f>
        <v>3153359696</v>
      </c>
      <c r="L22" s="48">
        <f>SUM(L5:L21)</f>
        <v>4567391927.9900007</v>
      </c>
      <c r="M22" s="48">
        <v>5</v>
      </c>
      <c r="N22" s="46" t="s">
        <v>14</v>
      </c>
    </row>
    <row r="23" spans="1:14" ht="15" customHeight="1">
      <c r="A23" s="50" t="s">
        <v>27</v>
      </c>
      <c r="B23" s="50"/>
      <c r="C23" s="133" t="s">
        <v>95</v>
      </c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</row>
    <row r="24" spans="1:14" ht="20.100000000000001" customHeight="1">
      <c r="A24" s="37" t="s">
        <v>384</v>
      </c>
      <c r="B24" s="38" t="s">
        <v>32</v>
      </c>
      <c r="C24" s="105">
        <v>14.96</v>
      </c>
      <c r="D24" s="105">
        <v>15.09</v>
      </c>
      <c r="E24" s="105">
        <v>14.96</v>
      </c>
      <c r="F24" s="41">
        <v>15</v>
      </c>
      <c r="G24" s="41">
        <v>15</v>
      </c>
      <c r="H24" s="41">
        <v>14.96</v>
      </c>
      <c r="I24" s="42">
        <v>0.2673796791443861</v>
      </c>
      <c r="J24" s="43">
        <v>341</v>
      </c>
      <c r="K24" s="43">
        <v>13283452</v>
      </c>
      <c r="L24" s="43">
        <v>199185643.88999999</v>
      </c>
      <c r="M24" s="44">
        <v>5</v>
      </c>
      <c r="N24" s="45" t="s">
        <v>33</v>
      </c>
    </row>
    <row r="25" spans="1:14" ht="20.100000000000001" customHeight="1">
      <c r="A25" s="37" t="s">
        <v>112</v>
      </c>
      <c r="B25" s="38" t="s">
        <v>113</v>
      </c>
      <c r="C25" s="105">
        <v>3.3</v>
      </c>
      <c r="D25" s="105">
        <v>3.33</v>
      </c>
      <c r="E25" s="105">
        <v>3</v>
      </c>
      <c r="F25" s="41">
        <v>3.3</v>
      </c>
      <c r="G25" s="41">
        <v>3.32</v>
      </c>
      <c r="H25" s="41">
        <v>3.3</v>
      </c>
      <c r="I25" s="42">
        <v>0.60606060606060996</v>
      </c>
      <c r="J25" s="43">
        <v>22</v>
      </c>
      <c r="K25" s="43">
        <v>332391</v>
      </c>
      <c r="L25" s="43">
        <v>1097742.3799999999</v>
      </c>
      <c r="M25" s="44">
        <v>5</v>
      </c>
      <c r="N25" s="45" t="s">
        <v>300</v>
      </c>
    </row>
    <row r="26" spans="1:14" ht="20.100000000000001" customHeight="1">
      <c r="A26" s="46" t="s">
        <v>93</v>
      </c>
      <c r="B26" s="46"/>
      <c r="C26" s="67"/>
      <c r="D26" s="68"/>
      <c r="E26" s="68"/>
      <c r="F26" s="69"/>
      <c r="G26" s="69"/>
      <c r="H26" s="69"/>
      <c r="I26" s="70"/>
      <c r="J26" s="47">
        <f>SUM(J24:J25)</f>
        <v>363</v>
      </c>
      <c r="K26" s="48">
        <f>SUM(K24:K25)</f>
        <v>13615843</v>
      </c>
      <c r="L26" s="48">
        <f>SUM(L24:L25)</f>
        <v>200283386.26999998</v>
      </c>
      <c r="M26" s="48">
        <v>5</v>
      </c>
      <c r="N26" s="46" t="s">
        <v>14</v>
      </c>
    </row>
    <row r="27" spans="1:14" ht="20.100000000000001" customHeight="1">
      <c r="A27" s="50" t="s">
        <v>114</v>
      </c>
      <c r="B27" s="50"/>
      <c r="C27" s="133" t="s">
        <v>116</v>
      </c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</row>
    <row r="28" spans="1:14" s="11" customFormat="1" ht="20.100000000000001" customHeight="1">
      <c r="A28" s="37" t="s">
        <v>381</v>
      </c>
      <c r="B28" s="54" t="s">
        <v>162</v>
      </c>
      <c r="C28" s="51">
        <v>0.85</v>
      </c>
      <c r="D28" s="51">
        <v>0.95</v>
      </c>
      <c r="E28" s="51">
        <v>0.85</v>
      </c>
      <c r="F28" s="41">
        <v>0.91</v>
      </c>
      <c r="G28" s="41">
        <v>0.95</v>
      </c>
      <c r="H28" s="41">
        <v>0.83</v>
      </c>
      <c r="I28" s="42">
        <v>14.457831325301207</v>
      </c>
      <c r="J28" s="43">
        <v>48</v>
      </c>
      <c r="K28" s="43">
        <v>5072259</v>
      </c>
      <c r="L28" s="43">
        <v>4617875.2300000004</v>
      </c>
      <c r="M28" s="44">
        <v>4</v>
      </c>
      <c r="N28" s="45" t="s">
        <v>163</v>
      </c>
    </row>
    <row r="29" spans="1:14" s="11" customFormat="1" ht="20.100000000000001" customHeight="1">
      <c r="A29" s="37" t="s">
        <v>443</v>
      </c>
      <c r="B29" s="54" t="s">
        <v>148</v>
      </c>
      <c r="C29" s="51">
        <v>0.69</v>
      </c>
      <c r="D29" s="51">
        <v>0.7</v>
      </c>
      <c r="E29" s="51">
        <v>0.69</v>
      </c>
      <c r="F29" s="41">
        <v>0.69</v>
      </c>
      <c r="G29" s="41">
        <v>0.7</v>
      </c>
      <c r="H29" s="41">
        <v>0.69</v>
      </c>
      <c r="I29" s="42">
        <v>1.449275362318847</v>
      </c>
      <c r="J29" s="43">
        <v>2</v>
      </c>
      <c r="K29" s="43">
        <v>297605</v>
      </c>
      <c r="L29" s="43">
        <v>205361.65</v>
      </c>
      <c r="M29" s="44">
        <v>2</v>
      </c>
      <c r="N29" s="45" t="s">
        <v>149</v>
      </c>
    </row>
    <row r="30" spans="1:14" s="11" customFormat="1" ht="20.100000000000001" customHeight="1">
      <c r="A30" s="37" t="s">
        <v>402</v>
      </c>
      <c r="B30" s="54" t="s">
        <v>206</v>
      </c>
      <c r="C30" s="51">
        <v>0.5</v>
      </c>
      <c r="D30" s="51">
        <v>0.5</v>
      </c>
      <c r="E30" s="51">
        <v>0.5</v>
      </c>
      <c r="F30" s="41">
        <v>0.5</v>
      </c>
      <c r="G30" s="41">
        <v>0.5</v>
      </c>
      <c r="H30" s="41">
        <v>0.5</v>
      </c>
      <c r="I30" s="42">
        <v>0</v>
      </c>
      <c r="J30" s="43">
        <v>4</v>
      </c>
      <c r="K30" s="43">
        <v>255000</v>
      </c>
      <c r="L30" s="43">
        <v>127500</v>
      </c>
      <c r="M30" s="44">
        <v>1</v>
      </c>
      <c r="N30" s="45" t="s">
        <v>210</v>
      </c>
    </row>
    <row r="31" spans="1:14" ht="15.75" customHeight="1">
      <c r="A31" s="46" t="s">
        <v>115</v>
      </c>
      <c r="B31" s="46"/>
      <c r="C31" s="67"/>
      <c r="D31" s="68"/>
      <c r="E31" s="68"/>
      <c r="F31" s="69"/>
      <c r="G31" s="69"/>
      <c r="H31" s="69"/>
      <c r="I31" s="70"/>
      <c r="J31" s="47">
        <f>SUM(J28:J30)</f>
        <v>54</v>
      </c>
      <c r="K31" s="48">
        <f>SUM(K28:K30)</f>
        <v>5624864</v>
      </c>
      <c r="L31" s="48">
        <f>SUM(L28:L30)</f>
        <v>4950736.8800000008</v>
      </c>
      <c r="M31" s="48">
        <v>4</v>
      </c>
      <c r="N31" s="46" t="s">
        <v>14</v>
      </c>
    </row>
    <row r="32" spans="1:14" ht="15.75" customHeight="1">
      <c r="A32" s="50" t="s">
        <v>28</v>
      </c>
      <c r="B32" s="50"/>
      <c r="C32" s="133" t="s">
        <v>31</v>
      </c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</row>
    <row r="33" spans="1:14" s="11" customFormat="1" ht="20.100000000000001" customHeight="1">
      <c r="A33" s="37" t="s">
        <v>392</v>
      </c>
      <c r="B33" s="38" t="s">
        <v>143</v>
      </c>
      <c r="C33" s="39">
        <v>4.17</v>
      </c>
      <c r="D33" s="40">
        <v>4.17</v>
      </c>
      <c r="E33" s="40">
        <v>4.0999999999999996</v>
      </c>
      <c r="F33" s="41">
        <v>4.1100000000000003</v>
      </c>
      <c r="G33" s="41">
        <v>4.0999999999999996</v>
      </c>
      <c r="H33" s="41">
        <v>4.17</v>
      </c>
      <c r="I33" s="42">
        <v>-1.6786570743405393</v>
      </c>
      <c r="J33" s="43">
        <v>20</v>
      </c>
      <c r="K33" s="43">
        <v>721483</v>
      </c>
      <c r="L33" s="43">
        <v>2962119.66</v>
      </c>
      <c r="M33" s="44">
        <v>3</v>
      </c>
      <c r="N33" s="45" t="s">
        <v>144</v>
      </c>
    </row>
    <row r="34" spans="1:14" s="11" customFormat="1" ht="20.100000000000001" customHeight="1">
      <c r="A34" s="37" t="s">
        <v>398</v>
      </c>
      <c r="B34" s="38" t="s">
        <v>211</v>
      </c>
      <c r="C34" s="39">
        <v>7.2</v>
      </c>
      <c r="D34" s="40">
        <v>7.2</v>
      </c>
      <c r="E34" s="40">
        <v>6.84</v>
      </c>
      <c r="F34" s="41">
        <v>7.1</v>
      </c>
      <c r="G34" s="41">
        <v>6.9</v>
      </c>
      <c r="H34" s="41">
        <v>7.51</v>
      </c>
      <c r="I34" s="42">
        <v>-8.122503328894803</v>
      </c>
      <c r="J34" s="43">
        <v>7</v>
      </c>
      <c r="K34" s="43">
        <v>790000</v>
      </c>
      <c r="L34" s="43">
        <v>5611300</v>
      </c>
      <c r="M34" s="44">
        <v>3</v>
      </c>
      <c r="N34" s="45" t="s">
        <v>217</v>
      </c>
    </row>
    <row r="35" spans="1:14" s="11" customFormat="1" ht="20.100000000000001" customHeight="1">
      <c r="A35" s="37" t="s">
        <v>67</v>
      </c>
      <c r="B35" s="38" t="s">
        <v>68</v>
      </c>
      <c r="C35" s="39">
        <v>3.2</v>
      </c>
      <c r="D35" s="40">
        <v>3.22</v>
      </c>
      <c r="E35" s="40">
        <v>3.1</v>
      </c>
      <c r="F35" s="41">
        <v>3.19</v>
      </c>
      <c r="G35" s="41">
        <v>3.2</v>
      </c>
      <c r="H35" s="41">
        <v>3.2</v>
      </c>
      <c r="I35" s="42">
        <v>0</v>
      </c>
      <c r="J35" s="43">
        <v>65</v>
      </c>
      <c r="K35" s="43">
        <v>6854646</v>
      </c>
      <c r="L35" s="43">
        <v>21831111.5</v>
      </c>
      <c r="M35" s="44">
        <v>5</v>
      </c>
      <c r="N35" s="45" t="s">
        <v>69</v>
      </c>
    </row>
    <row r="36" spans="1:14" s="11" customFormat="1" ht="20.100000000000001" customHeight="1">
      <c r="A36" s="37" t="s">
        <v>410</v>
      </c>
      <c r="B36" s="38" t="s">
        <v>177</v>
      </c>
      <c r="C36" s="39">
        <v>0.64</v>
      </c>
      <c r="D36" s="39">
        <v>0.64</v>
      </c>
      <c r="E36" s="39">
        <v>0.64</v>
      </c>
      <c r="F36" s="41">
        <v>0.64</v>
      </c>
      <c r="G36" s="41">
        <v>0.64</v>
      </c>
      <c r="H36" s="41">
        <v>0.65</v>
      </c>
      <c r="I36" s="42">
        <v>-1.5384615384615441</v>
      </c>
      <c r="J36" s="43">
        <v>2</v>
      </c>
      <c r="K36" s="43">
        <v>29902</v>
      </c>
      <c r="L36" s="43">
        <v>19137.28</v>
      </c>
      <c r="M36" s="44">
        <v>2</v>
      </c>
      <c r="N36" s="45" t="s">
        <v>179</v>
      </c>
    </row>
    <row r="37" spans="1:14" s="11" customFormat="1" ht="20.100000000000001" customHeight="1">
      <c r="A37" s="37" t="s">
        <v>70</v>
      </c>
      <c r="B37" s="38" t="s">
        <v>71</v>
      </c>
      <c r="C37" s="39">
        <v>25</v>
      </c>
      <c r="D37" s="40">
        <v>25</v>
      </c>
      <c r="E37" s="40">
        <v>22.9</v>
      </c>
      <c r="F37" s="41">
        <v>23.77</v>
      </c>
      <c r="G37" s="41">
        <v>23.51</v>
      </c>
      <c r="H37" s="41">
        <v>25</v>
      </c>
      <c r="I37" s="42">
        <v>-5.9599999999999991</v>
      </c>
      <c r="J37" s="43">
        <v>180</v>
      </c>
      <c r="K37" s="43">
        <v>5419781</v>
      </c>
      <c r="L37" s="43">
        <v>128829351.59</v>
      </c>
      <c r="M37" s="44">
        <v>5</v>
      </c>
      <c r="N37" s="45" t="s">
        <v>72</v>
      </c>
    </row>
    <row r="38" spans="1:14" s="11" customFormat="1" ht="20.100000000000001" customHeight="1">
      <c r="A38" s="37" t="s">
        <v>413</v>
      </c>
      <c r="B38" s="38" t="s">
        <v>118</v>
      </c>
      <c r="C38" s="39">
        <v>0.69</v>
      </c>
      <c r="D38" s="39">
        <v>0.69</v>
      </c>
      <c r="E38" s="39">
        <v>0.69</v>
      </c>
      <c r="F38" s="41">
        <v>0.69</v>
      </c>
      <c r="G38" s="41">
        <v>0.69</v>
      </c>
      <c r="H38" s="41">
        <v>0.6</v>
      </c>
      <c r="I38" s="42">
        <v>14.999999999999991</v>
      </c>
      <c r="J38" s="43">
        <v>3</v>
      </c>
      <c r="K38" s="43">
        <v>10000</v>
      </c>
      <c r="L38" s="43">
        <v>6900</v>
      </c>
      <c r="M38" s="44">
        <v>1</v>
      </c>
      <c r="N38" s="45" t="s">
        <v>333</v>
      </c>
    </row>
    <row r="39" spans="1:14" ht="15.75" customHeight="1">
      <c r="A39" s="46" t="s">
        <v>94</v>
      </c>
      <c r="B39" s="46"/>
      <c r="C39" s="67"/>
      <c r="D39" s="68"/>
      <c r="E39" s="68"/>
      <c r="F39" s="69"/>
      <c r="G39" s="69"/>
      <c r="H39" s="69"/>
      <c r="I39" s="70"/>
      <c r="J39" s="47">
        <f>SUM(J33:J38)</f>
        <v>277</v>
      </c>
      <c r="K39" s="48">
        <f>SUM(K33:K38)</f>
        <v>13825812</v>
      </c>
      <c r="L39" s="48">
        <f>SUM(L33:L38)</f>
        <v>159259920.03</v>
      </c>
      <c r="M39" s="48">
        <v>5</v>
      </c>
      <c r="N39" s="46" t="s">
        <v>14</v>
      </c>
    </row>
    <row r="40" spans="1:14" ht="33.75" customHeight="1">
      <c r="A40" s="21" t="s">
        <v>4</v>
      </c>
      <c r="B40" s="166" t="s">
        <v>431</v>
      </c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</row>
    <row r="41" spans="1:14" ht="25.5" customHeight="1">
      <c r="A41" s="28" t="s">
        <v>5</v>
      </c>
      <c r="B41" s="170" t="s">
        <v>432</v>
      </c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</row>
    <row r="42" spans="1:14" ht="66" customHeight="1">
      <c r="A42" s="31" t="s">
        <v>0</v>
      </c>
      <c r="B42" s="32" t="s">
        <v>6</v>
      </c>
      <c r="C42" s="32" t="s">
        <v>7</v>
      </c>
      <c r="D42" s="32" t="s">
        <v>8</v>
      </c>
      <c r="E42" s="32" t="s">
        <v>9</v>
      </c>
      <c r="F42" s="32" t="s">
        <v>22</v>
      </c>
      <c r="G42" s="32" t="s">
        <v>2</v>
      </c>
      <c r="H42" s="32" t="s">
        <v>23</v>
      </c>
      <c r="I42" s="33" t="s">
        <v>10</v>
      </c>
      <c r="J42" s="34" t="s">
        <v>97</v>
      </c>
      <c r="K42" s="32" t="s">
        <v>64</v>
      </c>
      <c r="L42" s="32" t="s">
        <v>65</v>
      </c>
      <c r="M42" s="32" t="s">
        <v>11</v>
      </c>
      <c r="N42" s="35" t="s">
        <v>1</v>
      </c>
    </row>
    <row r="43" spans="1:14" ht="20.100000000000001" customHeight="1">
      <c r="A43" s="169" t="s">
        <v>76</v>
      </c>
      <c r="B43" s="169"/>
      <c r="C43" s="62"/>
      <c r="D43" s="63"/>
      <c r="E43" s="63"/>
      <c r="F43" s="64"/>
      <c r="G43" s="64"/>
      <c r="H43" s="64"/>
      <c r="I43" s="65"/>
      <c r="J43" s="66"/>
      <c r="K43" s="66"/>
      <c r="L43" s="66"/>
      <c r="M43" s="162" t="s">
        <v>30</v>
      </c>
      <c r="N43" s="163"/>
    </row>
    <row r="44" spans="1:14" ht="20.100000000000001" customHeight="1">
      <c r="A44" s="37" t="s">
        <v>56</v>
      </c>
      <c r="B44" s="38" t="s">
        <v>57</v>
      </c>
      <c r="C44" s="39">
        <v>2.08</v>
      </c>
      <c r="D44" s="39">
        <v>2.11</v>
      </c>
      <c r="E44" s="40">
        <v>2.0099999999999998</v>
      </c>
      <c r="F44" s="41">
        <v>2.0499999999999998</v>
      </c>
      <c r="G44" s="41">
        <v>2.0499999999999998</v>
      </c>
      <c r="H44" s="41">
        <v>2.08</v>
      </c>
      <c r="I44" s="42">
        <v>-1.4423076923077094</v>
      </c>
      <c r="J44" s="43">
        <v>87</v>
      </c>
      <c r="K44" s="43">
        <v>14644135</v>
      </c>
      <c r="L44" s="43">
        <v>30035956.280000001</v>
      </c>
      <c r="M44" s="44">
        <v>4</v>
      </c>
      <c r="N44" s="45" t="s">
        <v>58</v>
      </c>
    </row>
    <row r="45" spans="1:14" ht="20.100000000000001" customHeight="1">
      <c r="A45" s="37" t="s">
        <v>156</v>
      </c>
      <c r="B45" s="38" t="s">
        <v>155</v>
      </c>
      <c r="C45" s="39">
        <v>5.3</v>
      </c>
      <c r="D45" s="39">
        <v>5.48</v>
      </c>
      <c r="E45" s="40">
        <v>5.28</v>
      </c>
      <c r="F45" s="41">
        <v>5.39</v>
      </c>
      <c r="G45" s="41">
        <v>5.4</v>
      </c>
      <c r="H45" s="41">
        <v>5.3</v>
      </c>
      <c r="I45" s="42">
        <v>1.8867924528301883</v>
      </c>
      <c r="J45" s="43">
        <v>28</v>
      </c>
      <c r="K45" s="43">
        <v>2575010</v>
      </c>
      <c r="L45" s="43">
        <v>13876898.48</v>
      </c>
      <c r="M45" s="44">
        <v>5</v>
      </c>
      <c r="N45" s="45" t="s">
        <v>157</v>
      </c>
    </row>
    <row r="46" spans="1:14" ht="20.100000000000001" customHeight="1">
      <c r="A46" s="37" t="s">
        <v>186</v>
      </c>
      <c r="B46" s="38" t="s">
        <v>184</v>
      </c>
      <c r="C46" s="39">
        <v>17.399999999999999</v>
      </c>
      <c r="D46" s="39">
        <v>17.399999999999999</v>
      </c>
      <c r="E46" s="39">
        <v>17.399999999999999</v>
      </c>
      <c r="F46" s="41">
        <v>17.399999999999999</v>
      </c>
      <c r="G46" s="41">
        <v>17.399999999999999</v>
      </c>
      <c r="H46" s="41">
        <v>17.48</v>
      </c>
      <c r="I46" s="42">
        <v>-0.45766590389016981</v>
      </c>
      <c r="J46" s="43">
        <v>3</v>
      </c>
      <c r="K46" s="43">
        <v>14569</v>
      </c>
      <c r="L46" s="43">
        <v>253500.6</v>
      </c>
      <c r="M46" s="44">
        <v>2</v>
      </c>
      <c r="N46" s="45" t="s">
        <v>195</v>
      </c>
    </row>
    <row r="47" spans="1:14" ht="20.100000000000001" customHeight="1">
      <c r="A47" s="37" t="s">
        <v>59</v>
      </c>
      <c r="B47" s="38" t="s">
        <v>34</v>
      </c>
      <c r="C47" s="39">
        <v>5.8</v>
      </c>
      <c r="D47" s="40">
        <v>5.82</v>
      </c>
      <c r="E47" s="40">
        <v>5.77</v>
      </c>
      <c r="F47" s="41">
        <v>5.78</v>
      </c>
      <c r="G47" s="41">
        <v>5.78</v>
      </c>
      <c r="H47" s="41">
        <v>5.8</v>
      </c>
      <c r="I47" s="42">
        <v>-0.34482758620688614</v>
      </c>
      <c r="J47" s="43">
        <v>230</v>
      </c>
      <c r="K47" s="43">
        <v>14498939</v>
      </c>
      <c r="L47" s="43">
        <v>83749781.75</v>
      </c>
      <c r="M47" s="44">
        <v>5</v>
      </c>
      <c r="N47" s="45" t="s">
        <v>35</v>
      </c>
    </row>
    <row r="48" spans="1:14" ht="20.100000000000001" customHeight="1">
      <c r="A48" s="37" t="s">
        <v>60</v>
      </c>
      <c r="B48" s="38" t="s">
        <v>41</v>
      </c>
      <c r="C48" s="39">
        <v>2.75</v>
      </c>
      <c r="D48" s="40">
        <v>2.75</v>
      </c>
      <c r="E48" s="40">
        <v>2.5</v>
      </c>
      <c r="F48" s="41">
        <v>2.6</v>
      </c>
      <c r="G48" s="41">
        <v>2.5</v>
      </c>
      <c r="H48" s="41">
        <v>2.8</v>
      </c>
      <c r="I48" s="42">
        <v>-10.71428571428571</v>
      </c>
      <c r="J48" s="43">
        <v>27</v>
      </c>
      <c r="K48" s="43">
        <v>1636738</v>
      </c>
      <c r="L48" s="43">
        <v>4262049.17</v>
      </c>
      <c r="M48" s="44">
        <v>4</v>
      </c>
      <c r="N48" s="45" t="s">
        <v>61</v>
      </c>
    </row>
    <row r="49" spans="1:14" ht="20.100000000000001" customHeight="1">
      <c r="A49" s="37" t="s">
        <v>391</v>
      </c>
      <c r="B49" s="38" t="s">
        <v>46</v>
      </c>
      <c r="C49" s="110">
        <v>2.35</v>
      </c>
      <c r="D49" s="110">
        <v>2.5</v>
      </c>
      <c r="E49" s="110">
        <v>2.35</v>
      </c>
      <c r="F49" s="41">
        <v>2.4900000000000002</v>
      </c>
      <c r="G49" s="51">
        <v>2.5</v>
      </c>
      <c r="H49" s="51">
        <v>2.5</v>
      </c>
      <c r="I49" s="42">
        <v>0</v>
      </c>
      <c r="J49" s="43">
        <v>8</v>
      </c>
      <c r="K49" s="43">
        <v>60793</v>
      </c>
      <c r="L49" s="43">
        <v>151557.95000000001</v>
      </c>
      <c r="M49" s="44">
        <v>2</v>
      </c>
      <c r="N49" s="45" t="s">
        <v>44</v>
      </c>
    </row>
    <row r="50" spans="1:14" ht="20.100000000000001" customHeight="1">
      <c r="A50" s="37" t="s">
        <v>127</v>
      </c>
      <c r="B50" s="38" t="s">
        <v>126</v>
      </c>
      <c r="C50" s="110">
        <v>5.5</v>
      </c>
      <c r="D50" s="110">
        <v>5.5</v>
      </c>
      <c r="E50" s="110">
        <v>5.5</v>
      </c>
      <c r="F50" s="41">
        <v>5.5</v>
      </c>
      <c r="G50" s="51">
        <v>5.5</v>
      </c>
      <c r="H50" s="51">
        <v>5.5</v>
      </c>
      <c r="I50" s="42">
        <v>0</v>
      </c>
      <c r="J50" s="43">
        <v>14</v>
      </c>
      <c r="K50" s="43">
        <v>302667</v>
      </c>
      <c r="L50" s="43">
        <v>1664668.5</v>
      </c>
      <c r="M50" s="44">
        <v>2</v>
      </c>
      <c r="N50" s="45" t="s">
        <v>129</v>
      </c>
    </row>
    <row r="51" spans="1:14" ht="20.100000000000001" customHeight="1">
      <c r="A51" s="37" t="s">
        <v>393</v>
      </c>
      <c r="B51" s="38" t="s">
        <v>185</v>
      </c>
      <c r="C51" s="110">
        <v>1.29</v>
      </c>
      <c r="D51" s="110">
        <v>1.29</v>
      </c>
      <c r="E51" s="110">
        <v>1.29</v>
      </c>
      <c r="F51" s="41">
        <v>1.29</v>
      </c>
      <c r="G51" s="51">
        <v>1.29</v>
      </c>
      <c r="H51" s="51">
        <v>1.29</v>
      </c>
      <c r="I51" s="42">
        <v>0</v>
      </c>
      <c r="J51" s="43">
        <v>9</v>
      </c>
      <c r="K51" s="43">
        <v>70887</v>
      </c>
      <c r="L51" s="43">
        <v>91444.23</v>
      </c>
      <c r="M51" s="44">
        <v>3</v>
      </c>
      <c r="N51" s="45" t="s">
        <v>194</v>
      </c>
    </row>
    <row r="52" spans="1:14" ht="20.100000000000001" customHeight="1">
      <c r="A52" s="37" t="s">
        <v>412</v>
      </c>
      <c r="B52" s="38" t="s">
        <v>154</v>
      </c>
      <c r="C52" s="110">
        <v>1.85</v>
      </c>
      <c r="D52" s="110">
        <v>1.85</v>
      </c>
      <c r="E52" s="110">
        <v>1.85</v>
      </c>
      <c r="F52" s="41">
        <v>1.85</v>
      </c>
      <c r="G52" s="51">
        <v>1.85</v>
      </c>
      <c r="H52" s="51">
        <v>1.85</v>
      </c>
      <c r="I52" s="42">
        <v>0</v>
      </c>
      <c r="J52" s="43">
        <v>1</v>
      </c>
      <c r="K52" s="43">
        <v>536</v>
      </c>
      <c r="L52" s="43">
        <v>991.6</v>
      </c>
      <c r="M52" s="44">
        <v>1</v>
      </c>
      <c r="N52" s="45" t="s">
        <v>158</v>
      </c>
    </row>
    <row r="53" spans="1:14" ht="20.100000000000001" customHeight="1">
      <c r="A53" s="37" t="s">
        <v>84</v>
      </c>
      <c r="B53" s="38" t="s">
        <v>85</v>
      </c>
      <c r="C53" s="39">
        <v>2.27</v>
      </c>
      <c r="D53" s="40">
        <v>2.2999999999999998</v>
      </c>
      <c r="E53" s="40">
        <v>2.27</v>
      </c>
      <c r="F53" s="41">
        <v>2.2999999999999998</v>
      </c>
      <c r="G53" s="51">
        <v>2.2999999999999998</v>
      </c>
      <c r="H53" s="51">
        <v>2.29</v>
      </c>
      <c r="I53" s="42">
        <v>0.4366812227074135</v>
      </c>
      <c r="J53" s="43">
        <v>5</v>
      </c>
      <c r="K53" s="43">
        <v>124341</v>
      </c>
      <c r="L53" s="43">
        <v>285594.3</v>
      </c>
      <c r="M53" s="44">
        <v>2</v>
      </c>
      <c r="N53" s="45" t="s">
        <v>86</v>
      </c>
    </row>
    <row r="54" spans="1:14" ht="20.100000000000001" customHeight="1">
      <c r="A54" s="134" t="s">
        <v>15</v>
      </c>
      <c r="B54" s="134"/>
      <c r="C54" s="134"/>
      <c r="D54" s="134"/>
      <c r="E54" s="134"/>
      <c r="F54" s="134"/>
      <c r="G54" s="134"/>
      <c r="H54" s="134"/>
      <c r="I54" s="134"/>
      <c r="J54" s="47">
        <f>SUM(J44:J53)</f>
        <v>412</v>
      </c>
      <c r="K54" s="48">
        <f>SUM(K44:K53)</f>
        <v>33928615</v>
      </c>
      <c r="L54" s="48">
        <f>SUM(L44:L53)</f>
        <v>134372442.86000001</v>
      </c>
      <c r="M54" s="48">
        <v>5</v>
      </c>
      <c r="N54" s="52" t="s">
        <v>14</v>
      </c>
    </row>
    <row r="55" spans="1:14" ht="20.100000000000001" customHeight="1">
      <c r="A55" s="164" t="s">
        <v>16</v>
      </c>
      <c r="B55" s="165"/>
      <c r="C55" s="64"/>
      <c r="D55" s="63"/>
      <c r="E55" s="63"/>
      <c r="F55" s="64"/>
      <c r="G55" s="64"/>
      <c r="H55" s="64"/>
      <c r="I55" s="65"/>
      <c r="J55" s="66"/>
      <c r="K55" s="66"/>
      <c r="L55" s="66"/>
      <c r="M55" s="162" t="s">
        <v>63</v>
      </c>
      <c r="N55" s="163"/>
    </row>
    <row r="56" spans="1:14" ht="20.100000000000001" customHeight="1">
      <c r="A56" s="53" t="s">
        <v>90</v>
      </c>
      <c r="B56" s="53" t="s">
        <v>91</v>
      </c>
      <c r="C56" s="39">
        <v>8.9499999999999993</v>
      </c>
      <c r="D56" s="39">
        <v>9</v>
      </c>
      <c r="E56" s="39">
        <v>8.9</v>
      </c>
      <c r="F56" s="41">
        <v>8.9600000000000009</v>
      </c>
      <c r="G56" s="41">
        <v>9</v>
      </c>
      <c r="H56" s="41">
        <v>9.01</v>
      </c>
      <c r="I56" s="42">
        <v>-0.11098779134295356</v>
      </c>
      <c r="J56" s="43">
        <v>29</v>
      </c>
      <c r="K56" s="43">
        <v>1788948</v>
      </c>
      <c r="L56" s="43">
        <v>16023318.5</v>
      </c>
      <c r="M56" s="44">
        <v>4</v>
      </c>
      <c r="N56" s="5" t="s">
        <v>92</v>
      </c>
    </row>
    <row r="57" spans="1:14" ht="20.100000000000001" customHeight="1">
      <c r="A57" s="53" t="s">
        <v>174</v>
      </c>
      <c r="B57" s="53" t="s">
        <v>175</v>
      </c>
      <c r="C57" s="39">
        <v>120</v>
      </c>
      <c r="D57" s="39">
        <v>120</v>
      </c>
      <c r="E57" s="39">
        <v>120</v>
      </c>
      <c r="F57" s="41">
        <v>120</v>
      </c>
      <c r="G57" s="41">
        <v>120</v>
      </c>
      <c r="H57" s="41">
        <v>105</v>
      </c>
      <c r="I57" s="42">
        <v>14.285714285714279</v>
      </c>
      <c r="J57" s="43">
        <v>2</v>
      </c>
      <c r="K57" s="43">
        <v>15000</v>
      </c>
      <c r="L57" s="43">
        <v>1800000</v>
      </c>
      <c r="M57" s="44">
        <v>1</v>
      </c>
      <c r="N57" s="5" t="s">
        <v>176</v>
      </c>
    </row>
    <row r="58" spans="1:14" ht="20.100000000000001" customHeight="1">
      <c r="A58" s="53" t="s">
        <v>109</v>
      </c>
      <c r="B58" s="53" t="s">
        <v>110</v>
      </c>
      <c r="C58" s="39">
        <v>11.51</v>
      </c>
      <c r="D58" s="39">
        <v>11.51</v>
      </c>
      <c r="E58" s="39">
        <v>11.5</v>
      </c>
      <c r="F58" s="41">
        <v>11.5</v>
      </c>
      <c r="G58" s="41">
        <v>11.5</v>
      </c>
      <c r="H58" s="41">
        <v>11.5</v>
      </c>
      <c r="I58" s="42">
        <v>0</v>
      </c>
      <c r="J58" s="43">
        <v>11</v>
      </c>
      <c r="K58" s="43">
        <v>11168496</v>
      </c>
      <c r="L58" s="43">
        <v>128437979</v>
      </c>
      <c r="M58" s="44">
        <v>3</v>
      </c>
      <c r="N58" s="5" t="s">
        <v>111</v>
      </c>
    </row>
    <row r="59" spans="1:14" ht="20.100000000000001" customHeight="1">
      <c r="A59" s="53" t="s">
        <v>389</v>
      </c>
      <c r="B59" s="53" t="s">
        <v>105</v>
      </c>
      <c r="C59" s="39">
        <v>9.3000000000000007</v>
      </c>
      <c r="D59" s="39">
        <v>9.3000000000000007</v>
      </c>
      <c r="E59" s="39">
        <v>9.0500000000000007</v>
      </c>
      <c r="F59" s="41">
        <v>9.19</v>
      </c>
      <c r="G59" s="41">
        <v>9.0500000000000007</v>
      </c>
      <c r="H59" s="41">
        <v>9.3000000000000007</v>
      </c>
      <c r="I59" s="42">
        <v>-2.6881720430107503</v>
      </c>
      <c r="J59" s="43">
        <v>7</v>
      </c>
      <c r="K59" s="43">
        <v>6470100</v>
      </c>
      <c r="L59" s="43">
        <v>59426930</v>
      </c>
      <c r="M59" s="44">
        <v>3</v>
      </c>
      <c r="N59" s="5" t="s">
        <v>108</v>
      </c>
    </row>
    <row r="60" spans="1:14" ht="20.100000000000001" customHeight="1">
      <c r="A60" s="53" t="s">
        <v>406</v>
      </c>
      <c r="B60" s="53" t="s">
        <v>353</v>
      </c>
      <c r="C60" s="39">
        <v>11</v>
      </c>
      <c r="D60" s="39">
        <v>11</v>
      </c>
      <c r="E60" s="39">
        <v>11</v>
      </c>
      <c r="F60" s="41">
        <v>11</v>
      </c>
      <c r="G60" s="41">
        <v>11</v>
      </c>
      <c r="H60" s="41">
        <v>11.05</v>
      </c>
      <c r="I60" s="42">
        <v>-0.45248868778281492</v>
      </c>
      <c r="J60" s="43">
        <v>5</v>
      </c>
      <c r="K60" s="43">
        <v>19789</v>
      </c>
      <c r="L60" s="43">
        <v>217679</v>
      </c>
      <c r="M60" s="44">
        <v>2</v>
      </c>
      <c r="N60" s="5" t="s">
        <v>354</v>
      </c>
    </row>
    <row r="61" spans="1:14" ht="20.100000000000001" customHeight="1">
      <c r="A61" s="53" t="s">
        <v>125</v>
      </c>
      <c r="B61" s="53" t="s">
        <v>124</v>
      </c>
      <c r="C61" s="39">
        <v>44</v>
      </c>
      <c r="D61" s="39">
        <v>45</v>
      </c>
      <c r="E61" s="39">
        <v>44</v>
      </c>
      <c r="F61" s="41">
        <v>44.92</v>
      </c>
      <c r="G61" s="41">
        <v>45</v>
      </c>
      <c r="H61" s="41">
        <v>44</v>
      </c>
      <c r="I61" s="42">
        <v>2.2727272727272707</v>
      </c>
      <c r="J61" s="43">
        <v>16</v>
      </c>
      <c r="K61" s="43">
        <v>1618817</v>
      </c>
      <c r="L61" s="43">
        <v>72722949</v>
      </c>
      <c r="M61" s="44">
        <v>4</v>
      </c>
      <c r="N61" s="5" t="s">
        <v>130</v>
      </c>
    </row>
    <row r="62" spans="1:14" ht="20.100000000000001" customHeight="1">
      <c r="A62" s="53" t="s">
        <v>355</v>
      </c>
      <c r="B62" s="53" t="s">
        <v>213</v>
      </c>
      <c r="C62" s="39">
        <v>23.48</v>
      </c>
      <c r="D62" s="39">
        <v>23.48</v>
      </c>
      <c r="E62" s="39">
        <v>22.99</v>
      </c>
      <c r="F62" s="41">
        <v>23.05</v>
      </c>
      <c r="G62" s="41">
        <v>23</v>
      </c>
      <c r="H62" s="41">
        <v>23.48</v>
      </c>
      <c r="I62" s="42">
        <v>-2.0442930153321992</v>
      </c>
      <c r="J62" s="43">
        <v>9</v>
      </c>
      <c r="K62" s="43">
        <v>132303</v>
      </c>
      <c r="L62" s="43">
        <v>3050153.08</v>
      </c>
      <c r="M62" s="44">
        <v>2</v>
      </c>
      <c r="N62" s="5" t="s">
        <v>216</v>
      </c>
    </row>
    <row r="63" spans="1:14" ht="20.100000000000001" customHeight="1">
      <c r="A63" s="134" t="s">
        <v>17</v>
      </c>
      <c r="B63" s="134"/>
      <c r="C63" s="168"/>
      <c r="D63" s="168"/>
      <c r="E63" s="168"/>
      <c r="F63" s="168"/>
      <c r="G63" s="168"/>
      <c r="H63" s="168"/>
      <c r="I63" s="168"/>
      <c r="J63" s="47">
        <f>SUM(J56:J62)</f>
        <v>79</v>
      </c>
      <c r="K63" s="48">
        <f>SUM(K56:K62)</f>
        <v>21213453</v>
      </c>
      <c r="L63" s="48">
        <f>SUM(L56:L62)</f>
        <v>281679008.57999998</v>
      </c>
      <c r="M63" s="48">
        <v>4</v>
      </c>
      <c r="N63" s="52" t="s">
        <v>14</v>
      </c>
    </row>
    <row r="64" spans="1:14" ht="20.100000000000001" customHeight="1">
      <c r="A64" s="36" t="s">
        <v>18</v>
      </c>
      <c r="B64" s="133" t="s">
        <v>29</v>
      </c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</row>
    <row r="65" spans="1:15" ht="20.100000000000001" customHeight="1">
      <c r="A65" s="54" t="s">
        <v>405</v>
      </c>
      <c r="B65" s="54" t="s">
        <v>218</v>
      </c>
      <c r="C65" s="51">
        <v>0.36</v>
      </c>
      <c r="D65" s="51">
        <v>0.36</v>
      </c>
      <c r="E65" s="51">
        <v>0.36</v>
      </c>
      <c r="F65" s="41">
        <v>0.36</v>
      </c>
      <c r="G65" s="51">
        <v>0.36</v>
      </c>
      <c r="H65" s="51">
        <v>0.36</v>
      </c>
      <c r="I65" s="42">
        <v>0</v>
      </c>
      <c r="J65" s="43">
        <v>4</v>
      </c>
      <c r="K65" s="43">
        <v>18177</v>
      </c>
      <c r="L65" s="43">
        <v>6543.72</v>
      </c>
      <c r="M65" s="44">
        <v>1</v>
      </c>
      <c r="N65" s="45" t="s">
        <v>219</v>
      </c>
    </row>
    <row r="66" spans="1:15" ht="20.100000000000001" customHeight="1">
      <c r="A66" s="54" t="s">
        <v>221</v>
      </c>
      <c r="B66" s="54" t="s">
        <v>222</v>
      </c>
      <c r="C66" s="51">
        <v>3.06</v>
      </c>
      <c r="D66" s="51">
        <v>3.06</v>
      </c>
      <c r="E66" s="51">
        <v>3.06</v>
      </c>
      <c r="F66" s="41">
        <v>3.06</v>
      </c>
      <c r="G66" s="51">
        <v>3.06</v>
      </c>
      <c r="H66" s="51">
        <v>3.06</v>
      </c>
      <c r="I66" s="42">
        <v>0</v>
      </c>
      <c r="J66" s="43">
        <v>1</v>
      </c>
      <c r="K66" s="43">
        <v>323</v>
      </c>
      <c r="L66" s="43">
        <v>988.38</v>
      </c>
      <c r="M66" s="44">
        <v>1</v>
      </c>
      <c r="N66" s="45" t="s">
        <v>224</v>
      </c>
    </row>
    <row r="67" spans="1:15" ht="20.100000000000001" customHeight="1">
      <c r="A67" s="54" t="s">
        <v>442</v>
      </c>
      <c r="B67" s="54" t="s">
        <v>204</v>
      </c>
      <c r="C67" s="51">
        <v>6.45</v>
      </c>
      <c r="D67" s="51">
        <v>6.45</v>
      </c>
      <c r="E67" s="51">
        <v>6.45</v>
      </c>
      <c r="F67" s="41">
        <v>6.45</v>
      </c>
      <c r="G67" s="51">
        <v>6.45</v>
      </c>
      <c r="H67" s="51">
        <v>6.45</v>
      </c>
      <c r="I67" s="42">
        <v>0</v>
      </c>
      <c r="J67" s="43">
        <v>9</v>
      </c>
      <c r="K67" s="43">
        <v>2303824</v>
      </c>
      <c r="L67" s="43">
        <v>14859664.799999999</v>
      </c>
      <c r="M67" s="44">
        <v>2</v>
      </c>
      <c r="N67" s="45" t="s">
        <v>205</v>
      </c>
    </row>
    <row r="68" spans="1:15" ht="20.100000000000001" customHeight="1">
      <c r="A68" s="54" t="s">
        <v>394</v>
      </c>
      <c r="B68" s="54" t="s">
        <v>362</v>
      </c>
      <c r="C68" s="51">
        <v>4.5999999999999996</v>
      </c>
      <c r="D68" s="51">
        <v>4.5999999999999996</v>
      </c>
      <c r="E68" s="51">
        <v>4.5999999999999996</v>
      </c>
      <c r="F68" s="41">
        <v>4.5999999999999996</v>
      </c>
      <c r="G68" s="51">
        <v>4.5999999999999996</v>
      </c>
      <c r="H68" s="51">
        <v>4.5999999999999996</v>
      </c>
      <c r="I68" s="42">
        <v>0</v>
      </c>
      <c r="J68" s="43">
        <v>4</v>
      </c>
      <c r="K68" s="43">
        <v>46291</v>
      </c>
      <c r="L68" s="43">
        <v>212938.6</v>
      </c>
      <c r="M68" s="44">
        <v>2</v>
      </c>
      <c r="N68" s="45" t="s">
        <v>363</v>
      </c>
      <c r="O68" s="4">
        <f>((G68/H68)-1)*100</f>
        <v>0</v>
      </c>
    </row>
    <row r="69" spans="1:15" ht="20.100000000000001" customHeight="1">
      <c r="A69" s="54" t="s">
        <v>364</v>
      </c>
      <c r="B69" s="54" t="s">
        <v>188</v>
      </c>
      <c r="C69" s="51">
        <v>10</v>
      </c>
      <c r="D69" s="51">
        <v>10</v>
      </c>
      <c r="E69" s="51">
        <v>10</v>
      </c>
      <c r="F69" s="41">
        <v>10</v>
      </c>
      <c r="G69" s="51">
        <v>10</v>
      </c>
      <c r="H69" s="51">
        <v>10</v>
      </c>
      <c r="I69" s="42">
        <v>0</v>
      </c>
      <c r="J69" s="43">
        <v>1</v>
      </c>
      <c r="K69" s="43">
        <v>1000</v>
      </c>
      <c r="L69" s="43">
        <v>10000</v>
      </c>
      <c r="M69" s="44">
        <v>1</v>
      </c>
      <c r="N69" s="45" t="s">
        <v>193</v>
      </c>
    </row>
    <row r="70" spans="1:15" ht="20.100000000000001" customHeight="1">
      <c r="A70" s="54" t="s">
        <v>365</v>
      </c>
      <c r="B70" s="54" t="s">
        <v>366</v>
      </c>
      <c r="C70" s="51">
        <v>6.7</v>
      </c>
      <c r="D70" s="51">
        <v>7</v>
      </c>
      <c r="E70" s="51">
        <v>6.5</v>
      </c>
      <c r="F70" s="41">
        <v>6.67</v>
      </c>
      <c r="G70" s="41">
        <v>6.5</v>
      </c>
      <c r="H70" s="41">
        <v>6.7</v>
      </c>
      <c r="I70" s="42">
        <v>-2.9850746268656692</v>
      </c>
      <c r="J70" s="43">
        <v>38</v>
      </c>
      <c r="K70" s="43">
        <v>637709</v>
      </c>
      <c r="L70" s="43">
        <v>4253345.9000000004</v>
      </c>
      <c r="M70" s="44">
        <v>5</v>
      </c>
      <c r="N70" s="45" t="s">
        <v>367</v>
      </c>
    </row>
    <row r="71" spans="1:15" ht="20.100000000000001" customHeight="1">
      <c r="A71" s="134" t="s">
        <v>19</v>
      </c>
      <c r="B71" s="134"/>
      <c r="C71" s="134"/>
      <c r="D71" s="134"/>
      <c r="E71" s="134"/>
      <c r="F71" s="134"/>
      <c r="G71" s="134"/>
      <c r="H71" s="134"/>
      <c r="I71" s="134"/>
      <c r="J71" s="47">
        <f>SUM(J65:J70)</f>
        <v>57</v>
      </c>
      <c r="K71" s="48">
        <f>SUM(K65:K70)</f>
        <v>3007324</v>
      </c>
      <c r="L71" s="48">
        <f>SUM(L65:L70)</f>
        <v>19343481.399999999</v>
      </c>
      <c r="M71" s="48">
        <v>5</v>
      </c>
      <c r="N71" s="52" t="s">
        <v>14</v>
      </c>
    </row>
    <row r="72" spans="1:15" ht="20.100000000000001" customHeight="1">
      <c r="A72" s="134" t="s">
        <v>20</v>
      </c>
      <c r="B72" s="134"/>
      <c r="C72" s="134"/>
      <c r="D72" s="134"/>
      <c r="E72" s="134"/>
      <c r="F72" s="134"/>
      <c r="G72" s="134"/>
      <c r="H72" s="134"/>
      <c r="I72" s="134"/>
      <c r="J72" s="48">
        <f>J71+J63+J54+J39+J31+J26+J22</f>
        <v>3058</v>
      </c>
      <c r="K72" s="48">
        <f t="shared" ref="K72:L72" si="0">K71+K63+K54+K39+K31+K26+K22</f>
        <v>3244575607</v>
      </c>
      <c r="L72" s="48">
        <f t="shared" si="0"/>
        <v>5367280904.0100002</v>
      </c>
      <c r="M72" s="55">
        <v>5</v>
      </c>
      <c r="N72" s="56" t="s">
        <v>21</v>
      </c>
    </row>
    <row r="73" spans="1:15" ht="20.100000000000001" customHeight="1">
      <c r="J73" s="19"/>
      <c r="K73" s="19"/>
      <c r="L73" s="19"/>
      <c r="M73" s="4"/>
    </row>
    <row r="74" spans="1:15" ht="20.100000000000001" customHeight="1">
      <c r="J74" s="4"/>
      <c r="K74" s="4"/>
      <c r="L74" s="4"/>
      <c r="M74" s="19"/>
      <c r="N74" s="19"/>
    </row>
    <row r="75" spans="1:15" ht="20.100000000000001" customHeight="1">
      <c r="K75" s="7"/>
      <c r="L75" s="7"/>
    </row>
    <row r="76" spans="1:15" ht="20.100000000000001" customHeight="1"/>
  </sheetData>
  <mergeCells count="22">
    <mergeCell ref="B1:N1"/>
    <mergeCell ref="B40:N40"/>
    <mergeCell ref="A72:B72"/>
    <mergeCell ref="C72:I72"/>
    <mergeCell ref="A54:B54"/>
    <mergeCell ref="C54:I54"/>
    <mergeCell ref="C27:N27"/>
    <mergeCell ref="A71:B71"/>
    <mergeCell ref="C63:I63"/>
    <mergeCell ref="B64:N64"/>
    <mergeCell ref="A63:B63"/>
    <mergeCell ref="C71:I71"/>
    <mergeCell ref="A43:B43"/>
    <mergeCell ref="M43:N43"/>
    <mergeCell ref="B41:N41"/>
    <mergeCell ref="B2:N2"/>
    <mergeCell ref="M55:N55"/>
    <mergeCell ref="B4:N4"/>
    <mergeCell ref="C22:I22"/>
    <mergeCell ref="A55:B55"/>
    <mergeCell ref="C23:N23"/>
    <mergeCell ref="C32:N32"/>
  </mergeCells>
  <printOptions horizontalCentered="1"/>
  <pageMargins left="0" right="0" top="0" bottom="0" header="0" footer="0"/>
  <pageSetup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rightToLeft="1" zoomScaleNormal="100" workbookViewId="0">
      <selection activeCell="B24" sqref="B24:O24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75" t="s">
        <v>433</v>
      </c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</row>
    <row r="2" spans="1:15" s="20" customFormat="1" ht="23.25" customHeight="1">
      <c r="B2" s="29" t="s">
        <v>5</v>
      </c>
      <c r="C2" s="177" t="s">
        <v>434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74" t="s">
        <v>3</v>
      </c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</row>
    <row r="5" spans="1:15" ht="20.100000000000001" customHeight="1">
      <c r="B5" s="61" t="s">
        <v>248</v>
      </c>
      <c r="C5" s="61" t="s">
        <v>106</v>
      </c>
      <c r="D5" s="71">
        <v>0.63</v>
      </c>
      <c r="E5" s="71">
        <v>0.66</v>
      </c>
      <c r="F5" s="71">
        <v>0.6</v>
      </c>
      <c r="G5" s="71">
        <v>0.6</v>
      </c>
      <c r="H5" s="71">
        <v>0.6</v>
      </c>
      <c r="I5" s="71">
        <v>0.63</v>
      </c>
      <c r="J5" s="72">
        <v>-4.7619047619047672</v>
      </c>
      <c r="K5" s="73">
        <v>72</v>
      </c>
      <c r="L5" s="73">
        <v>46592786</v>
      </c>
      <c r="M5" s="73">
        <v>29447932.120000001</v>
      </c>
      <c r="N5" s="74">
        <v>5</v>
      </c>
      <c r="O5" s="12" t="s">
        <v>107</v>
      </c>
    </row>
    <row r="6" spans="1:15" ht="20.100000000000001" customHeight="1">
      <c r="B6" s="61" t="s">
        <v>399</v>
      </c>
      <c r="C6" s="61" t="s">
        <v>246</v>
      </c>
      <c r="D6" s="71">
        <v>0.31</v>
      </c>
      <c r="E6" s="71">
        <v>0.31</v>
      </c>
      <c r="F6" s="71">
        <v>0.31</v>
      </c>
      <c r="G6" s="71">
        <v>0.31</v>
      </c>
      <c r="H6" s="71">
        <v>0.31</v>
      </c>
      <c r="I6" s="71">
        <v>0.31</v>
      </c>
      <c r="J6" s="72">
        <v>0</v>
      </c>
      <c r="K6" s="73">
        <v>1</v>
      </c>
      <c r="L6" s="73">
        <v>1000</v>
      </c>
      <c r="M6" s="73">
        <v>310</v>
      </c>
      <c r="N6" s="74">
        <v>1</v>
      </c>
      <c r="O6" s="12" t="s">
        <v>247</v>
      </c>
    </row>
    <row r="7" spans="1:15" ht="20.100000000000001" customHeight="1">
      <c r="B7" s="61" t="s">
        <v>190</v>
      </c>
      <c r="C7" s="61" t="s">
        <v>189</v>
      </c>
      <c r="D7" s="71">
        <v>0.1</v>
      </c>
      <c r="E7" s="71">
        <v>0.1</v>
      </c>
      <c r="F7" s="71">
        <v>0.1</v>
      </c>
      <c r="G7" s="71">
        <v>0.1</v>
      </c>
      <c r="H7" s="71">
        <v>0.1</v>
      </c>
      <c r="I7" s="71">
        <v>0.1</v>
      </c>
      <c r="J7" s="72">
        <v>0</v>
      </c>
      <c r="K7" s="73">
        <v>4</v>
      </c>
      <c r="L7" s="73">
        <v>199701</v>
      </c>
      <c r="M7" s="73">
        <v>19970.099999999999</v>
      </c>
      <c r="N7" s="74">
        <v>2</v>
      </c>
      <c r="O7" s="12" t="s">
        <v>249</v>
      </c>
    </row>
    <row r="8" spans="1:15" ht="20.100000000000001" customHeight="1">
      <c r="B8" s="61" t="s">
        <v>457</v>
      </c>
      <c r="C8" s="61" t="s">
        <v>265</v>
      </c>
      <c r="D8" s="71">
        <v>1</v>
      </c>
      <c r="E8" s="71">
        <v>1</v>
      </c>
      <c r="F8" s="71">
        <v>1</v>
      </c>
      <c r="G8" s="71">
        <v>1</v>
      </c>
      <c r="H8" s="71">
        <v>1</v>
      </c>
      <c r="I8" s="71">
        <v>1</v>
      </c>
      <c r="J8" s="72">
        <v>0</v>
      </c>
      <c r="K8" s="73">
        <v>1</v>
      </c>
      <c r="L8" s="73">
        <v>2000</v>
      </c>
      <c r="M8" s="73">
        <v>2000</v>
      </c>
      <c r="N8" s="74">
        <v>1</v>
      </c>
      <c r="O8" s="12" t="s">
        <v>266</v>
      </c>
    </row>
    <row r="9" spans="1:15" ht="20.100000000000001" customHeight="1">
      <c r="B9" s="61" t="s">
        <v>400</v>
      </c>
      <c r="C9" s="61" t="s">
        <v>152</v>
      </c>
      <c r="D9" s="71">
        <v>0.18</v>
      </c>
      <c r="E9" s="71">
        <v>0.2</v>
      </c>
      <c r="F9" s="71">
        <v>0.18</v>
      </c>
      <c r="G9" s="71">
        <v>0.2</v>
      </c>
      <c r="H9" s="71">
        <v>0.2</v>
      </c>
      <c r="I9" s="71">
        <v>0.22</v>
      </c>
      <c r="J9" s="72">
        <v>-9.0909090909090828</v>
      </c>
      <c r="K9" s="73">
        <v>7</v>
      </c>
      <c r="L9" s="73">
        <v>948883</v>
      </c>
      <c r="M9" s="73">
        <v>172292.96000000002</v>
      </c>
      <c r="N9" s="74">
        <v>4</v>
      </c>
      <c r="O9" s="12" t="s">
        <v>153</v>
      </c>
    </row>
    <row r="10" spans="1:15" ht="20.100000000000001" customHeight="1">
      <c r="B10" s="172" t="s">
        <v>13</v>
      </c>
      <c r="C10" s="172"/>
      <c r="D10" s="173"/>
      <c r="E10" s="173"/>
      <c r="F10" s="173"/>
      <c r="G10" s="173"/>
      <c r="H10" s="173"/>
      <c r="I10" s="173"/>
      <c r="J10" s="173"/>
      <c r="K10" s="76">
        <f>SUM(K5:K9)</f>
        <v>85</v>
      </c>
      <c r="L10" s="76">
        <f>SUM(L5:L9)</f>
        <v>47744370</v>
      </c>
      <c r="M10" s="76">
        <f>SUM(M5:M9)</f>
        <v>29642505.180000003</v>
      </c>
      <c r="N10" s="75">
        <v>5</v>
      </c>
      <c r="O10" s="77" t="s">
        <v>14</v>
      </c>
    </row>
    <row r="11" spans="1:15" ht="20.100000000000001" customHeight="1">
      <c r="B11" s="85" t="s">
        <v>114</v>
      </c>
      <c r="C11" s="174"/>
      <c r="D11" s="174" t="s">
        <v>116</v>
      </c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</row>
    <row r="12" spans="1:15" ht="20.100000000000001" customHeight="1">
      <c r="B12" s="61" t="s">
        <v>303</v>
      </c>
      <c r="C12" s="61" t="s">
        <v>209</v>
      </c>
      <c r="D12" s="71">
        <v>0.85</v>
      </c>
      <c r="E12" s="71">
        <v>0.85</v>
      </c>
      <c r="F12" s="71">
        <v>0.85</v>
      </c>
      <c r="G12" s="71">
        <v>0.85</v>
      </c>
      <c r="H12" s="71">
        <v>0.85</v>
      </c>
      <c r="I12" s="71">
        <v>0.82</v>
      </c>
      <c r="J12" s="72">
        <v>3.6585365853658569</v>
      </c>
      <c r="K12" s="73">
        <v>1</v>
      </c>
      <c r="L12" s="73">
        <v>11292</v>
      </c>
      <c r="M12" s="73">
        <v>9598.2000000000007</v>
      </c>
      <c r="N12" s="74">
        <v>1</v>
      </c>
      <c r="O12" s="12" t="s">
        <v>304</v>
      </c>
    </row>
    <row r="13" spans="1:15" ht="20.100000000000001" customHeight="1">
      <c r="B13" s="61" t="s">
        <v>306</v>
      </c>
      <c r="C13" s="61" t="s">
        <v>307</v>
      </c>
      <c r="D13" s="71">
        <v>2.4500000000000002</v>
      </c>
      <c r="E13" s="71">
        <v>2.5099999999999998</v>
      </c>
      <c r="F13" s="71">
        <v>2.4500000000000002</v>
      </c>
      <c r="G13" s="71">
        <v>2.4700000000000002</v>
      </c>
      <c r="H13" s="71">
        <v>2.4700000000000002</v>
      </c>
      <c r="I13" s="71">
        <v>2.4500000000000002</v>
      </c>
      <c r="J13" s="72">
        <v>0.81632653061225469</v>
      </c>
      <c r="K13" s="73">
        <v>16</v>
      </c>
      <c r="L13" s="73">
        <v>1182467</v>
      </c>
      <c r="M13" s="73">
        <v>2914043.4099999997</v>
      </c>
      <c r="N13" s="74">
        <v>4</v>
      </c>
      <c r="O13" s="12" t="s">
        <v>308</v>
      </c>
    </row>
    <row r="14" spans="1:15" ht="20.100000000000001" customHeight="1">
      <c r="B14" s="172" t="s">
        <v>115</v>
      </c>
      <c r="C14" s="172"/>
      <c r="D14" s="173"/>
      <c r="E14" s="173"/>
      <c r="F14" s="173"/>
      <c r="G14" s="173"/>
      <c r="H14" s="173"/>
      <c r="I14" s="173"/>
      <c r="J14" s="173"/>
      <c r="K14" s="76">
        <f>SUM(K12:K13)</f>
        <v>17</v>
      </c>
      <c r="L14" s="76">
        <f>SUM(L12:L13)</f>
        <v>1193759</v>
      </c>
      <c r="M14" s="76">
        <f>SUM(M12:M13)</f>
        <v>2923641.61</v>
      </c>
      <c r="N14" s="75">
        <v>4</v>
      </c>
      <c r="O14" s="77" t="s">
        <v>14</v>
      </c>
    </row>
    <row r="15" spans="1:15" ht="20.100000000000001" customHeight="1">
      <c r="B15" s="85" t="s">
        <v>28</v>
      </c>
      <c r="C15" s="174" t="s">
        <v>30</v>
      </c>
      <c r="D15" s="174" t="s">
        <v>31</v>
      </c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</row>
    <row r="16" spans="1:15" ht="20.100000000000001" customHeight="1">
      <c r="B16" s="61" t="s">
        <v>388</v>
      </c>
      <c r="C16" s="61" t="s">
        <v>201</v>
      </c>
      <c r="D16" s="71">
        <v>1.96</v>
      </c>
      <c r="E16" s="71">
        <v>1.96</v>
      </c>
      <c r="F16" s="71">
        <v>1.73</v>
      </c>
      <c r="G16" s="71">
        <v>1.9</v>
      </c>
      <c r="H16" s="71">
        <v>1.9</v>
      </c>
      <c r="I16" s="71">
        <v>1.96</v>
      </c>
      <c r="J16" s="72">
        <v>-3.0612244897959218</v>
      </c>
      <c r="K16" s="73">
        <v>42</v>
      </c>
      <c r="L16" s="73">
        <v>3895096</v>
      </c>
      <c r="M16" s="73">
        <v>7065763.5499999998</v>
      </c>
      <c r="N16" s="74">
        <v>5</v>
      </c>
      <c r="O16" s="12" t="s">
        <v>202</v>
      </c>
    </row>
    <row r="17" spans="2:15" ht="20.100000000000001" customHeight="1">
      <c r="B17" s="172" t="s">
        <v>390</v>
      </c>
      <c r="C17" s="172"/>
      <c r="D17" s="173"/>
      <c r="E17" s="173"/>
      <c r="F17" s="173"/>
      <c r="G17" s="173"/>
      <c r="H17" s="173"/>
      <c r="I17" s="173"/>
      <c r="J17" s="173"/>
      <c r="K17" s="76">
        <f>SUM(K16)</f>
        <v>42</v>
      </c>
      <c r="L17" s="76">
        <f>SUM(L16)</f>
        <v>3895096</v>
      </c>
      <c r="M17" s="76">
        <f>SUM(M16)</f>
        <v>7065763.5499999998</v>
      </c>
      <c r="N17" s="75">
        <v>5</v>
      </c>
      <c r="O17" s="77" t="s">
        <v>14</v>
      </c>
    </row>
    <row r="18" spans="2:15" ht="20.100000000000001" customHeight="1">
      <c r="B18" s="85" t="s">
        <v>76</v>
      </c>
      <c r="C18" s="174" t="s">
        <v>96</v>
      </c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</row>
    <row r="19" spans="2:15" ht="20.100000000000001" customHeight="1">
      <c r="B19" s="61" t="s">
        <v>456</v>
      </c>
      <c r="C19" s="61" t="s">
        <v>338</v>
      </c>
      <c r="D19" s="71">
        <v>3.3</v>
      </c>
      <c r="E19" s="71">
        <v>3.3</v>
      </c>
      <c r="F19" s="71">
        <v>3.3</v>
      </c>
      <c r="G19" s="71">
        <v>3.3</v>
      </c>
      <c r="H19" s="71">
        <v>3.3</v>
      </c>
      <c r="I19" s="71">
        <v>3.3</v>
      </c>
      <c r="J19" s="72">
        <v>0</v>
      </c>
      <c r="K19" s="73">
        <v>1</v>
      </c>
      <c r="L19" s="73">
        <v>5120</v>
      </c>
      <c r="M19" s="73">
        <v>16896</v>
      </c>
      <c r="N19" s="74">
        <v>1</v>
      </c>
      <c r="O19" s="12" t="s">
        <v>339</v>
      </c>
    </row>
    <row r="20" spans="2:15" ht="20.100000000000001" customHeight="1">
      <c r="B20" s="61" t="s">
        <v>81</v>
      </c>
      <c r="C20" s="61" t="s">
        <v>82</v>
      </c>
      <c r="D20" s="71">
        <v>3</v>
      </c>
      <c r="E20" s="71">
        <v>3</v>
      </c>
      <c r="F20" s="71">
        <v>2.86</v>
      </c>
      <c r="G20" s="71">
        <v>2.9</v>
      </c>
      <c r="H20" s="71">
        <v>2.9</v>
      </c>
      <c r="I20" s="71">
        <v>2.95</v>
      </c>
      <c r="J20" s="72">
        <v>-1.6949152542372947</v>
      </c>
      <c r="K20" s="73">
        <v>43</v>
      </c>
      <c r="L20" s="73">
        <v>2706324</v>
      </c>
      <c r="M20" s="73">
        <v>7893368.8400000008</v>
      </c>
      <c r="N20" s="74">
        <v>5</v>
      </c>
      <c r="O20" s="12" t="s">
        <v>83</v>
      </c>
    </row>
    <row r="21" spans="2:15" ht="20.100000000000001" customHeight="1">
      <c r="B21" s="61" t="s">
        <v>408</v>
      </c>
      <c r="C21" s="61" t="s">
        <v>131</v>
      </c>
      <c r="D21" s="71">
        <v>1</v>
      </c>
      <c r="E21" s="71">
        <v>1</v>
      </c>
      <c r="F21" s="71">
        <v>1</v>
      </c>
      <c r="G21" s="71">
        <v>1</v>
      </c>
      <c r="H21" s="71">
        <v>1</v>
      </c>
      <c r="I21" s="71">
        <v>1</v>
      </c>
      <c r="J21" s="72">
        <v>0</v>
      </c>
      <c r="K21" s="73">
        <v>6</v>
      </c>
      <c r="L21" s="73">
        <v>2265777</v>
      </c>
      <c r="M21" s="73">
        <v>2265777</v>
      </c>
      <c r="N21" s="74">
        <v>2</v>
      </c>
      <c r="O21" s="12" t="s">
        <v>132</v>
      </c>
    </row>
    <row r="22" spans="2:15" ht="20.100000000000001" customHeight="1">
      <c r="B22" s="172" t="s">
        <v>171</v>
      </c>
      <c r="C22" s="172"/>
      <c r="D22" s="173"/>
      <c r="E22" s="173"/>
      <c r="F22" s="173"/>
      <c r="G22" s="173"/>
      <c r="H22" s="173"/>
      <c r="I22" s="173"/>
      <c r="J22" s="173"/>
      <c r="K22" s="76">
        <f>SUM(K19:K21)</f>
        <v>50</v>
      </c>
      <c r="L22" s="76">
        <f>SUM(L19:L21)</f>
        <v>4977221</v>
      </c>
      <c r="M22" s="76">
        <f>SUM(M19:M21)</f>
        <v>10176041.84</v>
      </c>
      <c r="N22" s="75">
        <v>5</v>
      </c>
      <c r="O22" s="77" t="s">
        <v>14</v>
      </c>
    </row>
    <row r="23" spans="2:15" ht="20.100000000000001" customHeight="1">
      <c r="B23" s="85" t="s">
        <v>16</v>
      </c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 t="s">
        <v>63</v>
      </c>
      <c r="O23" s="174"/>
    </row>
    <row r="24" spans="2:15" ht="20.100000000000001" customHeight="1">
      <c r="B24" s="61" t="s">
        <v>382</v>
      </c>
      <c r="C24" s="61" t="s">
        <v>172</v>
      </c>
      <c r="D24" s="71">
        <v>27</v>
      </c>
      <c r="E24" s="71">
        <v>27.5</v>
      </c>
      <c r="F24" s="71">
        <v>27</v>
      </c>
      <c r="G24" s="71">
        <v>27</v>
      </c>
      <c r="H24" s="71">
        <v>27</v>
      </c>
      <c r="I24" s="71">
        <v>27</v>
      </c>
      <c r="J24" s="72">
        <v>0</v>
      </c>
      <c r="K24" s="73">
        <v>17</v>
      </c>
      <c r="L24" s="73">
        <v>3301939</v>
      </c>
      <c r="M24" s="73">
        <v>89165853</v>
      </c>
      <c r="N24" s="74">
        <v>3</v>
      </c>
      <c r="O24" s="12" t="s">
        <v>173</v>
      </c>
    </row>
    <row r="25" spans="2:15" ht="20.100000000000001" customHeight="1">
      <c r="B25" s="172" t="s">
        <v>17</v>
      </c>
      <c r="C25" s="172"/>
      <c r="D25" s="173"/>
      <c r="E25" s="173"/>
      <c r="F25" s="173"/>
      <c r="G25" s="173"/>
      <c r="H25" s="173"/>
      <c r="I25" s="173"/>
      <c r="J25" s="173"/>
      <c r="K25" s="76">
        <f>SUM(K24)</f>
        <v>17</v>
      </c>
      <c r="L25" s="76">
        <f>SUM(L24)</f>
        <v>3301939</v>
      </c>
      <c r="M25" s="76">
        <f>SUM(M24)</f>
        <v>89165853</v>
      </c>
      <c r="N25" s="75">
        <v>3</v>
      </c>
      <c r="O25" s="77" t="s">
        <v>14</v>
      </c>
    </row>
    <row r="26" spans="2:15" ht="20.100000000000001" customHeight="1">
      <c r="B26" s="172" t="s">
        <v>20</v>
      </c>
      <c r="C26" s="172"/>
      <c r="D26" s="173"/>
      <c r="E26" s="173"/>
      <c r="F26" s="173"/>
      <c r="G26" s="173"/>
      <c r="H26" s="173"/>
      <c r="I26" s="173"/>
      <c r="J26" s="173"/>
      <c r="K26" s="76">
        <f>K25+K22+K17+K14+K10</f>
        <v>211</v>
      </c>
      <c r="L26" s="76">
        <f t="shared" ref="L26:M26" si="0">L25+L22+L17+L14+L10</f>
        <v>61112385</v>
      </c>
      <c r="M26" s="76">
        <f t="shared" si="0"/>
        <v>138973805.18000001</v>
      </c>
      <c r="N26" s="75">
        <v>5</v>
      </c>
      <c r="O26" s="77" t="s">
        <v>14</v>
      </c>
    </row>
    <row r="27" spans="2:15">
      <c r="L27" s="3"/>
      <c r="M27" s="3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  <row r="40" spans="9:11">
      <c r="I40" s="1"/>
      <c r="K40" s="1"/>
    </row>
  </sheetData>
  <mergeCells count="19">
    <mergeCell ref="C1:O1"/>
    <mergeCell ref="C2:O2"/>
    <mergeCell ref="C4:O4"/>
    <mergeCell ref="D10:J10"/>
    <mergeCell ref="C18:O18"/>
    <mergeCell ref="B17:C17"/>
    <mergeCell ref="D17:J17"/>
    <mergeCell ref="C15:O15"/>
    <mergeCell ref="B10:C10"/>
    <mergeCell ref="C11:O11"/>
    <mergeCell ref="B14:C14"/>
    <mergeCell ref="D14:J14"/>
    <mergeCell ref="B26:C26"/>
    <mergeCell ref="D26:J26"/>
    <mergeCell ref="B22:C22"/>
    <mergeCell ref="B25:C25"/>
    <mergeCell ref="D25:J25"/>
    <mergeCell ref="D22:J22"/>
    <mergeCell ref="C23:O23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9"/>
  <sheetViews>
    <sheetView rightToLeft="1" zoomScaleNormal="100" workbookViewId="0">
      <selection activeCell="B23" sqref="B23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79" t="s">
        <v>435</v>
      </c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2:15" s="2" customFormat="1" ht="27.75" customHeight="1">
      <c r="B2" s="27" t="s">
        <v>5</v>
      </c>
      <c r="C2" s="171" t="s">
        <v>436</v>
      </c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74" t="s">
        <v>3</v>
      </c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</row>
    <row r="5" spans="2:15" ht="20.100000000000001" customHeight="1">
      <c r="B5" s="78" t="s">
        <v>228</v>
      </c>
      <c r="C5" s="79" t="s">
        <v>229</v>
      </c>
      <c r="D5" s="80">
        <v>0.13</v>
      </c>
      <c r="E5" s="80">
        <v>0.13</v>
      </c>
      <c r="F5" s="80">
        <v>0.12</v>
      </c>
      <c r="G5" s="80">
        <v>0.13</v>
      </c>
      <c r="H5" s="80">
        <v>0.13</v>
      </c>
      <c r="I5" s="80">
        <v>0.13</v>
      </c>
      <c r="J5" s="81">
        <v>0</v>
      </c>
      <c r="K5" s="82">
        <v>71</v>
      </c>
      <c r="L5" s="83">
        <v>153932127</v>
      </c>
      <c r="M5" s="83">
        <v>19652003.850000001</v>
      </c>
      <c r="N5" s="84">
        <v>5</v>
      </c>
      <c r="O5" s="24" t="s">
        <v>230</v>
      </c>
    </row>
    <row r="6" spans="2:15" ht="20.100000000000001" customHeight="1">
      <c r="B6" s="172" t="s">
        <v>13</v>
      </c>
      <c r="C6" s="172"/>
      <c r="D6" s="173"/>
      <c r="E6" s="173"/>
      <c r="F6" s="173"/>
      <c r="G6" s="173"/>
      <c r="H6" s="173"/>
      <c r="I6" s="173"/>
      <c r="J6" s="173"/>
      <c r="K6" s="76">
        <f>SUM(K5:K5)</f>
        <v>71</v>
      </c>
      <c r="L6" s="76">
        <f>SUM(L5:L5)</f>
        <v>153932127</v>
      </c>
      <c r="M6" s="76">
        <f>SUM(M5:M5)</f>
        <v>19652003.850000001</v>
      </c>
      <c r="N6" s="75">
        <v>5</v>
      </c>
      <c r="O6" s="77" t="s">
        <v>14</v>
      </c>
    </row>
    <row r="7" spans="2:15" ht="20.100000000000001" customHeight="1">
      <c r="B7" s="85" t="s">
        <v>28</v>
      </c>
      <c r="C7" s="174" t="s">
        <v>31</v>
      </c>
      <c r="D7" s="174" t="s">
        <v>31</v>
      </c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</row>
    <row r="8" spans="2:15" ht="20.100000000000001" customHeight="1">
      <c r="B8" s="78" t="s">
        <v>375</v>
      </c>
      <c r="C8" s="79" t="s">
        <v>178</v>
      </c>
      <c r="D8" s="80">
        <v>1.52</v>
      </c>
      <c r="E8" s="80">
        <v>1.52</v>
      </c>
      <c r="F8" s="80">
        <v>1.52</v>
      </c>
      <c r="G8" s="80">
        <v>1.52</v>
      </c>
      <c r="H8" s="80">
        <v>1.52</v>
      </c>
      <c r="I8" s="80">
        <v>1.52</v>
      </c>
      <c r="J8" s="81">
        <v>0</v>
      </c>
      <c r="K8" s="82">
        <v>1</v>
      </c>
      <c r="L8" s="83">
        <v>15349</v>
      </c>
      <c r="M8" s="83">
        <v>23330.48</v>
      </c>
      <c r="N8" s="84">
        <v>1</v>
      </c>
      <c r="O8" s="24" t="s">
        <v>180</v>
      </c>
    </row>
    <row r="9" spans="2:15" ht="20.100000000000001" customHeight="1">
      <c r="B9" s="78" t="s">
        <v>407</v>
      </c>
      <c r="C9" s="79" t="s">
        <v>214</v>
      </c>
      <c r="D9" s="80">
        <v>0.85</v>
      </c>
      <c r="E9" s="80">
        <v>0.85</v>
      </c>
      <c r="F9" s="80">
        <v>0.85</v>
      </c>
      <c r="G9" s="80">
        <v>0.85</v>
      </c>
      <c r="H9" s="80">
        <v>0.85</v>
      </c>
      <c r="I9" s="80">
        <v>0.85</v>
      </c>
      <c r="J9" s="81">
        <v>0</v>
      </c>
      <c r="K9" s="82">
        <v>6</v>
      </c>
      <c r="L9" s="83">
        <v>77976</v>
      </c>
      <c r="M9" s="83">
        <v>66279.600000000006</v>
      </c>
      <c r="N9" s="84">
        <v>4</v>
      </c>
      <c r="O9" s="24" t="s">
        <v>215</v>
      </c>
    </row>
    <row r="10" spans="2:15" ht="20.100000000000001" customHeight="1">
      <c r="B10" s="172" t="s">
        <v>94</v>
      </c>
      <c r="C10" s="172"/>
      <c r="D10" s="173"/>
      <c r="E10" s="173"/>
      <c r="F10" s="173"/>
      <c r="G10" s="173"/>
      <c r="H10" s="173"/>
      <c r="I10" s="173"/>
      <c r="J10" s="173"/>
      <c r="K10" s="76">
        <f>SUM(K8:K9)</f>
        <v>7</v>
      </c>
      <c r="L10" s="76">
        <f>SUM(L8:L9)</f>
        <v>93325</v>
      </c>
      <c r="M10" s="76">
        <f>SUM(M8:M9)</f>
        <v>89610.08</v>
      </c>
      <c r="N10" s="75">
        <v>4</v>
      </c>
      <c r="O10" s="77" t="s">
        <v>14</v>
      </c>
    </row>
    <row r="11" spans="2:15" ht="20.100000000000001" customHeight="1">
      <c r="B11" s="85" t="s">
        <v>76</v>
      </c>
      <c r="C11" s="174" t="s">
        <v>30</v>
      </c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</row>
    <row r="12" spans="2:15" ht="20.100000000000001" customHeight="1">
      <c r="B12" s="78" t="s">
        <v>387</v>
      </c>
      <c r="C12" s="79" t="s">
        <v>77</v>
      </c>
      <c r="D12" s="80">
        <v>1.61</v>
      </c>
      <c r="E12" s="80">
        <v>1.61</v>
      </c>
      <c r="F12" s="80">
        <v>1.6</v>
      </c>
      <c r="G12" s="80">
        <v>1.6</v>
      </c>
      <c r="H12" s="95">
        <v>1.6</v>
      </c>
      <c r="I12" s="95">
        <v>1.61</v>
      </c>
      <c r="J12" s="81">
        <v>-0.62111801242236142</v>
      </c>
      <c r="K12" s="82">
        <v>5</v>
      </c>
      <c r="L12" s="83">
        <v>2918545</v>
      </c>
      <c r="M12" s="83">
        <v>4675081.04</v>
      </c>
      <c r="N12" s="84">
        <v>3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1.36</v>
      </c>
      <c r="E13" s="80">
        <v>1.38</v>
      </c>
      <c r="F13" s="80">
        <v>1.35</v>
      </c>
      <c r="G13" s="80">
        <v>1.36</v>
      </c>
      <c r="H13" s="80">
        <v>1.35</v>
      </c>
      <c r="I13" s="80">
        <v>1.36</v>
      </c>
      <c r="J13" s="81">
        <v>-0.73529411764705621</v>
      </c>
      <c r="K13" s="82">
        <v>34</v>
      </c>
      <c r="L13" s="83">
        <v>13984764</v>
      </c>
      <c r="M13" s="83">
        <v>19000927.050000004</v>
      </c>
      <c r="N13" s="84">
        <v>5</v>
      </c>
      <c r="O13" s="24" t="s">
        <v>343</v>
      </c>
    </row>
    <row r="14" spans="2:15" ht="20.100000000000001" customHeight="1">
      <c r="B14" s="78" t="s">
        <v>401</v>
      </c>
      <c r="C14" s="79" t="s">
        <v>145</v>
      </c>
      <c r="D14" s="80">
        <v>1.9</v>
      </c>
      <c r="E14" s="80">
        <v>2.0499999999999998</v>
      </c>
      <c r="F14" s="80">
        <v>1.9</v>
      </c>
      <c r="G14" s="80">
        <v>1.95</v>
      </c>
      <c r="H14" s="80">
        <v>1.9</v>
      </c>
      <c r="I14" s="80">
        <v>1.85</v>
      </c>
      <c r="J14" s="81">
        <v>2.7027027027026973</v>
      </c>
      <c r="K14" s="82">
        <v>25</v>
      </c>
      <c r="L14" s="83">
        <v>465111</v>
      </c>
      <c r="M14" s="83">
        <v>907684.54</v>
      </c>
      <c r="N14" s="84">
        <v>5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1.94</v>
      </c>
      <c r="E15" s="80">
        <v>2</v>
      </c>
      <c r="F15" s="80">
        <v>1.9</v>
      </c>
      <c r="G15" s="80">
        <v>1.93</v>
      </c>
      <c r="H15" s="80">
        <v>1.9</v>
      </c>
      <c r="I15" s="80">
        <v>2</v>
      </c>
      <c r="J15" s="81">
        <v>-5.0000000000000044</v>
      </c>
      <c r="K15" s="82">
        <v>13</v>
      </c>
      <c r="L15" s="83">
        <v>390881</v>
      </c>
      <c r="M15" s="83">
        <v>755754.57000000007</v>
      </c>
      <c r="N15" s="84">
        <v>2</v>
      </c>
      <c r="O15" s="24" t="s">
        <v>80</v>
      </c>
    </row>
    <row r="16" spans="2:15" ht="20.100000000000001" customHeight="1">
      <c r="B16" s="78" t="s">
        <v>411</v>
      </c>
      <c r="C16" s="79" t="s">
        <v>88</v>
      </c>
      <c r="D16" s="80">
        <v>2.4500000000000002</v>
      </c>
      <c r="E16" s="80">
        <v>2.4500000000000002</v>
      </c>
      <c r="F16" s="80">
        <v>2.04</v>
      </c>
      <c r="G16" s="80">
        <v>2.2200000000000002</v>
      </c>
      <c r="H16" s="80">
        <v>2.04</v>
      </c>
      <c r="I16" s="80">
        <v>2.4500000000000002</v>
      </c>
      <c r="J16" s="81">
        <v>-16.73469387755102</v>
      </c>
      <c r="K16" s="82">
        <v>26</v>
      </c>
      <c r="L16" s="83">
        <v>919379</v>
      </c>
      <c r="M16" s="83">
        <v>2042726.7100000002</v>
      </c>
      <c r="N16" s="84">
        <v>5</v>
      </c>
      <c r="O16" s="24" t="s">
        <v>89</v>
      </c>
    </row>
    <row r="17" spans="2:15" ht="20.100000000000001" customHeight="1">
      <c r="B17" s="78" t="s">
        <v>349</v>
      </c>
      <c r="C17" s="79" t="s">
        <v>191</v>
      </c>
      <c r="D17" s="80">
        <v>1.88</v>
      </c>
      <c r="E17" s="80">
        <v>1.88</v>
      </c>
      <c r="F17" s="80">
        <v>1.58</v>
      </c>
      <c r="G17" s="80">
        <v>1.77</v>
      </c>
      <c r="H17" s="80">
        <v>1.58</v>
      </c>
      <c r="I17" s="80">
        <v>1.88</v>
      </c>
      <c r="J17" s="81">
        <v>-15.957446808510634</v>
      </c>
      <c r="K17" s="82">
        <v>23</v>
      </c>
      <c r="L17" s="83">
        <v>287833</v>
      </c>
      <c r="M17" s="83">
        <v>508632.63999999996</v>
      </c>
      <c r="N17" s="84">
        <v>5</v>
      </c>
      <c r="O17" s="24" t="s">
        <v>192</v>
      </c>
    </row>
    <row r="18" spans="2:15" ht="20.100000000000001" customHeight="1">
      <c r="B18" s="172" t="s">
        <v>383</v>
      </c>
      <c r="C18" s="172"/>
      <c r="D18" s="173"/>
      <c r="E18" s="173"/>
      <c r="F18" s="173"/>
      <c r="G18" s="173"/>
      <c r="H18" s="173"/>
      <c r="I18" s="173"/>
      <c r="J18" s="173"/>
      <c r="K18" s="76">
        <f>SUM(K12:K17)</f>
        <v>126</v>
      </c>
      <c r="L18" s="76">
        <f>SUM(L12:L17)</f>
        <v>18966513</v>
      </c>
      <c r="M18" s="76">
        <f>SUM(M12:M17)</f>
        <v>27890806.550000004</v>
      </c>
      <c r="N18" s="75">
        <v>5</v>
      </c>
      <c r="O18" s="77" t="s">
        <v>14</v>
      </c>
    </row>
    <row r="19" spans="2:15" ht="20.100000000000001" customHeight="1">
      <c r="B19" s="85" t="s">
        <v>16</v>
      </c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 t="s">
        <v>63</v>
      </c>
      <c r="O19" s="174"/>
    </row>
    <row r="20" spans="2:15" ht="20.100000000000001" customHeight="1">
      <c r="B20" s="78" t="s">
        <v>101</v>
      </c>
      <c r="C20" s="79" t="s">
        <v>102</v>
      </c>
      <c r="D20" s="80">
        <v>19.899999999999999</v>
      </c>
      <c r="E20" s="80">
        <v>20.5</v>
      </c>
      <c r="F20" s="80">
        <v>19.100000000000001</v>
      </c>
      <c r="G20" s="80">
        <v>19.39</v>
      </c>
      <c r="H20" s="80">
        <v>20</v>
      </c>
      <c r="I20" s="80">
        <v>19.899999999999999</v>
      </c>
      <c r="J20" s="81">
        <v>0.50251256281408363</v>
      </c>
      <c r="K20" s="82">
        <v>80</v>
      </c>
      <c r="L20" s="83">
        <v>3540478</v>
      </c>
      <c r="M20" s="83">
        <v>68652986.979999989</v>
      </c>
      <c r="N20" s="84">
        <v>5</v>
      </c>
      <c r="O20" s="24" t="s">
        <v>104</v>
      </c>
    </row>
    <row r="21" spans="2:15" ht="20.100000000000001" customHeight="1">
      <c r="B21" s="172" t="s">
        <v>17</v>
      </c>
      <c r="C21" s="172"/>
      <c r="D21" s="173"/>
      <c r="E21" s="173"/>
      <c r="F21" s="173"/>
      <c r="G21" s="173"/>
      <c r="H21" s="173"/>
      <c r="I21" s="173"/>
      <c r="J21" s="173"/>
      <c r="K21" s="76">
        <f>K20</f>
        <v>80</v>
      </c>
      <c r="L21" s="76">
        <f t="shared" ref="L21:M21" si="0">L20</f>
        <v>3540478</v>
      </c>
      <c r="M21" s="76">
        <f t="shared" si="0"/>
        <v>68652986.979999989</v>
      </c>
      <c r="N21" s="75">
        <v>5</v>
      </c>
      <c r="O21" s="77" t="s">
        <v>14</v>
      </c>
    </row>
    <row r="22" spans="2:15" ht="20.100000000000001" customHeight="1">
      <c r="B22" s="85" t="s">
        <v>18</v>
      </c>
      <c r="C22" s="174" t="s">
        <v>29</v>
      </c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 t="s">
        <v>29</v>
      </c>
      <c r="O22" s="174"/>
    </row>
    <row r="23" spans="2:15" ht="20.100000000000001" customHeight="1">
      <c r="B23" s="78" t="s">
        <v>360</v>
      </c>
      <c r="C23" s="79" t="s">
        <v>141</v>
      </c>
      <c r="D23" s="80">
        <v>4.9000000000000004</v>
      </c>
      <c r="E23" s="80">
        <v>4.9000000000000004</v>
      </c>
      <c r="F23" s="80">
        <v>4.82</v>
      </c>
      <c r="G23" s="80">
        <v>4.8600000000000003</v>
      </c>
      <c r="H23" s="80">
        <v>4.82</v>
      </c>
      <c r="I23" s="80">
        <v>4.87</v>
      </c>
      <c r="J23" s="81">
        <v>-1.0266940451745366</v>
      </c>
      <c r="K23" s="82">
        <v>127</v>
      </c>
      <c r="L23" s="83">
        <v>11035120</v>
      </c>
      <c r="M23" s="83">
        <v>53656121.179999992</v>
      </c>
      <c r="N23" s="84">
        <v>5</v>
      </c>
      <c r="O23" s="24" t="s">
        <v>142</v>
      </c>
    </row>
    <row r="24" spans="2:15" ht="20.100000000000001" customHeight="1">
      <c r="B24" s="172" t="s">
        <v>19</v>
      </c>
      <c r="C24" s="172"/>
      <c r="D24" s="173"/>
      <c r="E24" s="173"/>
      <c r="F24" s="173"/>
      <c r="G24" s="173"/>
      <c r="H24" s="173"/>
      <c r="I24" s="173"/>
      <c r="J24" s="173"/>
      <c r="K24" s="76">
        <f>SUM(K23)</f>
        <v>127</v>
      </c>
      <c r="L24" s="76">
        <f>SUM(L23)</f>
        <v>11035120</v>
      </c>
      <c r="M24" s="76">
        <f>SUM(M23)</f>
        <v>53656121.179999992</v>
      </c>
      <c r="N24" s="75">
        <v>5</v>
      </c>
      <c r="O24" s="77" t="s">
        <v>14</v>
      </c>
    </row>
    <row r="25" spans="2:15" ht="20.100000000000001" customHeight="1">
      <c r="B25" s="172" t="s">
        <v>20</v>
      </c>
      <c r="C25" s="172"/>
      <c r="D25" s="139"/>
      <c r="E25" s="139"/>
      <c r="F25" s="139"/>
      <c r="G25" s="139"/>
      <c r="H25" s="139"/>
      <c r="I25" s="139"/>
      <c r="J25" s="139"/>
      <c r="K25" s="76">
        <f>K24+K21+K18+K10+K6</f>
        <v>411</v>
      </c>
      <c r="L25" s="76">
        <f t="shared" ref="L25:M25" si="1">L24+L21+L18+L10+L6</f>
        <v>187567563</v>
      </c>
      <c r="M25" s="76">
        <f t="shared" si="1"/>
        <v>169941528.63999999</v>
      </c>
      <c r="N25" s="76">
        <v>5</v>
      </c>
      <c r="O25" s="86" t="s">
        <v>14</v>
      </c>
    </row>
    <row r="26" spans="2:15" ht="30" customHeight="1"/>
    <row r="29" spans="2:15">
      <c r="L29" s="3"/>
    </row>
  </sheetData>
  <mergeCells count="19">
    <mergeCell ref="B24:C24"/>
    <mergeCell ref="D24:J24"/>
    <mergeCell ref="B25:C25"/>
    <mergeCell ref="D25:J25"/>
    <mergeCell ref="C22:O22"/>
    <mergeCell ref="C1:O1"/>
    <mergeCell ref="C2:O2"/>
    <mergeCell ref="B21:C21"/>
    <mergeCell ref="D21:J21"/>
    <mergeCell ref="C11:O11"/>
    <mergeCell ref="B18:C18"/>
    <mergeCell ref="B10:C10"/>
    <mergeCell ref="D10:J10"/>
    <mergeCell ref="C4:O4"/>
    <mergeCell ref="D6:J6"/>
    <mergeCell ref="C7:O7"/>
    <mergeCell ref="D18:J18"/>
    <mergeCell ref="B6:C6"/>
    <mergeCell ref="C19:O19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تداولات سوق العراق للاوراق الما</vt:lpstr>
      <vt:lpstr>نشرة ISX-OTC</vt:lpstr>
      <vt:lpstr>السندات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2026-02-23T07:27:41Z</cp:lastPrinted>
  <dcterms:created xsi:type="dcterms:W3CDTF">2004-07-25T21:47:51Z</dcterms:created>
  <dcterms:modified xsi:type="dcterms:W3CDTF">2026-02-23T07:28:39Z</dcterms:modified>
</cp:coreProperties>
</file>