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2026\ISX Reports 2026\Weekly\3\1-5\"/>
    </mc:Choice>
  </mc:AlternateContent>
  <bookViews>
    <workbookView xWindow="-120" yWindow="-120" windowWidth="29040" windowHeight="15720" tabRatio="802"/>
  </bookViews>
  <sheets>
    <sheet name="تداولات سوق العراق للاوراق الما" sheetId="73" r:id="rId1"/>
    <sheet name="نشرة ISX-OTC" sheetId="81" r:id="rId2"/>
    <sheet name="السندات " sheetId="84" r:id="rId3"/>
    <sheet name="تداولات غير العراقيين-شراءو بيع" sheetId="55" r:id="rId4"/>
    <sheet name="تداولات غير العراقيين - OTC" sheetId="83" r:id="rId5"/>
    <sheet name="اغلاقات" sheetId="82" r:id="rId6"/>
    <sheet name="التقرير الاسبوعي للمنصة النظامي" sheetId="77" r:id="rId7"/>
    <sheet name="التقرير الاسبوعي للمنصة الثاني" sheetId="79" r:id="rId8"/>
    <sheet name="الشركات غير مفصحة" sheetId="76" r:id="rId9"/>
  </sheets>
  <calcPr calcId="181029"/>
</workbook>
</file>

<file path=xl/calcChain.xml><?xml version="1.0" encoding="utf-8"?>
<calcChain xmlns="http://schemas.openxmlformats.org/spreadsheetml/2006/main">
  <c r="J60" i="77" l="1"/>
  <c r="J66" i="77"/>
  <c r="K6" i="76"/>
  <c r="K10" i="76"/>
  <c r="K19" i="79"/>
  <c r="F6" i="83" l="1"/>
  <c r="F7" i="83" s="1"/>
  <c r="E6" i="83"/>
  <c r="E7" i="83" s="1"/>
  <c r="D6" i="83"/>
  <c r="D7" i="83" s="1"/>
  <c r="J30" i="77"/>
  <c r="E30" i="55"/>
  <c r="F30" i="55"/>
  <c r="D30" i="55"/>
  <c r="F29" i="55"/>
  <c r="E29" i="55"/>
  <c r="D29" i="55"/>
  <c r="F26" i="55"/>
  <c r="E26" i="55"/>
  <c r="D26" i="55"/>
  <c r="F23" i="55"/>
  <c r="E23" i="55"/>
  <c r="D23" i="55"/>
  <c r="E16" i="55"/>
  <c r="D16" i="55"/>
  <c r="F15" i="55"/>
  <c r="F16" i="55" s="1"/>
  <c r="E15" i="55"/>
  <c r="D15" i="55"/>
  <c r="F12" i="55"/>
  <c r="E12" i="55"/>
  <c r="D12" i="55"/>
  <c r="H11" i="81"/>
  <c r="I11" i="81"/>
  <c r="G11" i="81"/>
  <c r="J11" i="81"/>
  <c r="K89" i="73"/>
  <c r="L89" i="73"/>
  <c r="M89" i="73"/>
  <c r="K70" i="73"/>
  <c r="L70" i="73"/>
  <c r="M70" i="73"/>
  <c r="G14" i="81" l="1"/>
  <c r="H14" i="81"/>
  <c r="I14" i="81"/>
  <c r="L19" i="79"/>
  <c r="M19" i="79"/>
  <c r="J14" i="81" l="1"/>
  <c r="K26" i="73" l="1"/>
  <c r="L26" i="73"/>
  <c r="M26" i="73"/>
  <c r="M12" i="79"/>
  <c r="J52" i="77" l="1"/>
  <c r="K52" i="77"/>
  <c r="L52" i="77"/>
  <c r="K66" i="77"/>
  <c r="L66" i="77"/>
  <c r="K60" i="77"/>
  <c r="L60" i="77"/>
  <c r="J38" i="77"/>
  <c r="K38" i="77"/>
  <c r="L38" i="77"/>
  <c r="J21" i="77"/>
  <c r="K21" i="77"/>
  <c r="L21" i="77"/>
  <c r="K12" i="79"/>
  <c r="L12" i="79"/>
  <c r="F13" i="83"/>
  <c r="F14" i="83" s="1"/>
  <c r="E13" i="83"/>
  <c r="E14" i="83" s="1"/>
  <c r="D13" i="83"/>
  <c r="D14" i="83" s="1"/>
  <c r="K9" i="79" l="1"/>
  <c r="L9" i="79"/>
  <c r="M9" i="79"/>
  <c r="L10" i="76"/>
  <c r="M10" i="76"/>
  <c r="K15" i="79"/>
  <c r="K20" i="79" s="1"/>
  <c r="L15" i="79"/>
  <c r="M15" i="79"/>
  <c r="K24" i="76"/>
  <c r="L24" i="76"/>
  <c r="M24" i="76"/>
  <c r="M20" i="79" l="1"/>
  <c r="L20" i="79"/>
  <c r="K30" i="77"/>
  <c r="L30" i="77"/>
  <c r="K18" i="76"/>
  <c r="G8" i="81" l="1"/>
  <c r="G15" i="81" s="1"/>
  <c r="H8" i="81"/>
  <c r="H15" i="81" s="1"/>
  <c r="I8" i="81"/>
  <c r="I15" i="81" s="1"/>
  <c r="L21" i="76" l="1"/>
  <c r="M21" i="76"/>
  <c r="K21" i="76"/>
  <c r="K51" i="73"/>
  <c r="L51" i="73"/>
  <c r="M51" i="73"/>
  <c r="L18" i="76" l="1"/>
  <c r="M18" i="76"/>
  <c r="K25" i="76" l="1"/>
  <c r="L6" i="76"/>
  <c r="L25" i="76" s="1"/>
  <c r="M6" i="76"/>
  <c r="M25" i="76" s="1"/>
  <c r="J25" i="77" l="1"/>
  <c r="J67" i="77" s="1"/>
  <c r="K25" i="77"/>
  <c r="K67" i="77" s="1"/>
  <c r="L25" i="77"/>
  <c r="L67" i="77" s="1"/>
  <c r="K36" i="73" l="1"/>
  <c r="L36" i="73"/>
  <c r="M36" i="73"/>
  <c r="K30" i="73" l="1"/>
  <c r="L30" i="73"/>
  <c r="M30" i="73"/>
  <c r="K82" i="73" l="1"/>
  <c r="K90" i="73" s="1"/>
  <c r="L82" i="73"/>
  <c r="L90" i="73" s="1"/>
  <c r="M82" i="73"/>
  <c r="M90" i="73" s="1"/>
</calcChain>
</file>

<file path=xl/sharedStrings.xml><?xml version="1.0" encoding="utf-8"?>
<sst xmlns="http://schemas.openxmlformats.org/spreadsheetml/2006/main" count="1388" uniqueCount="486">
  <si>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</si>
  <si>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</si>
  <si>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</si>
  <si>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</si>
  <si>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</si>
  <si>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</si>
  <si>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</si>
  <si>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</si>
  <si>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</si>
  <si>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</si>
  <si>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</si>
  <si>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</si>
  <si>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</si>
  <si>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</si>
  <si>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</si>
  <si>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</si>
  <si>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</si>
  <si>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</si>
  <si>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</si>
  <si>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</si>
  <si>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</si>
  <si>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</si>
  <si>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</si>
  <si>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</si>
  <si>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</si>
  <si>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</si>
  <si>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</si>
  <si>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</si>
  <si>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</si>
  <si>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</si>
  <si>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</si>
  <si>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</si>
  <si>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</si>
  <si>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</si>
  <si>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</si>
  <si>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</si>
  <si>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</si>
  <si>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</si>
  <si>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</si>
  <si>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</si>
  <si>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</si>
  <si>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</si>
  <si>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</si>
  <si>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</si>
  <si>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</si>
  <si>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</si>
  <si>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</si>
  <si>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</si>
  <si>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</si>
  <si>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</si>
  <si>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</si>
  <si>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</si>
  <si>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</si>
  <si>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</si>
  <si>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</si>
  <si>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</si>
  <si>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</si>
  <si>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</si>
  <si>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</si>
  <si>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</si>
  <si>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</si>
  <si>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</si>
  <si>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</si>
  <si>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</si>
  <si>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</si>
  <si>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</si>
  <si>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</si>
  <si>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</si>
  <si>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</si>
  <si>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</si>
  <si>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</si>
  <si>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</si>
  <si>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</si>
  <si>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</si>
  <si>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</si>
  <si>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</si>
  <si>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</si>
  <si>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</si>
  <si>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</si>
  <si>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</si>
  <si>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</si>
  <si>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</si>
  <si>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</si>
  <si>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</si>
  <si>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</si>
  <si>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</si>
  <si>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</si>
  <si>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</si>
  <si>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</si>
  <si>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</si>
  <si>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</si>
  <si>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</si>
  <si>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</si>
  <si>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</si>
  <si>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</si>
  <si>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</si>
  <si>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</si>
  <si>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</si>
  <si>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</si>
  <si>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</si>
  <si>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</si>
  <si>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</si>
  <si>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</si>
  <si>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</si>
  <si>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</si>
  <si>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</si>
  <si>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</si>
  <si>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</si>
  <si>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</si>
  <si>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</si>
  <si>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</si>
  <si>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</si>
  <si>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</si>
  <si>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</si>
  <si>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</si>
  <si>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</si>
  <si>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</si>
  <si>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</si>
  <si>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</si>
  <si>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</si>
  <si>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</si>
  <si>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</si>
  <si>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</si>
  <si>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</si>
  <si>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</si>
  <si>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</si>
  <si>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</si>
  <si>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</si>
  <si>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</si>
  <si>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</si>
  <si>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</si>
  <si>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</si>
  <si>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</si>
  <si>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</si>
  <si>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</si>
  <si>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</si>
  <si>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</si>
  <si>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</si>
  <si>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</si>
  <si>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</si>
  <si>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</si>
  <si>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</si>
  <si>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</si>
  <si>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</si>
  <si>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</si>
  <si>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</si>
  <si>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</si>
  <si>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</si>
  <si>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</si>
  <si>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</si>
  <si>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</si>
  <si>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</si>
  <si>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</si>
  <si>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</si>
  <si>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</si>
  <si>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</si>
  <si>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</si>
  <si>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</si>
  <si>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</si>
  <si>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</si>
  <si>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</si>
  <si>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</si>
  <si>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</si>
  <si>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</si>
  <si>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</si>
  <si>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</si>
  <si>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</si>
  <si>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</si>
  <si>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</si>
  <si>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</si>
  <si>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</si>
  <si>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</si>
  <si>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</si>
  <si>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</si>
  <si>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</si>
  <si>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</si>
  <si>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</si>
  <si>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</si>
  <si>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</si>
  <si>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</si>
  <si>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</si>
  <si>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</si>
  <si>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</si>
  <si>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</si>
  <si>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</si>
  <si>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</si>
  <si>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</si>
  <si>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</si>
  <si>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</si>
  <si>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</si>
  <si>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</si>
  <si>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</si>
  <si>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</si>
  <si>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</si>
  <si>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</si>
  <si>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</si>
  <si>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</si>
  <si>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</si>
  <si>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</si>
  <si>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</si>
  <si>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</si>
  <si>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</si>
  <si>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</si>
  <si>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</si>
  <si>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</si>
  <si>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</si>
  <si>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</si>
  <si>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</si>
  <si>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</si>
  <si>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</si>
  <si>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</si>
  <si>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</si>
  <si>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</si>
  <si>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</si>
  <si>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</si>
  <si>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</si>
  <si>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</si>
  <si>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</si>
  <si>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</si>
  <si>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</si>
  <si>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</si>
  <si>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</si>
  <si>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</si>
  <si>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</si>
  <si>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</si>
  <si>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</si>
  <si>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</si>
  <si>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</si>
  <si>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</si>
  <si>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</si>
  <si>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</si>
  <si>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</si>
  <si>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</si>
  <si>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</si>
  <si>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</si>
  <si>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</si>
  <si>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</si>
  <si>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</si>
  <si>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</si>
  <si>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</si>
  <si>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</si>
  <si>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</si>
  <si>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</si>
  <si>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</si>
  <si>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</si>
  <si>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</si>
  <si>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</si>
  <si>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</si>
  <si>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</si>
  <si>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</si>
  <si>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</si>
  <si>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</si>
  <si>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</si>
  <si>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</si>
  <si>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</si>
  <si>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</si>
  <si>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</si>
  <si>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</si>
  <si>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</si>
  <si>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</si>
  <si>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</si>
  <si>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</si>
  <si>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</si>
  <si>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</si>
  <si>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</si>
  <si>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</si>
  <si>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</si>
  <si>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</si>
  <si>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</si>
  <si>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</si>
  <si>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</si>
  <si>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</si>
  <si>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</si>
  <si>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</si>
  <si>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</si>
  <si>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</si>
  <si>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</si>
  <si>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</si>
  <si>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</si>
  <si>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</si>
  <si>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</si>
  <si>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</si>
  <si>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</si>
  <si>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</si>
  <si>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</si>
  <si>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</si>
  <si>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</si>
  <si>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</si>
  <si>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</si>
  <si>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</si>
  <si>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</si>
  <si>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</si>
  <si>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</si>
  <si>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</si>
  <si>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</si>
  <si>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</si>
  <si>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</si>
  <si>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</si>
  <si>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</si>
  <si>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</si>
  <si>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</si>
  <si>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</si>
  <si>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</si>
  <si>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</si>
  <si>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</si>
  <si>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</si>
  <si>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</si>
  <si>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</si>
  <si>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</si>
  <si>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</si>
  <si>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</si>
  <si>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</si>
  <si>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</si>
  <si>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</si>
  <si>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</si>
  <si>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</si>
  <si>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</si>
  <si>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</si>
  <si>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</si>
  <si>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</si>
  <si>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</si>
  <si>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</si>
  <si>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</si>
  <si>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</si>
  <si>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</si>
  <si>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</si>
  <si>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</si>
  <si>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</si>
  <si>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</si>
  <si>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</si>
  <si>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</si>
  <si>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</si>
  <si>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</si>
  <si>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</si>
  <si>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</si>
  <si>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</si>
  <si>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</si>
  <si>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</si>
  <si>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</si>
  <si>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</si>
  <si>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</si>
  <si>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</si>
  <si>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</si>
  <si>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</si>
  <si>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</si>
  <si>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</si>
  <si>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</si>
  <si>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</si>
  <si>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</si>
  <si>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</si>
  <si>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</si>
  <si>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</si>
  <si>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</si>
  <si>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</si>
  <si>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</si>
  <si>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</si>
  <si>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</si>
  <si>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</si>
  <si>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</si>
  <si>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</si>
  <si>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</si>
  <si>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</si>
  <si>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</si>
  <si>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</si>
  <si>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</si>
  <si>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</si>
  <si>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</si>
  <si>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</si>
  <si>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</si>
  <si>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</si>
  <si>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</si>
  <si>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</si>
  <si>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</si>
  <si>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</si>
  <si>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</si>
  <si>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</si>
  <si>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</si>
  <si>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</si>
  <si>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</si>
  <si>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</si>
  <si>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</si>
  <si>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</si>
  <si>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</si>
  <si>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</si>
  <si>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</si>
  <si>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</si>
  <si>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</si>
  <si>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</si>
  <si>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>الوطنية للاستثمارات السياحية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</si>
  <si>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</si>
  <si>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</si>
  <si>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</si>
  <si>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</si>
  <si>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 xml:space="preserve">العراقية لانتاج وتسويق اللحوم </t>
  </si>
  <si>
    <t xml:space="preserve">مصرف بغداد </t>
  </si>
  <si>
    <t>المصرف المتحد للاستثمار</t>
  </si>
  <si>
    <t xml:space="preserve">مصرف الاقتصاد للاستثمار </t>
  </si>
  <si>
    <t xml:space="preserve">الموصل لمدن الالعاب </t>
  </si>
  <si>
    <t>الكيمياوية والبلاستيكية</t>
  </si>
  <si>
    <t>الخليج للتأمين وأعادة التامين</t>
  </si>
  <si>
    <t>مصرف الاستثمار</t>
  </si>
  <si>
    <t>مصرف كوردستان الدولي الاسلامي</t>
  </si>
  <si>
    <t xml:space="preserve">الحديثة للانتاج الحيواني </t>
  </si>
  <si>
    <t xml:space="preserve">سد الموصل السياحية </t>
  </si>
  <si>
    <t xml:space="preserve">البادية للنقل العام </t>
  </si>
  <si>
    <t xml:space="preserve">مصرف اشور الدولي </t>
  </si>
  <si>
    <t xml:space="preserve">النخبة للمقاولات العامة </t>
  </si>
  <si>
    <t>العراقية لصناعات الكارتون</t>
  </si>
  <si>
    <t>الصناعات المعدنية والدراجات</t>
  </si>
  <si>
    <t>رحاب كربلاء للمقاولات</t>
  </si>
  <si>
    <t xml:space="preserve">التقرير الاسبوعي لتداول الاسهم المباعة من غير العراقيين في منصة ISX-OTC </t>
  </si>
  <si>
    <t xml:space="preserve">الاسهم المتداولة  </t>
  </si>
  <si>
    <t>Company Names</t>
  </si>
  <si>
    <t>Total Bank sector</t>
  </si>
  <si>
    <t>المجموع الكلي</t>
  </si>
  <si>
    <t>Grand Total</t>
  </si>
  <si>
    <t>كركوك لانتاج المواد الانشائية</t>
  </si>
  <si>
    <t>IKFP</t>
  </si>
  <si>
    <t xml:space="preserve">دار السلام للتأمين </t>
  </si>
  <si>
    <t>بغداد لمواد التغليف</t>
  </si>
  <si>
    <t xml:space="preserve">مصرف الوركاء للاستثمار و التمويل </t>
  </si>
  <si>
    <t>Warka Bank for inv.&amp;Finance</t>
  </si>
  <si>
    <t>مصرف نور العراق الاسلامي</t>
  </si>
  <si>
    <t xml:space="preserve">     2026/3/5 - 2026/3/1 تقرير التداول الأسبوعي </t>
  </si>
  <si>
    <t>Weekly Trading Report 1/3/2026 - 5/3/2026</t>
  </si>
  <si>
    <t xml:space="preserve">     2026/3/5 - 2026/3/1 ISX-OTC تقرير التداول الأسبوعي /المنصة     </t>
  </si>
  <si>
    <t xml:space="preserve">Over The Counter Platform (OTC) Weekly Trading Report 1/3/2026 - 5/3/2026 </t>
  </si>
  <si>
    <t>التقرير الاسبوعي لتداول الاسهم المشتراة لغير العراقيين في السوق العراق للاوراق المالية 2026/3/1 - 2026/3/5</t>
  </si>
  <si>
    <t>Non-Iraqi Weekly Trading Report (Buy) 1/3/2026 - 5/3/2026</t>
  </si>
  <si>
    <t>التقرير الاسبوعي لتداول الاسهم المباعة من غير العراقيين في السوق العراق للاوراق المالية 2026/3/1 - 2026/3/5</t>
  </si>
  <si>
    <t>Non-Iraqi Weekly Trading Report (Sell)  1/3/2026 - 5/3/2026</t>
  </si>
  <si>
    <t>Non-Iraqi Weekly Trading Report (Sell) 1/3/2026 - 5/3/2026</t>
  </si>
  <si>
    <t xml:space="preserve"> أسعار الاغلاق لاسهم الشركات المساهمة المدرجة للفترة 2026/3/1 - 2026/3/5</t>
  </si>
  <si>
    <t>Closing prices for the  listed companies from 1/3/2026 - 5/3/2026</t>
  </si>
  <si>
    <t>2026/3/5 - 2026/3/1 تقرير التداول الأسبوعي /المنصة الثالثة</t>
  </si>
  <si>
    <t xml:space="preserve">Undisclosed Platform Weekly Trading Report 1/3/2026 - 5/3/2026            </t>
  </si>
  <si>
    <t>2026/3/5 - 2026/3/1 تقرير التداول الأسبوعي / المنصة الثانية</t>
  </si>
  <si>
    <t xml:space="preserve">Second Platform Weekly Trading Report 1/3/2026 - 5/3/2026 </t>
  </si>
  <si>
    <t xml:space="preserve">      2026/3/5 - 2026/3/1 تقرير التداول الأسبوعي / المنصة النظامية</t>
  </si>
  <si>
    <t xml:space="preserve">   Weekly Trading Report / Regular 1/3/2026 - 5/3/2026 </t>
  </si>
  <si>
    <t>مصرف التنمية</t>
  </si>
  <si>
    <t>قطاع الخدمات المالية</t>
  </si>
  <si>
    <t>الشركة العراقية لضمان الودائع</t>
  </si>
  <si>
    <t>FIDI</t>
  </si>
  <si>
    <t>مجموع قطاع الخدمات المالية</t>
  </si>
  <si>
    <t>نشرة تداول سندات انجاز - "الاصدارية الثانية"</t>
  </si>
  <si>
    <t>فئة السند</t>
  </si>
  <si>
    <t>رمز التداول</t>
  </si>
  <si>
    <t>افتتاح</t>
  </si>
  <si>
    <t>سعر الاغلاق الحالي</t>
  </si>
  <si>
    <t>سعر الاغلاق السابق</t>
  </si>
  <si>
    <t xml:space="preserve">عدد السندات المتداولة </t>
  </si>
  <si>
    <t xml:space="preserve">قيمة السندات المتداولة </t>
  </si>
  <si>
    <t>CB65</t>
  </si>
  <si>
    <t xml:space="preserve">المجموع </t>
  </si>
  <si>
    <t xml:space="preserve">     2026/3/5- 2026/3/1 تقرير التداول الأسبوعي/سندات     </t>
  </si>
  <si>
    <t xml:space="preserve"> Weekly Trading Report 1/3/2026 - 5/3/2026 </t>
  </si>
  <si>
    <t>Bank Of Baghdad</t>
  </si>
  <si>
    <t xml:space="preserve">المصرف الاهلي العراقي </t>
  </si>
  <si>
    <t xml:space="preserve">National Bank Of Iraq </t>
  </si>
  <si>
    <t xml:space="preserve">مصرف الأئتمان العراقي </t>
  </si>
  <si>
    <t xml:space="preserve">مصرف الخليج التجاري </t>
  </si>
  <si>
    <t>Al-Mansour Bank</t>
  </si>
  <si>
    <t xml:space="preserve">قطاع الزراعة </t>
  </si>
  <si>
    <t>Agricultural Sector</t>
  </si>
  <si>
    <t>Iraqi Agricultural Products Marketing Meat</t>
  </si>
  <si>
    <t xml:space="preserve">مجموع قطاع الزراعة </t>
  </si>
  <si>
    <t>Total Agricultural Sector</t>
  </si>
  <si>
    <t xml:space="preserve">قطاع التامين </t>
  </si>
  <si>
    <t>الحمراء للتأمين</t>
  </si>
  <si>
    <t xml:space="preserve">مجموع قطاع التامين </t>
  </si>
  <si>
    <t>Total Insurance sector</t>
  </si>
  <si>
    <t xml:space="preserve">قطاع الصناعة </t>
  </si>
  <si>
    <t xml:space="preserve">بغداد للمشروبات الغازية </t>
  </si>
  <si>
    <t xml:space="preserve">مجموع قطاع الصناعة </t>
  </si>
  <si>
    <t>Total Industry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</si>
  <si>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</si>
  <si>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</si>
  <si>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</si>
  <si>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</si>
  <si>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</si>
  <si>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 xml:space="preserve">التقرير الاسبوعي لتداول الاسهم المشتراة من غير العراقيين  في منصة ISX-OTC </t>
  </si>
  <si>
    <t xml:space="preserve">العراقية لضمان الودائع </t>
  </si>
  <si>
    <t>Iraq company for deposit insurance</t>
  </si>
  <si>
    <t>Money Service Sector</t>
  </si>
  <si>
    <t>Total Money Service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</si>
</sst>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  <numFmt numFmtId="168" formatCode="_-* #,##0_-;_-* #,##0\-;_-* &quot;-&quot;??_-;_-@_-"/>
  </numFmts>
  <fonts count="100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b/>
      <sz val="12"/>
      <color indexed="56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12"/>
      <color rgb="FF002060"/>
      <name val="Calibri"/>
      <family val="2"/>
    </font>
    <font>
      <b/>
      <sz val="20"/>
      <color rgb="FF002060"/>
      <name val="Calibri"/>
      <family val="2"/>
    </font>
    <font>
      <b/>
      <sz val="14"/>
      <color rgb="FF002060"/>
      <name val="Calibri"/>
      <family val="2"/>
    </font>
    <font>
      <sz val="11"/>
      <color theme="1"/>
      <name val="Calibri"/>
      <family val="2"/>
    </font>
    <font>
      <b/>
      <sz val="13"/>
      <color rgb="FF002060"/>
      <name val="Calibri"/>
      <family val="2"/>
    </font>
    <font>
      <b/>
      <sz val="15"/>
      <color rgb="FF002060"/>
      <name val="Calibri"/>
      <family val="2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22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90" fillId="0" borderId="0"/>
  </cellStyleXfs>
  <cellXfs count="201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82" fillId="0" borderId="0" xfId="0" applyFont="1"/>
    <xf numFmtId="0" fontId="73" fillId="0" borderId="26" xfId="0" applyFont="1" applyBorder="1" applyAlignment="1">
      <alignment vertical="center"/>
    </xf>
    <xf numFmtId="0" fontId="73" fillId="0" borderId="28" xfId="0" applyFont="1" applyBorder="1" applyAlignment="1">
      <alignment vertical="center"/>
    </xf>
    <xf numFmtId="0" fontId="83" fillId="0" borderId="28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34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81" fillId="0" borderId="34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4" fillId="0" borderId="36" xfId="0" applyFont="1" applyBorder="1"/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7" xfId="0" applyFont="1" applyFill="1" applyBorder="1" applyAlignment="1">
      <alignment horizontal="left" vertical="center" wrapText="1"/>
    </xf>
    <xf numFmtId="0" fontId="78" fillId="57" borderId="38" xfId="0" applyFont="1" applyFill="1" applyBorder="1" applyAlignment="1">
      <alignment horizontal="left" vertical="center" wrapText="1"/>
    </xf>
    <xf numFmtId="0" fontId="75" fillId="57" borderId="38" xfId="0" applyFont="1" applyFill="1" applyBorder="1" applyAlignment="1">
      <alignment horizontal="left" vertical="center" wrapText="1"/>
    </xf>
    <xf numFmtId="4" fontId="75" fillId="57" borderId="38" xfId="0" applyNumberFormat="1" applyFont="1" applyFill="1" applyBorder="1" applyAlignment="1">
      <alignment horizontal="left" vertical="center" wrapText="1"/>
    </xf>
    <xf numFmtId="3" fontId="75" fillId="57" borderId="38" xfId="0" applyNumberFormat="1" applyFont="1" applyFill="1" applyBorder="1" applyAlignment="1">
      <alignment horizontal="left" vertical="center" wrapText="1"/>
    </xf>
    <xf numFmtId="0" fontId="75" fillId="59" borderId="37" xfId="0" applyFont="1" applyFill="1" applyBorder="1" applyAlignment="1">
      <alignment vertical="center"/>
    </xf>
    <xf numFmtId="0" fontId="78" fillId="59" borderId="38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7" xfId="160" applyFont="1" applyFill="1" applyBorder="1" applyAlignment="1">
      <alignment horizontal="center" vertical="center"/>
    </xf>
    <xf numFmtId="166" fontId="77" fillId="60" borderId="38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6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7" xfId="0" applyBorder="1"/>
    <xf numFmtId="4" fontId="74" fillId="0" borderId="0" xfId="0" applyNumberFormat="1" applyFont="1" applyAlignment="1">
      <alignment horizontal="right"/>
    </xf>
    <xf numFmtId="166" fontId="75" fillId="58" borderId="44" xfId="721" applyNumberFormat="1" applyFont="1" applyFill="1" applyBorder="1" applyAlignment="1">
      <alignment horizontal="center" vertical="center"/>
    </xf>
    <xf numFmtId="0" fontId="91" fillId="56" borderId="52" xfId="0" applyFont="1" applyFill="1" applyBorder="1" applyAlignment="1">
      <alignment horizontal="center" vertical="center"/>
    </xf>
    <xf numFmtId="0" fontId="91" fillId="56" borderId="52" xfId="0" applyFont="1" applyFill="1" applyBorder="1" applyAlignment="1">
      <alignment horizontal="center" vertical="center" wrapText="1"/>
    </xf>
    <xf numFmtId="0" fontId="91" fillId="59" borderId="44" xfId="0" applyFont="1" applyFill="1" applyBorder="1" applyAlignment="1">
      <alignment horizontal="center" vertical="center" wrapText="1"/>
    </xf>
    <xf numFmtId="0" fontId="91" fillId="60" borderId="56" xfId="0" applyFont="1" applyFill="1" applyBorder="1" applyAlignment="1">
      <alignment horizontal="left" vertical="center"/>
    </xf>
    <xf numFmtId="168" fontId="92" fillId="0" borderId="57" xfId="114" applyNumberFormat="1" applyFont="1" applyBorder="1" applyAlignment="1">
      <alignment horizontal="right" vertical="center"/>
    </xf>
    <xf numFmtId="168" fontId="92" fillId="0" borderId="56" xfId="114" applyNumberFormat="1" applyFont="1" applyBorder="1" applyAlignment="1">
      <alignment vertical="center"/>
    </xf>
    <xf numFmtId="3" fontId="91" fillId="0" borderId="58" xfId="176" applyNumberFormat="1" applyFont="1" applyBorder="1" applyAlignment="1">
      <alignment horizontal="center" vertical="center"/>
    </xf>
    <xf numFmtId="3" fontId="91" fillId="59" borderId="58" xfId="176" applyNumberFormat="1" applyFont="1" applyFill="1" applyBorder="1" applyAlignment="1">
      <alignment horizontal="center" vertical="center"/>
    </xf>
    <xf numFmtId="0" fontId="91" fillId="59" borderId="56" xfId="0" applyFont="1" applyFill="1" applyBorder="1" applyAlignment="1">
      <alignment vertical="center"/>
    </xf>
    <xf numFmtId="166" fontId="74" fillId="0" borderId="0" xfId="0" applyNumberFormat="1" applyFont="1"/>
    <xf numFmtId="0" fontId="95" fillId="24" borderId="19" xfId="175" applyFont="1" applyFill="1" applyBorder="1" applyAlignment="1">
      <alignment horizontal="center" vertical="center"/>
    </xf>
    <xf numFmtId="0" fontId="95" fillId="24" borderId="19" xfId="175" applyFont="1" applyFill="1" applyBorder="1" applyAlignment="1">
      <alignment horizontal="center" vertical="center" wrapText="1"/>
    </xf>
    <xf numFmtId="0" fontId="96" fillId="0" borderId="0" xfId="0" applyFont="1"/>
    <xf numFmtId="3" fontId="97" fillId="0" borderId="19" xfId="0" applyNumberFormat="1" applyFont="1" applyBorder="1" applyAlignment="1">
      <alignment horizontal="center" vertical="center"/>
    </xf>
    <xf numFmtId="0" fontId="97" fillId="0" borderId="19" xfId="0" applyFont="1" applyBorder="1" applyAlignment="1">
      <alignment horizontal="center" vertical="center"/>
    </xf>
    <xf numFmtId="3" fontId="93" fillId="0" borderId="44" xfId="0" applyNumberFormat="1" applyFont="1" applyBorder="1" applyAlignment="1">
      <alignment horizontal="center"/>
    </xf>
    <xf numFmtId="0" fontId="93" fillId="0" borderId="44" xfId="0" applyFont="1" applyBorder="1" applyAlignment="1">
      <alignment horizontal="center" vertical="center"/>
    </xf>
    <xf numFmtId="3" fontId="93" fillId="0" borderId="44" xfId="0" applyNumberFormat="1" applyFont="1" applyBorder="1" applyAlignment="1">
      <alignment horizontal="center" vertical="center"/>
    </xf>
    <xf numFmtId="0" fontId="99" fillId="56" borderId="52" xfId="0" applyFont="1" applyFill="1" applyBorder="1" applyAlignment="1">
      <alignment horizontal="center" vertical="center"/>
    </xf>
    <xf numFmtId="0" fontId="99" fillId="56" borderId="52" xfId="0" applyFont="1" applyFill="1" applyBorder="1" applyAlignment="1">
      <alignment horizontal="center" vertical="center" wrapText="1"/>
    </xf>
    <xf numFmtId="0" fontId="99" fillId="59" borderId="56" xfId="0" applyFont="1" applyFill="1" applyBorder="1" applyAlignment="1">
      <alignment horizontal="center" vertical="center" wrapText="1"/>
    </xf>
    <xf numFmtId="0" fontId="99" fillId="60" borderId="56" xfId="0" applyFont="1" applyFill="1" applyBorder="1" applyAlignment="1">
      <alignment horizontal="left" vertical="center"/>
    </xf>
    <xf numFmtId="0" fontId="99" fillId="0" borderId="52" xfId="176" applyFont="1" applyBorder="1" applyAlignment="1">
      <alignment horizontal="right" vertical="center"/>
    </xf>
    <xf numFmtId="0" fontId="99" fillId="0" borderId="52" xfId="176" applyFont="1" applyBorder="1" applyAlignment="1">
      <alignment horizontal="left" vertical="center"/>
    </xf>
    <xf numFmtId="3" fontId="99" fillId="0" borderId="58" xfId="176" applyNumberFormat="1" applyFont="1" applyBorder="1" applyAlignment="1">
      <alignment horizontal="center" vertical="center"/>
    </xf>
    <xf numFmtId="0" fontId="99" fillId="0" borderId="56" xfId="200" applyFont="1" applyBorder="1" applyAlignment="1">
      <alignment vertical="center"/>
    </xf>
    <xf numFmtId="0" fontId="99" fillId="0" borderId="61" xfId="200" applyFont="1" applyBorder="1" applyAlignment="1">
      <alignment vertical="center"/>
    </xf>
    <xf numFmtId="3" fontId="99" fillId="59" borderId="58" xfId="176" applyNumberFormat="1" applyFont="1" applyFill="1" applyBorder="1" applyAlignment="1">
      <alignment horizontal="center" vertical="center"/>
    </xf>
    <xf numFmtId="0" fontId="99" fillId="59" borderId="56" xfId="0" applyFont="1" applyFill="1" applyBorder="1" applyAlignment="1">
      <alignment vertical="center"/>
    </xf>
    <xf numFmtId="0" fontId="70" fillId="0" borderId="0" xfId="0" applyFont="1" applyAlignment="1">
      <alignment horizontal="center" vertical="center"/>
    </xf>
    <xf numFmtId="0" fontId="75" fillId="59" borderId="19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0" fillId="0" borderId="46" xfId="0" applyFont="1" applyBorder="1" applyAlignment="1">
      <alignment horizontal="right" vertical="center"/>
    </xf>
    <xf numFmtId="0" fontId="70" fillId="0" borderId="0" xfId="0" applyFont="1" applyAlignment="1">
      <alignment horizontal="right" vertical="center"/>
    </xf>
    <xf numFmtId="0" fontId="75" fillId="59" borderId="19" xfId="0" applyFont="1" applyFill="1" applyBorder="1" applyAlignment="1">
      <alignment horizontal="right" vertical="center"/>
    </xf>
    <xf numFmtId="0" fontId="75" fillId="59" borderId="37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2" fontId="94" fillId="0" borderId="25" xfId="0" applyNumberFormat="1" applyFont="1" applyBorder="1" applyAlignment="1">
      <alignment horizontal="center" vertical="center"/>
    </xf>
    <xf numFmtId="0" fontId="98" fillId="0" borderId="19" xfId="0" applyFont="1" applyBorder="1" applyAlignment="1">
      <alignment horizontal="center" vertical="center"/>
    </xf>
    <xf numFmtId="0" fontId="98" fillId="0" borderId="44" xfId="0" applyFont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99" fillId="60" borderId="53" xfId="0" applyFont="1" applyFill="1" applyBorder="1" applyAlignment="1">
      <alignment horizontal="right" vertical="center"/>
    </xf>
    <xf numFmtId="0" fontId="99" fillId="60" borderId="54" xfId="0" applyFont="1" applyFill="1" applyBorder="1" applyAlignment="1">
      <alignment horizontal="right" vertical="center"/>
    </xf>
    <xf numFmtId="0" fontId="99" fillId="60" borderId="55" xfId="0" applyFont="1" applyFill="1" applyBorder="1" applyAlignment="1">
      <alignment horizontal="right" vertical="center"/>
    </xf>
    <xf numFmtId="0" fontId="99" fillId="59" borderId="59" xfId="176" applyFont="1" applyFill="1" applyBorder="1" applyAlignment="1">
      <alignment horizontal="center" vertical="center"/>
    </xf>
    <xf numFmtId="0" fontId="99" fillId="59" borderId="60" xfId="176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 readingOrder="2"/>
    </xf>
    <xf numFmtId="0" fontId="91" fillId="60" borderId="53" xfId="0" applyFont="1" applyFill="1" applyBorder="1" applyAlignment="1">
      <alignment horizontal="right" vertical="center"/>
    </xf>
    <xf numFmtId="0" fontId="91" fillId="60" borderId="54" xfId="0" applyFont="1" applyFill="1" applyBorder="1" applyAlignment="1">
      <alignment horizontal="right" vertical="center"/>
    </xf>
    <xf numFmtId="0" fontId="91" fillId="60" borderId="55" xfId="0" applyFont="1" applyFill="1" applyBorder="1" applyAlignment="1">
      <alignment horizontal="right" vertical="center"/>
    </xf>
    <xf numFmtId="0" fontId="91" fillId="59" borderId="59" xfId="176" applyFont="1" applyFill="1" applyBorder="1" applyAlignment="1">
      <alignment horizontal="right" vertical="center"/>
    </xf>
    <xf numFmtId="0" fontId="91" fillId="59" borderId="60" xfId="176" applyFont="1" applyFill="1" applyBorder="1" applyAlignment="1">
      <alignment horizontal="right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3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75" fillId="57" borderId="37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right" vertical="center" wrapText="1"/>
    </xf>
    <xf numFmtId="0" fontId="83" fillId="59" borderId="19" xfId="0" applyFont="1" applyFill="1" applyBorder="1" applyAlignment="1">
      <alignment horizontal="right" vertical="center"/>
    </xf>
    <xf numFmtId="1" fontId="83" fillId="59" borderId="19" xfId="0" applyNumberFormat="1" applyFont="1" applyFill="1" applyBorder="1" applyAlignment="1">
      <alignment horizontal="center" vertical="center"/>
    </xf>
    <xf numFmtId="0" fontId="81" fillId="0" borderId="27" xfId="0" applyFont="1" applyBorder="1" applyAlignment="1">
      <alignment horizontal="center" vertical="center"/>
    </xf>
    <xf numFmtId="0" fontId="81" fillId="0" borderId="26" xfId="0" applyFont="1" applyBorder="1" applyAlignment="1">
      <alignment horizontal="center" vertical="center"/>
    </xf>
    <xf numFmtId="0" fontId="81" fillId="0" borderId="35" xfId="0" applyFont="1" applyBorder="1" applyAlignment="1">
      <alignment horizontal="center" vertical="center"/>
    </xf>
    <xf numFmtId="0" fontId="81" fillId="0" borderId="25" xfId="0" applyFont="1" applyBorder="1" applyAlignment="1">
      <alignment horizontal="center" vertical="center"/>
    </xf>
    <xf numFmtId="0" fontId="83" fillId="57" borderId="19" xfId="0" applyFont="1" applyFill="1" applyBorder="1" applyAlignment="1">
      <alignment horizontal="left" vertical="center" wrapText="1"/>
    </xf>
    <xf numFmtId="0" fontId="73" fillId="0" borderId="23" xfId="0" applyFont="1" applyBorder="1" applyAlignment="1">
      <alignment horizontal="center" vertical="center"/>
    </xf>
  </cellXfs>
  <cellStyles count="722">
    <cellStyle name="20% - Accent1" xfId="1" builtinId="30" customBuiltin="1"/>
    <cellStyle name="20% - Accent1 10" xfId="577"/>
    <cellStyle name="20% - Accent1 11" xfId="621"/>
    <cellStyle name="20% - Accent1 12" xfId="641"/>
    <cellStyle name="20% - Accent1 13" xfId="655"/>
    <cellStyle name="20% - Accent1 14" xfId="701"/>
    <cellStyle name="20% - Accent1 2" xfId="2"/>
    <cellStyle name="20% - Accent1 3" xfId="3"/>
    <cellStyle name="20% - Accent1 4" xfId="4"/>
    <cellStyle name="20% - Accent1 5" xfId="507"/>
    <cellStyle name="20% - Accent1 6" xfId="521"/>
    <cellStyle name="20% - Accent1 7" xfId="535"/>
    <cellStyle name="20% - Accent1 8" xfId="549"/>
    <cellStyle name="20% - Accent1 9" xfId="563"/>
    <cellStyle name="20% - Accent2" xfId="5" builtinId="34" customBuiltin="1"/>
    <cellStyle name="20% - Accent2 10" xfId="579"/>
    <cellStyle name="20% - Accent2 11" xfId="623"/>
    <cellStyle name="20% - Accent2 12" xfId="643"/>
    <cellStyle name="20% - Accent2 13" xfId="657"/>
    <cellStyle name="20% - Accent2 14" xfId="703"/>
    <cellStyle name="20% - Accent2 2" xfId="6"/>
    <cellStyle name="20% - Accent2 3" xfId="7"/>
    <cellStyle name="20% - Accent2 4" xfId="8"/>
    <cellStyle name="20% - Accent2 5" xfId="509"/>
    <cellStyle name="20% - Accent2 6" xfId="523"/>
    <cellStyle name="20% - Accent2 7" xfId="537"/>
    <cellStyle name="20% - Accent2 8" xfId="551"/>
    <cellStyle name="20% - Accent2 9" xfId="565"/>
    <cellStyle name="20% - Accent3" xfId="9" builtinId="38" customBuiltin="1"/>
    <cellStyle name="20% - Accent3 10" xfId="581"/>
    <cellStyle name="20% - Accent3 11" xfId="625"/>
    <cellStyle name="20% - Accent3 12" xfId="645"/>
    <cellStyle name="20% - Accent3 13" xfId="659"/>
    <cellStyle name="20% - Accent3 14" xfId="705"/>
    <cellStyle name="20% - Accent3 2" xfId="10"/>
    <cellStyle name="20% - Accent3 3" xfId="11"/>
    <cellStyle name="20% - Accent3 4" xfId="12"/>
    <cellStyle name="20% - Accent3 5" xfId="511"/>
    <cellStyle name="20% - Accent3 6" xfId="525"/>
    <cellStyle name="20% - Accent3 7" xfId="539"/>
    <cellStyle name="20% - Accent3 8" xfId="553"/>
    <cellStyle name="20% - Accent3 9" xfId="567"/>
    <cellStyle name="20% - Accent4" xfId="13" builtinId="42" customBuiltin="1"/>
    <cellStyle name="20% - Accent4 10" xfId="583"/>
    <cellStyle name="20% - Accent4 11" xfId="627"/>
    <cellStyle name="20% - Accent4 12" xfId="647"/>
    <cellStyle name="20% - Accent4 13" xfId="661"/>
    <cellStyle name="20% - Accent4 14" xfId="707"/>
    <cellStyle name="20% - Accent4 2" xfId="14"/>
    <cellStyle name="20% - Accent4 3" xfId="15"/>
    <cellStyle name="20% - Accent4 4" xfId="16"/>
    <cellStyle name="20% - Accent4 5" xfId="513"/>
    <cellStyle name="20% - Accent4 6" xfId="527"/>
    <cellStyle name="20% - Accent4 7" xfId="541"/>
    <cellStyle name="20% - Accent4 8" xfId="555"/>
    <cellStyle name="20% - Accent4 9" xfId="569"/>
    <cellStyle name="20% - Accent5" xfId="17" builtinId="46" customBuiltin="1"/>
    <cellStyle name="20% - Accent5 10" xfId="585"/>
    <cellStyle name="20% - Accent5 11" xfId="629"/>
    <cellStyle name="20% - Accent5 12" xfId="649"/>
    <cellStyle name="20% - Accent5 13" xfId="663"/>
    <cellStyle name="20% - Accent5 14" xfId="709"/>
    <cellStyle name="20% - Accent5 2" xfId="18"/>
    <cellStyle name="20% - Accent5 3" xfId="19"/>
    <cellStyle name="20% - Accent5 4" xfId="20"/>
    <cellStyle name="20% - Accent5 5" xfId="515"/>
    <cellStyle name="20% - Accent5 6" xfId="529"/>
    <cellStyle name="20% - Accent5 7" xfId="543"/>
    <cellStyle name="20% - Accent5 8" xfId="557"/>
    <cellStyle name="20% - Accent5 9" xfId="571"/>
    <cellStyle name="20% - Accent6" xfId="21" builtinId="50" customBuiltin="1"/>
    <cellStyle name="20% - Accent6 10" xfId="587"/>
    <cellStyle name="20% - Accent6 11" xfId="631"/>
    <cellStyle name="20% - Accent6 12" xfId="651"/>
    <cellStyle name="20% - Accent6 13" xfId="665"/>
    <cellStyle name="20% - Accent6 14" xfId="711"/>
    <cellStyle name="20% - Accent6 2" xfId="22"/>
    <cellStyle name="20% - Accent6 3" xfId="23"/>
    <cellStyle name="20% - Accent6 4" xfId="24"/>
    <cellStyle name="20% - Accent6 5" xfId="517"/>
    <cellStyle name="20% - Accent6 6" xfId="531"/>
    <cellStyle name="20% - Accent6 7" xfId="545"/>
    <cellStyle name="20% - Accent6 8" xfId="559"/>
    <cellStyle name="20% - Accent6 9" xfId="573"/>
    <cellStyle name="40% - Accent1" xfId="25" builtinId="31" customBuiltin="1"/>
    <cellStyle name="40% - Accent1 10" xfId="578"/>
    <cellStyle name="40% - Accent1 11" xfId="622"/>
    <cellStyle name="40% - Accent1 12" xfId="642"/>
    <cellStyle name="40% - Accent1 13" xfId="656"/>
    <cellStyle name="40% - Accent1 14" xfId="702"/>
    <cellStyle name="40% - Accent1 2" xfId="26"/>
    <cellStyle name="40% - Accent1 3" xfId="27"/>
    <cellStyle name="40% - Accent1 4" xfId="28"/>
    <cellStyle name="40% - Accent1 5" xfId="508"/>
    <cellStyle name="40% - Accent1 6" xfId="522"/>
    <cellStyle name="40% - Accent1 7" xfId="536"/>
    <cellStyle name="40% - Accent1 8" xfId="550"/>
    <cellStyle name="40% - Accent1 9" xfId="564"/>
    <cellStyle name="40% - Accent2" xfId="29" builtinId="35" customBuiltin="1"/>
    <cellStyle name="40% - Accent2 10" xfId="580"/>
    <cellStyle name="40% - Accent2 11" xfId="624"/>
    <cellStyle name="40% - Accent2 12" xfId="644"/>
    <cellStyle name="40% - Accent2 13" xfId="658"/>
    <cellStyle name="40% - Accent2 14" xfId="704"/>
    <cellStyle name="40% - Accent2 2" xfId="30"/>
    <cellStyle name="40% - Accent2 3" xfId="31"/>
    <cellStyle name="40% - Accent2 4" xfId="32"/>
    <cellStyle name="40% - Accent2 5" xfId="510"/>
    <cellStyle name="40% - Accent2 6" xfId="524"/>
    <cellStyle name="40% - Accent2 7" xfId="538"/>
    <cellStyle name="40% - Accent2 8" xfId="552"/>
    <cellStyle name="40% - Accent2 9" xfId="566"/>
    <cellStyle name="40% - Accent3" xfId="33" builtinId="39" customBuiltin="1"/>
    <cellStyle name="40% - Accent3 10" xfId="582"/>
    <cellStyle name="40% - Accent3 11" xfId="626"/>
    <cellStyle name="40% - Accent3 12" xfId="646"/>
    <cellStyle name="40% - Accent3 13" xfId="660"/>
    <cellStyle name="40% - Accent3 14" xfId="706"/>
    <cellStyle name="40% - Accent3 2" xfId="34"/>
    <cellStyle name="40% - Accent3 3" xfId="35"/>
    <cellStyle name="40% - Accent3 4" xfId="36"/>
    <cellStyle name="40% - Accent3 5" xfId="512"/>
    <cellStyle name="40% - Accent3 6" xfId="526"/>
    <cellStyle name="40% - Accent3 7" xfId="540"/>
    <cellStyle name="40% - Accent3 8" xfId="554"/>
    <cellStyle name="40% - Accent3 9" xfId="568"/>
    <cellStyle name="40% - Accent4" xfId="37" builtinId="43" customBuiltin="1"/>
    <cellStyle name="40% - Accent4 10" xfId="584"/>
    <cellStyle name="40% - Accent4 11" xfId="628"/>
    <cellStyle name="40% - Accent4 12" xfId="648"/>
    <cellStyle name="40% - Accent4 13" xfId="662"/>
    <cellStyle name="40% - Accent4 14" xfId="708"/>
    <cellStyle name="40% - Accent4 2" xfId="38"/>
    <cellStyle name="40% - Accent4 3" xfId="39"/>
    <cellStyle name="40% - Accent4 4" xfId="40"/>
    <cellStyle name="40% - Accent4 5" xfId="514"/>
    <cellStyle name="40% - Accent4 6" xfId="528"/>
    <cellStyle name="40% - Accent4 7" xfId="542"/>
    <cellStyle name="40% - Accent4 8" xfId="556"/>
    <cellStyle name="40% - Accent4 9" xfId="570"/>
    <cellStyle name="40% - Accent5" xfId="41" builtinId="47" customBuiltin="1"/>
    <cellStyle name="40% - Accent5 10" xfId="586"/>
    <cellStyle name="40% - Accent5 11" xfId="630"/>
    <cellStyle name="40% - Accent5 12" xfId="650"/>
    <cellStyle name="40% - Accent5 13" xfId="664"/>
    <cellStyle name="40% - Accent5 14" xfId="710"/>
    <cellStyle name="40% - Accent5 2" xfId="42"/>
    <cellStyle name="40% - Accent5 3" xfId="43"/>
    <cellStyle name="40% - Accent5 4" xfId="44"/>
    <cellStyle name="40% - Accent5 5" xfId="516"/>
    <cellStyle name="40% - Accent5 6" xfId="530"/>
    <cellStyle name="40% - Accent5 7" xfId="544"/>
    <cellStyle name="40% - Accent5 8" xfId="558"/>
    <cellStyle name="40% - Accent5 9" xfId="572"/>
    <cellStyle name="40% - Accent6" xfId="45" builtinId="51" customBuiltin="1"/>
    <cellStyle name="40% - Accent6 10" xfId="588"/>
    <cellStyle name="40% - Accent6 11" xfId="632"/>
    <cellStyle name="40% - Accent6 12" xfId="652"/>
    <cellStyle name="40% - Accent6 13" xfId="666"/>
    <cellStyle name="40% - Accent6 14" xfId="712"/>
    <cellStyle name="40% - Accent6 2" xfId="46"/>
    <cellStyle name="40% - Accent6 3" xfId="47"/>
    <cellStyle name="40% - Accent6 4" xfId="48"/>
    <cellStyle name="40% - Accent6 5" xfId="518"/>
    <cellStyle name="40% - Accent6 6" xfId="532"/>
    <cellStyle name="40% - Accent6 7" xfId="546"/>
    <cellStyle name="40% - Accent6 8" xfId="560"/>
    <cellStyle name="40% - Accent6 9" xfId="574"/>
    <cellStyle name="60% - Accent1" xfId="49" builtinId="32" customBuiltin="1"/>
    <cellStyle name="60% - Accent1 2" xfId="50"/>
    <cellStyle name="60% - Accent1 3" xfId="51"/>
    <cellStyle name="60% - Accent1 4" xfId="52"/>
    <cellStyle name="60% - Accent2" xfId="53" builtinId="36" customBuiltin="1"/>
    <cellStyle name="60% - Accent2 2" xfId="54"/>
    <cellStyle name="60% - Accent2 3" xfId="55"/>
    <cellStyle name="60% - Accent2 4" xfId="56"/>
    <cellStyle name="60% - Accent3" xfId="57" builtinId="40" customBuiltin="1"/>
    <cellStyle name="60% - Accent3 2" xfId="58"/>
    <cellStyle name="60% - Accent3 3" xfId="59"/>
    <cellStyle name="60% - Accent3 4" xfId="60"/>
    <cellStyle name="60% - Accent4" xfId="61" builtinId="44" customBuiltin="1"/>
    <cellStyle name="60% - Accent4 2" xfId="62"/>
    <cellStyle name="60% - Accent4 3" xfId="63"/>
    <cellStyle name="60% - Accent4 4" xfId="64"/>
    <cellStyle name="60% - Accent5" xfId="65" builtinId="48" customBuiltin="1"/>
    <cellStyle name="60% - Accent5 2" xfId="66"/>
    <cellStyle name="60% - Accent5 3" xfId="67"/>
    <cellStyle name="60% - Accent5 4" xfId="68"/>
    <cellStyle name="60% - Accent6" xfId="69" builtinId="52" customBuiltin="1"/>
    <cellStyle name="60% - Accent6 2" xfId="70"/>
    <cellStyle name="60% - Accent6 3" xfId="71"/>
    <cellStyle name="60% - Accent6 4" xfId="72"/>
    <cellStyle name="Accent1" xfId="73" builtinId="29" customBuiltin="1"/>
    <cellStyle name="Accent1 2" xfId="74"/>
    <cellStyle name="Accent1 3" xfId="75"/>
    <cellStyle name="Accent1 4" xfId="76"/>
    <cellStyle name="Accent2" xfId="77" builtinId="33" customBuiltin="1"/>
    <cellStyle name="Accent2 2" xfId="78"/>
    <cellStyle name="Accent2 3" xfId="79"/>
    <cellStyle name="Accent2 4" xfId="80"/>
    <cellStyle name="Accent3" xfId="81" builtinId="37" customBuiltin="1"/>
    <cellStyle name="Accent3 2" xfId="82"/>
    <cellStyle name="Accent3 3" xfId="83"/>
    <cellStyle name="Accent3 4" xfId="84"/>
    <cellStyle name="Accent4" xfId="85" builtinId="41" customBuiltin="1"/>
    <cellStyle name="Accent4 2" xfId="86"/>
    <cellStyle name="Accent4 3" xfId="87"/>
    <cellStyle name="Accent4 4" xfId="88"/>
    <cellStyle name="Accent5" xfId="89" builtinId="45" customBuiltin="1"/>
    <cellStyle name="Accent5 2" xfId="90"/>
    <cellStyle name="Accent5 3" xfId="91"/>
    <cellStyle name="Accent5 4" xfId="92"/>
    <cellStyle name="Accent6" xfId="93" builtinId="49" customBuiltin="1"/>
    <cellStyle name="Accent6 2" xfId="94"/>
    <cellStyle name="Accent6 3" xfId="95"/>
    <cellStyle name="Accent6 4" xfId="96"/>
    <cellStyle name="Bad" xfId="97" builtinId="27" customBuiltin="1"/>
    <cellStyle name="Bad 2" xfId="98"/>
    <cellStyle name="Bad 3" xfId="99"/>
    <cellStyle name="Bad 4" xfId="100"/>
    <cellStyle name="Calculation" xfId="101" builtinId="22" customBuiltin="1"/>
    <cellStyle name="Calculation 2" xfId="102"/>
    <cellStyle name="Calculation 3" xfId="103"/>
    <cellStyle name="Calculation 3 2" xfId="104"/>
    <cellStyle name="Calculation 3 2 2" xfId="597"/>
    <cellStyle name="Calculation 3 2 3" xfId="677"/>
    <cellStyle name="Calculation 3 3" xfId="105"/>
    <cellStyle name="Calculation 3 3 2" xfId="606"/>
    <cellStyle name="Calculation 3 3 3" xfId="686"/>
    <cellStyle name="Calculation 3 4" xfId="106"/>
    <cellStyle name="Calculation 3 4 2" xfId="612"/>
    <cellStyle name="Calculation 3 4 3" xfId="692"/>
    <cellStyle name="Calculation 3 5" xfId="107"/>
    <cellStyle name="Calculation 3 5 2" xfId="615"/>
    <cellStyle name="Calculation 3 5 3" xfId="695"/>
    <cellStyle name="Calculation 3 6" xfId="108"/>
    <cellStyle name="Calculation 3 6 2" xfId="635"/>
    <cellStyle name="Calculation 3 6 3" xfId="715"/>
    <cellStyle name="Calculation 3 7" xfId="591"/>
    <cellStyle name="Calculation 3 8" xfId="671"/>
    <cellStyle name="Calculation 4" xfId="109"/>
    <cellStyle name="Check Cell" xfId="110" builtinId="23" customBuiltin="1"/>
    <cellStyle name="Check Cell 2" xfId="111"/>
    <cellStyle name="Check Cell 3" xfId="112"/>
    <cellStyle name="Check Cell 4" xfId="113"/>
    <cellStyle name="Comma 2" xfId="114"/>
    <cellStyle name="Comma 3" xfId="115"/>
    <cellStyle name="Comma 3 2" xfId="116"/>
    <cellStyle name="Comma 3 3" xfId="117"/>
    <cellStyle name="Comma 4" xfId="670"/>
    <cellStyle name="Explanatory Text" xfId="118" builtinId="53" customBuiltin="1"/>
    <cellStyle name="Explanatory Text 2" xfId="119"/>
    <cellStyle name="Explanatory Text 3" xfId="120"/>
    <cellStyle name="Explanatory Text 4" xfId="121"/>
    <cellStyle name="Good" xfId="122" builtinId="26" customBuiltin="1"/>
    <cellStyle name="Good 2" xfId="123"/>
    <cellStyle name="Good 3" xfId="124"/>
    <cellStyle name="Good 4" xfId="125"/>
    <cellStyle name="Heading 1" xfId="126" builtinId="16" customBuiltin="1"/>
    <cellStyle name="Heading 1 2" xfId="127"/>
    <cellStyle name="Heading 1 3" xfId="128"/>
    <cellStyle name="Heading 1 4" xfId="129"/>
    <cellStyle name="Heading 2" xfId="130" builtinId="17" customBuiltin="1"/>
    <cellStyle name="Heading 2 2" xfId="131"/>
    <cellStyle name="Heading 2 3" xfId="132"/>
    <cellStyle name="Heading 2 4" xfId="133"/>
    <cellStyle name="Heading 3" xfId="134" builtinId="18" customBuiltin="1"/>
    <cellStyle name="Heading 3 2" xfId="135"/>
    <cellStyle name="Heading 3 3" xfId="136"/>
    <cellStyle name="Heading 3 4" xfId="137"/>
    <cellStyle name="Heading 4" xfId="138" builtinId="19" customBuiltin="1"/>
    <cellStyle name="Heading 4 2" xfId="139"/>
    <cellStyle name="Heading 4 3" xfId="140"/>
    <cellStyle name="Heading 4 4" xfId="141"/>
    <cellStyle name="Hyperlink 2" xfId="142"/>
    <cellStyle name="Input" xfId="143" builtinId="20" customBuiltin="1"/>
    <cellStyle name="Input 2" xfId="144"/>
    <cellStyle name="Input 3" xfId="145"/>
    <cellStyle name="Input 3 2" xfId="146"/>
    <cellStyle name="Input 3 2 2" xfId="598"/>
    <cellStyle name="Input 3 2 3" xfId="678"/>
    <cellStyle name="Input 3 3" xfId="147"/>
    <cellStyle name="Input 3 3 2" xfId="605"/>
    <cellStyle name="Input 3 3 3" xfId="685"/>
    <cellStyle name="Input 3 4" xfId="148"/>
    <cellStyle name="Input 3 4 2" xfId="611"/>
    <cellStyle name="Input 3 4 3" xfId="691"/>
    <cellStyle name="Input 3 5" xfId="149"/>
    <cellStyle name="Input 3 5 2" xfId="616"/>
    <cellStyle name="Input 3 5 3" xfId="696"/>
    <cellStyle name="Input 3 6" xfId="150"/>
    <cellStyle name="Input 3 6 2" xfId="636"/>
    <cellStyle name="Input 3 6 3" xfId="716"/>
    <cellStyle name="Input 3 7" xfId="592"/>
    <cellStyle name="Input 3 8" xfId="672"/>
    <cellStyle name="Input 4" xfId="151"/>
    <cellStyle name="Linked Cell" xfId="152" builtinId="24" customBuiltin="1"/>
    <cellStyle name="Linked Cell 2" xfId="153"/>
    <cellStyle name="Linked Cell 3" xfId="154"/>
    <cellStyle name="Linked Cell 4" xfId="155"/>
    <cellStyle name="Neutral" xfId="156" builtinId="28" customBuiltin="1"/>
    <cellStyle name="Neutral 2" xfId="157"/>
    <cellStyle name="Neutral 3" xfId="158"/>
    <cellStyle name="Neutral 4" xfId="159"/>
    <cellStyle name="Normal" xfId="0" builtinId="0"/>
    <cellStyle name="Normal 10" xfId="160"/>
    <cellStyle name="Normal 10 2" xfId="161"/>
    <cellStyle name="Normal 100" xfId="162"/>
    <cellStyle name="Normal 101" xfId="163"/>
    <cellStyle name="Normal 102" xfId="164"/>
    <cellStyle name="Normal 103" xfId="165"/>
    <cellStyle name="Normal 104" xfId="166"/>
    <cellStyle name="Normal 105" xfId="167"/>
    <cellStyle name="Normal 106" xfId="168"/>
    <cellStyle name="Normal 107" xfId="169"/>
    <cellStyle name="Normal 108" xfId="170"/>
    <cellStyle name="Normal 109" xfId="171"/>
    <cellStyle name="Normal 11" xfId="172"/>
    <cellStyle name="Normal 110" xfId="173"/>
    <cellStyle name="Normal 111" xfId="174"/>
    <cellStyle name="Normal 112" xfId="175"/>
    <cellStyle name="Normal 112 2" xfId="176"/>
    <cellStyle name="Normal 113" xfId="177"/>
    <cellStyle name="Normal 113 2" xfId="178"/>
    <cellStyle name="Normal 114" xfId="179"/>
    <cellStyle name="Normal 114 2" xfId="180"/>
    <cellStyle name="Normal 115" xfId="181"/>
    <cellStyle name="Normal 115 2" xfId="182"/>
    <cellStyle name="Normal 116" xfId="183"/>
    <cellStyle name="Normal 116 2" xfId="184"/>
    <cellStyle name="Normal 117" xfId="185"/>
    <cellStyle name="Normal 117 2" xfId="186"/>
    <cellStyle name="Normal 118" xfId="187"/>
    <cellStyle name="Normal 118 2" xfId="188"/>
    <cellStyle name="Normal 119" xfId="189"/>
    <cellStyle name="Normal 119 2" xfId="190"/>
    <cellStyle name="Normal 12" xfId="191"/>
    <cellStyle name="Normal 120" xfId="192"/>
    <cellStyle name="Normal 120 2" xfId="193"/>
    <cellStyle name="Normal 121" xfId="194"/>
    <cellStyle name="Normal 121 2" xfId="195"/>
    <cellStyle name="Normal 122" xfId="196"/>
    <cellStyle name="Normal 123" xfId="197"/>
    <cellStyle name="Normal 124" xfId="198"/>
    <cellStyle name="Normal 125" xfId="199"/>
    <cellStyle name="Normal 126" xfId="200"/>
    <cellStyle name="Normal 126 2" xfId="201"/>
    <cellStyle name="Normal 127" xfId="202"/>
    <cellStyle name="Normal 127 2" xfId="203"/>
    <cellStyle name="Normal 128" xfId="204"/>
    <cellStyle name="Normal 129" xfId="205"/>
    <cellStyle name="Normal 129 2" xfId="206"/>
    <cellStyle name="Normal 13" xfId="207"/>
    <cellStyle name="Normal 130" xfId="208"/>
    <cellStyle name="Normal 131" xfId="209"/>
    <cellStyle name="Normal 132" xfId="210"/>
    <cellStyle name="Normal 133" xfId="211"/>
    <cellStyle name="Normal 134" xfId="212"/>
    <cellStyle name="Normal 135" xfId="213"/>
    <cellStyle name="Normal 136" xfId="214"/>
    <cellStyle name="Normal 137" xfId="215"/>
    <cellStyle name="Normal 138" xfId="216"/>
    <cellStyle name="Normal 139" xfId="217"/>
    <cellStyle name="Normal 14" xfId="218"/>
    <cellStyle name="Normal 140" xfId="219"/>
    <cellStyle name="Normal 141" xfId="220"/>
    <cellStyle name="Normal 142" xfId="221"/>
    <cellStyle name="Normal 143" xfId="222"/>
    <cellStyle name="Normal 144" xfId="223"/>
    <cellStyle name="Normal 145" xfId="224"/>
    <cellStyle name="Normal 146" xfId="225"/>
    <cellStyle name="Normal 147" xfId="226"/>
    <cellStyle name="Normal 148" xfId="227"/>
    <cellStyle name="Normal 149" xfId="228"/>
    <cellStyle name="Normal 15" xfId="229"/>
    <cellStyle name="Normal 150" xfId="230"/>
    <cellStyle name="Normal 151" xfId="231"/>
    <cellStyle name="Normal 152" xfId="232"/>
    <cellStyle name="Normal 153" xfId="233"/>
    <cellStyle name="Normal 154" xfId="234"/>
    <cellStyle name="Normal 155" xfId="235"/>
    <cellStyle name="Normal 156" xfId="236"/>
    <cellStyle name="Normal 157" xfId="237"/>
    <cellStyle name="Normal 158" xfId="238"/>
    <cellStyle name="Normal 159" xfId="239"/>
    <cellStyle name="Normal 16" xfId="240"/>
    <cellStyle name="Normal 160" xfId="241"/>
    <cellStyle name="Normal 161" xfId="242"/>
    <cellStyle name="Normal 162" xfId="243"/>
    <cellStyle name="Normal 163" xfId="244"/>
    <cellStyle name="Normal 164" xfId="245"/>
    <cellStyle name="Normal 165" xfId="246"/>
    <cellStyle name="Normal 166" xfId="247"/>
    <cellStyle name="Normal 167" xfId="248"/>
    <cellStyle name="Normal 168" xfId="249"/>
    <cellStyle name="Normal 169" xfId="250"/>
    <cellStyle name="Normal 17" xfId="251"/>
    <cellStyle name="Normal 170" xfId="252"/>
    <cellStyle name="Normal 171" xfId="253"/>
    <cellStyle name="Normal 172" xfId="254"/>
    <cellStyle name="Normal 173" xfId="255"/>
    <cellStyle name="Normal 174" xfId="256"/>
    <cellStyle name="Normal 175" xfId="257"/>
    <cellStyle name="Normal 176" xfId="258"/>
    <cellStyle name="Normal 177" xfId="259"/>
    <cellStyle name="Normal 178" xfId="260"/>
    <cellStyle name="Normal 179" xfId="261"/>
    <cellStyle name="Normal 18" xfId="262"/>
    <cellStyle name="Normal 180" xfId="263"/>
    <cellStyle name="Normal 181" xfId="264"/>
    <cellStyle name="Normal 182" xfId="265"/>
    <cellStyle name="Normal 183" xfId="266"/>
    <cellStyle name="Normal 184" xfId="267"/>
    <cellStyle name="Normal 185" xfId="268"/>
    <cellStyle name="Normal 186" xfId="269"/>
    <cellStyle name="Normal 187" xfId="270"/>
    <cellStyle name="Normal 188" xfId="271"/>
    <cellStyle name="Normal 189" xfId="272"/>
    <cellStyle name="Normal 19" xfId="273"/>
    <cellStyle name="Normal 190" xfId="274"/>
    <cellStyle name="Normal 191" xfId="275"/>
    <cellStyle name="Normal 192" xfId="276"/>
    <cellStyle name="Normal 193" xfId="277"/>
    <cellStyle name="Normal 194" xfId="278"/>
    <cellStyle name="Normal 195" xfId="279"/>
    <cellStyle name="Normal 196" xfId="280"/>
    <cellStyle name="Normal 197" xfId="281"/>
    <cellStyle name="Normal 197 2" xfId="282"/>
    <cellStyle name="Normal 198" xfId="283"/>
    <cellStyle name="Normal 198 2" xfId="284"/>
    <cellStyle name="Normal 199" xfId="285"/>
    <cellStyle name="Normal 2" xfId="286"/>
    <cellStyle name="Normal 2 2" xfId="287"/>
    <cellStyle name="Normal 2 3" xfId="288"/>
    <cellStyle name="Normal 20" xfId="289"/>
    <cellStyle name="Normal 200" xfId="290"/>
    <cellStyle name="Normal 200 2" xfId="291"/>
    <cellStyle name="Normal 201" xfId="292"/>
    <cellStyle name="Normal 201 2" xfId="293"/>
    <cellStyle name="Normal 202" xfId="294"/>
    <cellStyle name="Normal 202 2" xfId="295"/>
    <cellStyle name="Normal 203" xfId="296"/>
    <cellStyle name="Normal 203 2" xfId="297"/>
    <cellStyle name="Normal 204" xfId="298"/>
    <cellStyle name="Normal 204 2" xfId="299"/>
    <cellStyle name="Normal 205" xfId="300"/>
    <cellStyle name="Normal 205 2" xfId="301"/>
    <cellStyle name="Normal 206" xfId="302"/>
    <cellStyle name="Normal 206 2" xfId="303"/>
    <cellStyle name="Normal 207" xfId="304"/>
    <cellStyle name="Normal 207 2" xfId="305"/>
    <cellStyle name="Normal 208" xfId="306"/>
    <cellStyle name="Normal 208 2" xfId="307"/>
    <cellStyle name="Normal 209" xfId="308"/>
    <cellStyle name="Normal 209 2" xfId="309"/>
    <cellStyle name="Normal 21" xfId="310"/>
    <cellStyle name="Normal 210" xfId="311"/>
    <cellStyle name="Normal 211" xfId="312"/>
    <cellStyle name="Normal 212" xfId="313"/>
    <cellStyle name="Normal 213" xfId="314"/>
    <cellStyle name="Normal 214" xfId="315"/>
    <cellStyle name="Normal 215" xfId="316"/>
    <cellStyle name="Normal 216" xfId="317"/>
    <cellStyle name="Normal 217" xfId="318"/>
    <cellStyle name="Normal 218" xfId="319"/>
    <cellStyle name="Normal 219" xfId="320"/>
    <cellStyle name="Normal 22" xfId="321"/>
    <cellStyle name="Normal 220" xfId="322"/>
    <cellStyle name="Normal 221" xfId="323"/>
    <cellStyle name="Normal 222" xfId="324"/>
    <cellStyle name="Normal 223" xfId="325"/>
    <cellStyle name="Normal 224" xfId="326"/>
    <cellStyle name="Normal 225" xfId="327"/>
    <cellStyle name="Normal 226" xfId="328"/>
    <cellStyle name="Normal 227" xfId="329"/>
    <cellStyle name="Normal 228" xfId="330"/>
    <cellStyle name="Normal 229" xfId="331"/>
    <cellStyle name="Normal 23" xfId="332"/>
    <cellStyle name="Normal 230" xfId="333"/>
    <cellStyle name="Normal 231" xfId="334"/>
    <cellStyle name="Normal 232" xfId="335"/>
    <cellStyle name="Normal 233" xfId="336"/>
    <cellStyle name="Normal 234" xfId="337"/>
    <cellStyle name="Normal 235" xfId="338"/>
    <cellStyle name="Normal 236" xfId="339"/>
    <cellStyle name="Normal 237" xfId="340"/>
    <cellStyle name="Normal 238" xfId="341"/>
    <cellStyle name="Normal 239" xfId="342"/>
    <cellStyle name="Normal 24" xfId="343"/>
    <cellStyle name="Normal 240" xfId="344"/>
    <cellStyle name="Normal 241" xfId="345"/>
    <cellStyle name="Normal 242" xfId="346"/>
    <cellStyle name="Normal 243" xfId="347"/>
    <cellStyle name="Normal 244" xfId="348"/>
    <cellStyle name="Normal 245" xfId="349"/>
    <cellStyle name="Normal 246" xfId="350"/>
    <cellStyle name="Normal 247" xfId="351"/>
    <cellStyle name="Normal 248" xfId="352"/>
    <cellStyle name="Normal 249" xfId="353"/>
    <cellStyle name="Normal 25" xfId="354"/>
    <cellStyle name="Normal 250" xfId="355"/>
    <cellStyle name="Normal 251" xfId="356"/>
    <cellStyle name="Normal 252" xfId="357"/>
    <cellStyle name="Normal 253" xfId="358"/>
    <cellStyle name="Normal 254" xfId="359"/>
    <cellStyle name="Normal 255" xfId="360"/>
    <cellStyle name="Normal 256" xfId="361"/>
    <cellStyle name="Normal 257" xfId="362"/>
    <cellStyle name="Normal 258" xfId="363"/>
    <cellStyle name="Normal 259" xfId="364"/>
    <cellStyle name="Normal 259 10" xfId="667"/>
    <cellStyle name="Normal 259 11" xfId="713"/>
    <cellStyle name="Normal 259 2" xfId="519"/>
    <cellStyle name="Normal 259 3" xfId="533"/>
    <cellStyle name="Normal 259 4" xfId="547"/>
    <cellStyle name="Normal 259 5" xfId="561"/>
    <cellStyle name="Normal 259 6" xfId="575"/>
    <cellStyle name="Normal 259 7" xfId="589"/>
    <cellStyle name="Normal 259 8" xfId="633"/>
    <cellStyle name="Normal 259 9" xfId="653"/>
    <cellStyle name="Normal 26" xfId="365"/>
    <cellStyle name="Normal 260" xfId="669"/>
    <cellStyle name="Normal 261" xfId="721"/>
    <cellStyle name="Normal 27" xfId="366"/>
    <cellStyle name="Normal 28" xfId="367"/>
    <cellStyle name="Normal 29" xfId="368"/>
    <cellStyle name="Normal 3" xfId="369"/>
    <cellStyle name="Normal 3 2" xfId="370"/>
    <cellStyle name="Normal 30" xfId="371"/>
    <cellStyle name="Normal 31" xfId="372"/>
    <cellStyle name="Normal 32" xfId="373"/>
    <cellStyle name="Normal 33" xfId="374"/>
    <cellStyle name="Normal 34" xfId="375"/>
    <cellStyle name="Normal 35" xfId="376"/>
    <cellStyle name="Normal 35 2" xfId="377"/>
    <cellStyle name="Normal 36" xfId="378"/>
    <cellStyle name="Normal 36 2" xfId="379"/>
    <cellStyle name="Normal 37" xfId="380"/>
    <cellStyle name="Normal 37 2" xfId="381"/>
    <cellStyle name="Normal 38" xfId="382"/>
    <cellStyle name="Normal 39" xfId="383"/>
    <cellStyle name="Normal 4" xfId="384"/>
    <cellStyle name="Normal 4 2" xfId="385"/>
    <cellStyle name="Normal 40" xfId="386"/>
    <cellStyle name="Normal 41" xfId="387"/>
    <cellStyle name="Normal 42" xfId="388"/>
    <cellStyle name="Normal 43" xfId="389"/>
    <cellStyle name="Normal 44" xfId="390"/>
    <cellStyle name="Normal 45" xfId="391"/>
    <cellStyle name="Normal 46" xfId="392"/>
    <cellStyle name="Normal 47" xfId="393"/>
    <cellStyle name="Normal 48" xfId="394"/>
    <cellStyle name="Normal 49" xfId="395"/>
    <cellStyle name="Normal 5" xfId="396"/>
    <cellStyle name="Normal 5 2" xfId="397"/>
    <cellStyle name="Normal 50" xfId="398"/>
    <cellStyle name="Normal 51" xfId="399"/>
    <cellStyle name="Normal 52" xfId="400"/>
    <cellStyle name="Normal 53" xfId="401"/>
    <cellStyle name="Normal 53 2" xfId="402"/>
    <cellStyle name="Normal 54" xfId="403"/>
    <cellStyle name="Normal 54 2" xfId="404"/>
    <cellStyle name="Normal 55" xfId="405"/>
    <cellStyle name="Normal 55 2" xfId="406"/>
    <cellStyle name="Normal 56" xfId="407"/>
    <cellStyle name="Normal 57" xfId="408"/>
    <cellStyle name="Normal 58" xfId="409"/>
    <cellStyle name="Normal 59" xfId="410"/>
    <cellStyle name="Normal 6" xfId="411"/>
    <cellStyle name="Normal 6 2" xfId="412"/>
    <cellStyle name="Normal 60" xfId="413"/>
    <cellStyle name="Normal 61" xfId="414"/>
    <cellStyle name="Normal 62" xfId="415"/>
    <cellStyle name="Normal 63" xfId="416"/>
    <cellStyle name="Normal 64" xfId="417"/>
    <cellStyle name="Normal 64 2" xfId="418"/>
    <cellStyle name="Normal 65" xfId="419"/>
    <cellStyle name="Normal 65 2" xfId="420"/>
    <cellStyle name="Normal 66" xfId="421"/>
    <cellStyle name="Normal 66 2" xfId="422"/>
    <cellStyle name="Normal 67" xfId="423"/>
    <cellStyle name="Normal 68" xfId="424"/>
    <cellStyle name="Normal 69" xfId="425"/>
    <cellStyle name="Normal 7" xfId="426"/>
    <cellStyle name="Normal 7 2" xfId="427"/>
    <cellStyle name="Normal 70" xfId="428"/>
    <cellStyle name="Normal 71" xfId="429"/>
    <cellStyle name="Normal 72" xfId="430"/>
    <cellStyle name="Normal 73" xfId="431"/>
    <cellStyle name="Normal 74" xfId="432"/>
    <cellStyle name="Normal 75" xfId="433"/>
    <cellStyle name="Normal 76" xfId="434"/>
    <cellStyle name="Normal 77" xfId="435"/>
    <cellStyle name="Normal 78" xfId="436"/>
    <cellStyle name="Normal 79" xfId="437"/>
    <cellStyle name="Normal 8" xfId="438"/>
    <cellStyle name="Normal 8 2" xfId="439"/>
    <cellStyle name="Normal 8 3" xfId="440"/>
    <cellStyle name="Normal 80" xfId="441"/>
    <cellStyle name="Normal 81" xfId="442"/>
    <cellStyle name="Normal 82" xfId="443"/>
    <cellStyle name="Normal 83" xfId="444"/>
    <cellStyle name="Normal 84" xfId="445"/>
    <cellStyle name="Normal 85" xfId="446"/>
    <cellStyle name="Normal 86" xfId="447"/>
    <cellStyle name="Normal 87" xfId="448"/>
    <cellStyle name="Normal 88" xfId="449"/>
    <cellStyle name="Normal 89" xfId="450"/>
    <cellStyle name="Normal 9" xfId="451"/>
    <cellStyle name="Normal 9 2" xfId="452"/>
    <cellStyle name="Normal 9 3" xfId="453"/>
    <cellStyle name="Normal 9 4" xfId="454"/>
    <cellStyle name="Normal 90" xfId="455"/>
    <cellStyle name="Normal 91" xfId="456"/>
    <cellStyle name="Normal 92" xfId="457"/>
    <cellStyle name="Normal 93" xfId="458"/>
    <cellStyle name="Normal 94" xfId="459"/>
    <cellStyle name="Normal 95" xfId="460"/>
    <cellStyle name="Normal 96" xfId="461"/>
    <cellStyle name="Normal 97" xfId="462"/>
    <cellStyle name="Normal 98" xfId="463"/>
    <cellStyle name="Normal 99" xfId="464"/>
    <cellStyle name="Note 2" xfId="465"/>
    <cellStyle name="Note 3" xfId="466"/>
    <cellStyle name="Note 3 2" xfId="467"/>
    <cellStyle name="Note 3 2 2" xfId="468"/>
    <cellStyle name="Note 3 2 2 2" xfId="600"/>
    <cellStyle name="Note 3 2 2 3" xfId="680"/>
    <cellStyle name="Note 3 2 3" xfId="469"/>
    <cellStyle name="Note 3 2 3 2" xfId="603"/>
    <cellStyle name="Note 3 2 3 3" xfId="683"/>
    <cellStyle name="Note 3 2 4" xfId="470"/>
    <cellStyle name="Note 3 2 4 2" xfId="609"/>
    <cellStyle name="Note 3 2 4 3" xfId="689"/>
    <cellStyle name="Note 3 2 5" xfId="471"/>
    <cellStyle name="Note 3 2 5 2" xfId="618"/>
    <cellStyle name="Note 3 2 5 3" xfId="698"/>
    <cellStyle name="Note 3 2 6" xfId="472"/>
    <cellStyle name="Note 3 2 6 2" xfId="638"/>
    <cellStyle name="Note 3 2 6 3" xfId="718"/>
    <cellStyle name="Note 3 2 7" xfId="594"/>
    <cellStyle name="Note 3 2 8" xfId="674"/>
    <cellStyle name="Note 3 3" xfId="473"/>
    <cellStyle name="Note 3 3 2" xfId="599"/>
    <cellStyle name="Note 3 3 3" xfId="679"/>
    <cellStyle name="Note 3 4" xfId="474"/>
    <cellStyle name="Note 3 4 2" xfId="604"/>
    <cellStyle name="Note 3 4 3" xfId="684"/>
    <cellStyle name="Note 3 5" xfId="475"/>
    <cellStyle name="Note 3 5 2" xfId="610"/>
    <cellStyle name="Note 3 5 3" xfId="690"/>
    <cellStyle name="Note 3 6" xfId="476"/>
    <cellStyle name="Note 3 6 2" xfId="617"/>
    <cellStyle name="Note 3 6 3" xfId="697"/>
    <cellStyle name="Note 3 7" xfId="477"/>
    <cellStyle name="Note 3 7 2" xfId="637"/>
    <cellStyle name="Note 3 7 3" xfId="717"/>
    <cellStyle name="Note 3 8" xfId="593"/>
    <cellStyle name="Note 3 9" xfId="673"/>
    <cellStyle name="Note 4" xfId="478"/>
    <cellStyle name="Note 5" xfId="479"/>
    <cellStyle name="Note 5 10" xfId="668"/>
    <cellStyle name="Note 5 11" xfId="714"/>
    <cellStyle name="Note 5 2" xfId="520"/>
    <cellStyle name="Note 5 3" xfId="534"/>
    <cellStyle name="Note 5 4" xfId="548"/>
    <cellStyle name="Note 5 5" xfId="562"/>
    <cellStyle name="Note 5 6" xfId="576"/>
    <cellStyle name="Note 5 7" xfId="590"/>
    <cellStyle name="Note 5 8" xfId="634"/>
    <cellStyle name="Note 5 9" xfId="654"/>
    <cellStyle name="Output" xfId="480" builtinId="21" customBuiltin="1"/>
    <cellStyle name="Output 2" xfId="481"/>
    <cellStyle name="Output 3" xfId="482"/>
    <cellStyle name="Output 3 2" xfId="483"/>
    <cellStyle name="Output 3 2 2" xfId="601"/>
    <cellStyle name="Output 3 2 3" xfId="681"/>
    <cellStyle name="Output 3 3" xfId="484"/>
    <cellStyle name="Output 3 3 2" xfId="607"/>
    <cellStyle name="Output 3 3 3" xfId="687"/>
    <cellStyle name="Output 3 4" xfId="485"/>
    <cellStyle name="Output 3 4 2" xfId="613"/>
    <cellStyle name="Output 3 4 3" xfId="693"/>
    <cellStyle name="Output 3 5" xfId="486"/>
    <cellStyle name="Output 3 5 2" xfId="619"/>
    <cellStyle name="Output 3 5 3" xfId="699"/>
    <cellStyle name="Output 3 6" xfId="487"/>
    <cellStyle name="Output 3 6 2" xfId="639"/>
    <cellStyle name="Output 3 6 3" xfId="719"/>
    <cellStyle name="Output 3 7" xfId="595"/>
    <cellStyle name="Output 3 8" xfId="675"/>
    <cellStyle name="Output 4" xfId="488"/>
    <cellStyle name="Title" xfId="506" builtinId="15" customBuiltin="1"/>
    <cellStyle name="Title 2" xfId="489"/>
    <cellStyle name="Title 3" xfId="490"/>
    <cellStyle name="Title 4" xfId="491"/>
    <cellStyle name="Title 5" xfId="492"/>
    <cellStyle name="Total" xfId="493" builtinId="25" customBuiltin="1"/>
    <cellStyle name="Total 2" xfId="494"/>
    <cellStyle name="Total 3" xfId="495"/>
    <cellStyle name="Total 3 2" xfId="496"/>
    <cellStyle name="Total 3 2 2" xfId="602"/>
    <cellStyle name="Total 3 2 3" xfId="682"/>
    <cellStyle name="Total 3 3" xfId="497"/>
    <cellStyle name="Total 3 3 2" xfId="608"/>
    <cellStyle name="Total 3 3 3" xfId="688"/>
    <cellStyle name="Total 3 4" xfId="498"/>
    <cellStyle name="Total 3 4 2" xfId="614"/>
    <cellStyle name="Total 3 4 3" xfId="694"/>
    <cellStyle name="Total 3 5" xfId="499"/>
    <cellStyle name="Total 3 5 2" xfId="620"/>
    <cellStyle name="Total 3 5 3" xfId="700"/>
    <cellStyle name="Total 3 6" xfId="500"/>
    <cellStyle name="Total 3 6 2" xfId="640"/>
    <cellStyle name="Total 3 6 3" xfId="720"/>
    <cellStyle name="Total 3 7" xfId="596"/>
    <cellStyle name="Total 3 8" xfId="676"/>
    <cellStyle name="Total 4" xfId="501"/>
    <cellStyle name="Warning Text" xfId="502" builtinId="11" customBuiltin="1"/>
    <cellStyle name="Warning Text 2" xfId="503"/>
    <cellStyle name="Warning Text 3" xfId="504"/>
    <cellStyle name="Warning Text 4" xfId="50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1971260</xdr:colOff>
      <xdr:row>0</xdr:row>
      <xdr:rowOff>0</xdr:rowOff>
    </xdr:from>
    <xdr:to>
      <xdr:col>14</xdr:col>
      <xdr:colOff>2922111</xdr:colOff>
      <xdr:row>1</xdr:row>
      <xdr:rowOff>418793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2982323" y="0"/>
          <a:ext cx="950851" cy="93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2312441</xdr:colOff>
      <xdr:row>37</xdr:row>
      <xdr:rowOff>5560</xdr:rowOff>
    </xdr:from>
    <xdr:ext cx="615462" cy="574948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2976531" y="8992190"/>
          <a:ext cx="615462" cy="5749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1962976</xdr:colOff>
      <xdr:row>70</xdr:row>
      <xdr:rowOff>111726</xdr:rowOff>
    </xdr:from>
    <xdr:ext cx="940080" cy="91933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3001378" y="17703987"/>
          <a:ext cx="940080" cy="919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1781175</xdr:colOff>
      <xdr:row>0</xdr:row>
      <xdr:rowOff>381000</xdr:rowOff>
    </xdr:from>
    <xdr:to>
      <xdr:col>9</xdr:col>
      <xdr:colOff>676275</xdr:colOff>
      <xdr:row>3</xdr:row>
      <xdr:rowOff>38100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647550" y="381000"/>
          <a:ext cx="118110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257176</xdr:colOff>
      <xdr:row>0</xdr:row>
      <xdr:rowOff>190500</xdr:rowOff>
    </xdr:from>
    <xdr:to>
      <xdr:col>9</xdr:col>
      <xdr:colOff>1196337</xdr:colOff>
      <xdr:row>4</xdr:row>
      <xdr:rowOff>80976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F5AB8DF-1546-4B8F-90A3-9770AE253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784263" y="190500"/>
          <a:ext cx="939161" cy="957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2809875</xdr:colOff>
      <xdr:row>0</xdr:row>
      <xdr:rowOff>1</xdr:rowOff>
    </xdr:from>
    <xdr:to>
      <xdr:col>6</xdr:col>
      <xdr:colOff>3304235</xdr:colOff>
      <xdr:row>2</xdr:row>
      <xdr:rowOff>30457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09899040" y="1"/>
          <a:ext cx="494360" cy="516964"/>
        </a:xfrm>
        <a:prstGeom prst="rect">
          <a:avLst/>
        </a:prstGeom>
      </xdr:spPr>
    </xdr:pic>
    <xdr:clientData/>
  </xdr:twoCellAnchor>
  <xdr:twoCellAnchor editAs="oneCell">
    <xdr:from>
      <xdr:col>6</xdr:col>
      <xdr:colOff>2873999</xdr:colOff>
      <xdr:row>17</xdr:row>
      <xdr:rowOff>51290</xdr:rowOff>
    </xdr:from>
    <xdr:to>
      <xdr:col>6</xdr:col>
      <xdr:colOff>3312915</xdr:colOff>
      <xdr:row>18</xdr:row>
      <xdr:rowOff>249116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20431" y="4359521"/>
          <a:ext cx="438916" cy="46159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2181226</xdr:colOff>
      <xdr:row>7</xdr:row>
      <xdr:rowOff>57151</xdr:rowOff>
    </xdr:from>
    <xdr:to>
      <xdr:col>6</xdr:col>
      <xdr:colOff>3095627</xdr:colOff>
      <xdr:row>8</xdr:row>
      <xdr:rowOff>457200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67CD36-5B3B-41DC-A2EE-15CBDD947E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77541673" y="2190751"/>
          <a:ext cx="914401" cy="866774"/>
        </a:xfrm>
        <a:prstGeom prst="rect">
          <a:avLst/>
        </a:prstGeom>
      </xdr:spPr>
    </xdr:pic>
    <xdr:clientData/>
  </xdr:twoCellAnchor>
  <xdr:twoCellAnchor editAs="oneCell">
    <xdr:from>
      <xdr:col>6</xdr:col>
      <xdr:colOff>2162175</xdr:colOff>
      <xdr:row>0</xdr:row>
      <xdr:rowOff>9524</xdr:rowOff>
    </xdr:from>
    <xdr:to>
      <xdr:col>6</xdr:col>
      <xdr:colOff>3114355</xdr:colOff>
      <xdr:row>2</xdr:row>
      <xdr:rowOff>2135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64069E9-52B6-09F9-265F-E04615F262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77522945" y="9524"/>
          <a:ext cx="952180" cy="92606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2238375</xdr:colOff>
      <xdr:row>0</xdr:row>
      <xdr:rowOff>46116</xdr:rowOff>
    </xdr:from>
    <xdr:to>
      <xdr:col>8</xdr:col>
      <xdr:colOff>2735284</xdr:colOff>
      <xdr:row>1</xdr:row>
      <xdr:rowOff>277838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6E30F44-7617-4E9B-2378-0DAC6FF8B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two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4" name="Picture 3">
          <a:extLst>
            <a:ext uri="{FF2B5EF4-FFF2-40B4-BE49-F238E27FC236}">
              <a16:creationId xmlns:a16="http://schemas.microsoft.com/office/drawing/2014/main" id="{5EFE37A5-ABBD-4413-BBA8-E6008B6AA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3" name="Picture 2">
          <a:extLst>
            <a:ext uri="{FF2B5EF4-FFF2-40B4-BE49-F238E27FC236}">
              <a16:creationId xmlns:a16="http://schemas.microsoft.com/office/drawing/2014/main" id="{6E92C4D2-F1F3-41DC-921E-B2614C81A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10919</xdr:rowOff>
    </xdr:from>
    <xdr:to>
      <xdr:col>13</xdr:col>
      <xdr:colOff>2100072</xdr:colOff>
      <xdr:row>1</xdr:row>
      <xdr:rowOff>314961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9928" y="10919"/>
          <a:ext cx="792549" cy="734738"/>
        </a:xfrm>
        <a:prstGeom prst="rect">
          <a:avLst/>
        </a:prstGeom>
      </xdr:spPr>
    </xdr:pic>
    <xdr:clientData/>
  </xdr:twoCellAnchor>
  <xdr:oneCellAnchor>
    <xdr:from>
      <xdr:col>13</xdr:col>
      <xdr:colOff>1282675</xdr:colOff>
      <xdr:row>38</xdr:row>
      <xdr:rowOff>19201</xdr:rowOff>
    </xdr:from>
    <xdr:ext cx="792549" cy="734738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64776" y="9279158"/>
          <a:ext cx="792549" cy="734738"/>
        </a:xfrm>
        <a:prstGeom prst="rect">
          <a:avLst/>
        </a:prstGeom>
      </xdr:spPr>
    </xdr:pic>
    <xdr:clientData/>
  </xdr:oneCellAnchor>
  <xdr:oneCellAnchor>
    <xdr:from>
      <xdr:col>13</xdr:col>
      <xdr:colOff>1282675</xdr:colOff>
      <xdr:row>0</xdr:row>
      <xdr:rowOff>19201</xdr:rowOff>
    </xdr:from>
    <xdr:ext cx="792549" cy="734738"/>
    <xdr:pic>
      <xdr:nvPicPr>
        <xdr:cNvPr id="3" name="Picture 2">
          <a:extLst>
            <a:ext uri="{FF2B5EF4-FFF2-40B4-BE49-F238E27FC236}">
              <a16:creationId xmlns:a16="http://schemas.microsoft.com/office/drawing/2014/main" id="{DD6C4AB3-318A-4661-B798-7EED2A838B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64776" y="10148831"/>
          <a:ext cx="792549" cy="734738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28575</xdr:rowOff>
    </xdr:from>
    <xdr:to>
      <xdr:col>14</xdr:col>
      <xdr:colOff>1885950</xdr:colOff>
      <xdr:row>1</xdr:row>
      <xdr:rowOff>257175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94800" y="28575"/>
          <a:ext cx="5334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1388470</xdr:colOff>
      <xdr:row>0</xdr:row>
      <xdr:rowOff>0</xdr:rowOff>
    </xdr:from>
    <xdr:to>
      <xdr:col>14</xdr:col>
      <xdr:colOff>2113547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91028" y="0"/>
          <a:ext cx="725077" cy="68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02"/>
  <sheetViews>
    <sheetView rightToLeft="1" tabSelected="1" zoomScale="115" zoomScaleNormal="115" workbookViewId="0">
      <selection activeCell="E16" sqref="E16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6" ht="40.5" customHeight="1">
      <c r="B1" s="107" t="s">
        <v>4</v>
      </c>
      <c r="C1" s="108"/>
      <c r="D1" s="108"/>
      <c r="E1" s="141" t="s">
        <v>423</v>
      </c>
      <c r="F1" s="141"/>
      <c r="G1" s="141"/>
      <c r="H1" s="141"/>
      <c r="I1" s="141"/>
      <c r="J1" s="141"/>
      <c r="K1" s="141"/>
      <c r="L1" s="141"/>
      <c r="M1" s="141"/>
      <c r="N1" s="141"/>
      <c r="O1" s="18"/>
    </row>
    <row r="2" spans="2:16" ht="34.5" customHeight="1">
      <c r="B2" s="144" t="s">
        <v>5</v>
      </c>
      <c r="C2" s="145"/>
      <c r="D2" s="145"/>
      <c r="E2" s="145"/>
      <c r="F2" s="141" t="s">
        <v>424</v>
      </c>
      <c r="G2" s="141"/>
      <c r="H2" s="141"/>
      <c r="I2" s="141"/>
      <c r="J2" s="141"/>
      <c r="K2" s="141"/>
      <c r="L2" s="141"/>
      <c r="M2" s="141"/>
      <c r="N2" s="141"/>
      <c r="O2" s="30"/>
    </row>
    <row r="3" spans="2:16" ht="69.7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6" ht="15.95" customHeight="1">
      <c r="B4" s="50" t="s">
        <v>12</v>
      </c>
      <c r="C4" s="143" t="s">
        <v>3</v>
      </c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</row>
    <row r="5" spans="2:16" ht="15.95" customHeight="1">
      <c r="B5" s="37" t="s">
        <v>374</v>
      </c>
      <c r="C5" s="38" t="s">
        <v>169</v>
      </c>
      <c r="D5" s="39">
        <v>0.66</v>
      </c>
      <c r="E5" s="40">
        <v>0.67</v>
      </c>
      <c r="F5" s="40">
        <v>0.64</v>
      </c>
      <c r="G5" s="41">
        <v>0.65</v>
      </c>
      <c r="H5" s="41">
        <v>0.65</v>
      </c>
      <c r="I5" s="41">
        <v>0.67</v>
      </c>
      <c r="J5" s="42">
        <v>-2.9850746268656692</v>
      </c>
      <c r="K5" s="43">
        <v>49</v>
      </c>
      <c r="L5" s="43">
        <v>19195471</v>
      </c>
      <c r="M5" s="43">
        <v>12508120.52</v>
      </c>
      <c r="N5" s="44">
        <v>5</v>
      </c>
      <c r="O5" s="45" t="s">
        <v>170</v>
      </c>
    </row>
    <row r="6" spans="2:16" ht="15.95" customHeight="1">
      <c r="B6" s="37" t="s">
        <v>394</v>
      </c>
      <c r="C6" s="38" t="s">
        <v>36</v>
      </c>
      <c r="D6" s="39">
        <v>3.1</v>
      </c>
      <c r="E6" s="40">
        <v>3.1</v>
      </c>
      <c r="F6" s="40">
        <v>2.97</v>
      </c>
      <c r="G6" s="41">
        <v>3.02</v>
      </c>
      <c r="H6" s="41">
        <v>3.06</v>
      </c>
      <c r="I6" s="41">
        <v>3.11</v>
      </c>
      <c r="J6" s="42">
        <v>-1.6077170418006381</v>
      </c>
      <c r="K6" s="43">
        <v>445</v>
      </c>
      <c r="L6" s="43">
        <v>199801828</v>
      </c>
      <c r="M6" s="43">
        <v>604032513.70000005</v>
      </c>
      <c r="N6" s="44">
        <v>5</v>
      </c>
      <c r="O6" s="45" t="s">
        <v>48</v>
      </c>
    </row>
    <row r="7" spans="2:16" ht="15.95" customHeight="1">
      <c r="B7" s="37" t="s">
        <v>98</v>
      </c>
      <c r="C7" s="38" t="s">
        <v>99</v>
      </c>
      <c r="D7" s="39">
        <v>0.99</v>
      </c>
      <c r="E7" s="40">
        <v>1</v>
      </c>
      <c r="F7" s="40">
        <v>0.97</v>
      </c>
      <c r="G7" s="41">
        <v>0.98</v>
      </c>
      <c r="H7" s="41">
        <v>0.99</v>
      </c>
      <c r="I7" s="41">
        <v>1.01</v>
      </c>
      <c r="J7" s="42">
        <v>-1.980198019801982</v>
      </c>
      <c r="K7" s="43">
        <v>58</v>
      </c>
      <c r="L7" s="43">
        <v>18941132</v>
      </c>
      <c r="M7" s="43">
        <v>18546818.649999999</v>
      </c>
      <c r="N7" s="44">
        <v>5</v>
      </c>
      <c r="O7" s="45" t="s">
        <v>100</v>
      </c>
    </row>
    <row r="8" spans="2:16" ht="15.95" customHeight="1">
      <c r="B8" s="37" t="s">
        <v>385</v>
      </c>
      <c r="C8" s="38" t="s">
        <v>45</v>
      </c>
      <c r="D8" s="39">
        <v>7.0000000000000007E-2</v>
      </c>
      <c r="E8" s="40">
        <v>7.0000000000000007E-2</v>
      </c>
      <c r="F8" s="40">
        <v>0.06</v>
      </c>
      <c r="G8" s="41">
        <v>0.06</v>
      </c>
      <c r="H8" s="41">
        <v>0.06</v>
      </c>
      <c r="I8" s="41">
        <v>0.06</v>
      </c>
      <c r="J8" s="42">
        <v>0</v>
      </c>
      <c r="K8" s="43">
        <v>16</v>
      </c>
      <c r="L8" s="43">
        <v>185846</v>
      </c>
      <c r="M8" s="43">
        <v>11983.2</v>
      </c>
      <c r="N8" s="44">
        <v>3</v>
      </c>
      <c r="O8" s="45" t="s">
        <v>66</v>
      </c>
    </row>
    <row r="9" spans="2:16" ht="15.95" customHeight="1">
      <c r="B9" s="37" t="s">
        <v>400</v>
      </c>
      <c r="C9" s="38" t="s">
        <v>25</v>
      </c>
      <c r="D9" s="39">
        <v>0.21</v>
      </c>
      <c r="E9" s="40">
        <v>0.22</v>
      </c>
      <c r="F9" s="40">
        <v>0.21</v>
      </c>
      <c r="G9" s="41">
        <v>0.21</v>
      </c>
      <c r="H9" s="41">
        <v>0.22</v>
      </c>
      <c r="I9" s="41">
        <v>0.21</v>
      </c>
      <c r="J9" s="42">
        <v>4.7619047619047672</v>
      </c>
      <c r="K9" s="43">
        <v>69</v>
      </c>
      <c r="L9" s="43">
        <v>187547966</v>
      </c>
      <c r="M9" s="43">
        <v>40205011.25</v>
      </c>
      <c r="N9" s="44">
        <v>5</v>
      </c>
      <c r="O9" s="45" t="s">
        <v>26</v>
      </c>
    </row>
    <row r="10" spans="2:16" ht="15.95" customHeight="1">
      <c r="B10" s="37" t="s">
        <v>50</v>
      </c>
      <c r="C10" s="38" t="s">
        <v>51</v>
      </c>
      <c r="D10" s="39">
        <v>4.78</v>
      </c>
      <c r="E10" s="40">
        <v>4.8</v>
      </c>
      <c r="F10" s="40">
        <v>4.5999999999999996</v>
      </c>
      <c r="G10" s="41">
        <v>4.72</v>
      </c>
      <c r="H10" s="41">
        <v>4.8</v>
      </c>
      <c r="I10" s="41">
        <v>4.8</v>
      </c>
      <c r="J10" s="42">
        <v>0</v>
      </c>
      <c r="K10" s="43">
        <v>247</v>
      </c>
      <c r="L10" s="43">
        <v>52621010</v>
      </c>
      <c r="M10" s="43">
        <v>248590006.63</v>
      </c>
      <c r="N10" s="44">
        <v>5</v>
      </c>
      <c r="O10" s="45" t="s">
        <v>52</v>
      </c>
    </row>
    <row r="11" spans="2:16" ht="15.95" customHeight="1">
      <c r="B11" s="37" t="s">
        <v>396</v>
      </c>
      <c r="C11" s="38" t="s">
        <v>74</v>
      </c>
      <c r="D11" s="39">
        <v>0.22</v>
      </c>
      <c r="E11" s="40">
        <v>0.22</v>
      </c>
      <c r="F11" s="40">
        <v>0.21</v>
      </c>
      <c r="G11" s="41">
        <v>0.22</v>
      </c>
      <c r="H11" s="41">
        <v>0.22</v>
      </c>
      <c r="I11" s="41">
        <v>0.22</v>
      </c>
      <c r="J11" s="42">
        <v>0</v>
      </c>
      <c r="K11" s="43">
        <v>19</v>
      </c>
      <c r="L11" s="43">
        <v>43484000</v>
      </c>
      <c r="M11" s="43">
        <v>9506680</v>
      </c>
      <c r="N11" s="44">
        <v>5</v>
      </c>
      <c r="O11" s="45" t="s">
        <v>75</v>
      </c>
    </row>
    <row r="12" spans="2:16" ht="15.95" customHeight="1">
      <c r="B12" s="37" t="s">
        <v>53</v>
      </c>
      <c r="C12" s="38" t="s">
        <v>42</v>
      </c>
      <c r="D12" s="39">
        <v>0.32</v>
      </c>
      <c r="E12" s="40">
        <v>0.33</v>
      </c>
      <c r="F12" s="40">
        <v>0.3</v>
      </c>
      <c r="G12" s="41">
        <v>0.32</v>
      </c>
      <c r="H12" s="41">
        <v>0.32</v>
      </c>
      <c r="I12" s="41">
        <v>0.33</v>
      </c>
      <c r="J12" s="42">
        <v>-3.0303030303030276</v>
      </c>
      <c r="K12" s="43">
        <v>109</v>
      </c>
      <c r="L12" s="43">
        <v>328281696</v>
      </c>
      <c r="M12" s="43">
        <v>104249703.78</v>
      </c>
      <c r="N12" s="44">
        <v>5</v>
      </c>
      <c r="O12" s="45" t="s">
        <v>43</v>
      </c>
      <c r="P12" s="121"/>
    </row>
    <row r="13" spans="2:16" ht="15.95" customHeight="1">
      <c r="B13" s="37" t="s">
        <v>54</v>
      </c>
      <c r="C13" s="38" t="s">
        <v>39</v>
      </c>
      <c r="D13" s="39">
        <v>0.13</v>
      </c>
      <c r="E13" s="40">
        <v>0.14000000000000001</v>
      </c>
      <c r="F13" s="40">
        <v>0.12</v>
      </c>
      <c r="G13" s="41">
        <v>0.13</v>
      </c>
      <c r="H13" s="41">
        <v>0.13</v>
      </c>
      <c r="I13" s="41">
        <v>0.13</v>
      </c>
      <c r="J13" s="42">
        <v>0</v>
      </c>
      <c r="K13" s="43">
        <v>20</v>
      </c>
      <c r="L13" s="43">
        <v>26768088</v>
      </c>
      <c r="M13" s="43">
        <v>3454849.2800000003</v>
      </c>
      <c r="N13" s="44">
        <v>5</v>
      </c>
      <c r="O13" s="45" t="s">
        <v>40</v>
      </c>
    </row>
    <row r="14" spans="2:16" ht="15.95" customHeight="1">
      <c r="B14" s="37" t="s">
        <v>401</v>
      </c>
      <c r="C14" s="38" t="s">
        <v>159</v>
      </c>
      <c r="D14" s="39">
        <v>1.25</v>
      </c>
      <c r="E14" s="40">
        <v>1.25</v>
      </c>
      <c r="F14" s="40">
        <v>1.1000000000000001</v>
      </c>
      <c r="G14" s="41">
        <v>1.1599999999999999</v>
      </c>
      <c r="H14" s="41">
        <v>1.1000000000000001</v>
      </c>
      <c r="I14" s="41">
        <v>1.25</v>
      </c>
      <c r="J14" s="42">
        <v>-11.999999999999989</v>
      </c>
      <c r="K14" s="43">
        <v>12</v>
      </c>
      <c r="L14" s="43">
        <v>312322</v>
      </c>
      <c r="M14" s="43">
        <v>360895.1</v>
      </c>
      <c r="N14" s="44">
        <v>4</v>
      </c>
      <c r="O14" s="45" t="s">
        <v>160</v>
      </c>
    </row>
    <row r="15" spans="2:16" ht="15.95" customHeight="1">
      <c r="B15" s="37" t="s">
        <v>405</v>
      </c>
      <c r="C15" s="38" t="s">
        <v>123</v>
      </c>
      <c r="D15" s="39">
        <v>0.23</v>
      </c>
      <c r="E15" s="40">
        <v>0.24</v>
      </c>
      <c r="F15" s="40">
        <v>0.22</v>
      </c>
      <c r="G15" s="41">
        <v>0.23</v>
      </c>
      <c r="H15" s="41">
        <v>0.23</v>
      </c>
      <c r="I15" s="41">
        <v>0.24</v>
      </c>
      <c r="J15" s="42">
        <v>-4.1666666666666625</v>
      </c>
      <c r="K15" s="43">
        <v>47</v>
      </c>
      <c r="L15" s="43">
        <v>85353427</v>
      </c>
      <c r="M15" s="43">
        <v>19633874.639999997</v>
      </c>
      <c r="N15" s="44">
        <v>5</v>
      </c>
      <c r="O15" s="45" t="s">
        <v>128</v>
      </c>
    </row>
    <row r="16" spans="2:16" ht="15.95" customHeight="1">
      <c r="B16" s="37" t="s">
        <v>38</v>
      </c>
      <c r="C16" s="38" t="s">
        <v>37</v>
      </c>
      <c r="D16" s="39">
        <v>2.0299999999999998</v>
      </c>
      <c r="E16" s="40">
        <v>2.1</v>
      </c>
      <c r="F16" s="40">
        <v>1.97</v>
      </c>
      <c r="G16" s="41">
        <v>2.0299999999999998</v>
      </c>
      <c r="H16" s="41">
        <v>2.1</v>
      </c>
      <c r="I16" s="41">
        <v>2.0499999999999998</v>
      </c>
      <c r="J16" s="42">
        <v>2.4390243902439046</v>
      </c>
      <c r="K16" s="43">
        <v>762</v>
      </c>
      <c r="L16" s="43">
        <v>780009640</v>
      </c>
      <c r="M16" s="43">
        <v>1579527160.9900002</v>
      </c>
      <c r="N16" s="44">
        <v>3</v>
      </c>
      <c r="O16" s="45" t="s">
        <v>55</v>
      </c>
    </row>
    <row r="17" spans="2:15" ht="15.95" customHeight="1">
      <c r="B17" s="37" t="s">
        <v>395</v>
      </c>
      <c r="C17" s="38" t="s">
        <v>147</v>
      </c>
      <c r="D17" s="39">
        <v>0.05</v>
      </c>
      <c r="E17" s="39">
        <v>0.05</v>
      </c>
      <c r="F17" s="39">
        <v>0.05</v>
      </c>
      <c r="G17" s="41">
        <v>0.05</v>
      </c>
      <c r="H17" s="41">
        <v>0.05</v>
      </c>
      <c r="I17" s="41">
        <v>0.05</v>
      </c>
      <c r="J17" s="42">
        <v>0</v>
      </c>
      <c r="K17" s="43">
        <v>42</v>
      </c>
      <c r="L17" s="43">
        <v>716742</v>
      </c>
      <c r="M17" s="43">
        <v>35837.1</v>
      </c>
      <c r="N17" s="44">
        <v>4</v>
      </c>
      <c r="O17" s="45" t="s">
        <v>241</v>
      </c>
    </row>
    <row r="18" spans="2:15" ht="15.95" customHeight="1">
      <c r="B18" s="37" t="s">
        <v>242</v>
      </c>
      <c r="C18" s="38" t="s">
        <v>243</v>
      </c>
      <c r="D18" s="39">
        <v>0.27</v>
      </c>
      <c r="E18" s="40">
        <v>0.27</v>
      </c>
      <c r="F18" s="40">
        <v>0.26</v>
      </c>
      <c r="G18" s="41">
        <v>0.27</v>
      </c>
      <c r="H18" s="41">
        <v>0.26</v>
      </c>
      <c r="I18" s="41">
        <v>0.27</v>
      </c>
      <c r="J18" s="42">
        <v>-3.703703703703709</v>
      </c>
      <c r="K18" s="43">
        <v>4</v>
      </c>
      <c r="L18" s="43">
        <v>47354</v>
      </c>
      <c r="M18" s="43">
        <v>12680.2</v>
      </c>
      <c r="N18" s="44">
        <v>3</v>
      </c>
      <c r="O18" s="45" t="s">
        <v>244</v>
      </c>
    </row>
    <row r="19" spans="2:15" ht="15.95" customHeight="1">
      <c r="B19" s="37" t="s">
        <v>183</v>
      </c>
      <c r="C19" s="38" t="s">
        <v>182</v>
      </c>
      <c r="D19" s="39">
        <v>0.72</v>
      </c>
      <c r="E19" s="39">
        <v>0.75</v>
      </c>
      <c r="F19" s="39">
        <v>0.72</v>
      </c>
      <c r="G19" s="41">
        <v>0.75</v>
      </c>
      <c r="H19" s="41">
        <v>0.75</v>
      </c>
      <c r="I19" s="41">
        <v>0.7</v>
      </c>
      <c r="J19" s="42">
        <v>7.1428571428571397</v>
      </c>
      <c r="K19" s="43">
        <v>2</v>
      </c>
      <c r="L19" s="43">
        <v>255000</v>
      </c>
      <c r="M19" s="43">
        <v>191100</v>
      </c>
      <c r="N19" s="44">
        <v>2</v>
      </c>
      <c r="O19" s="45" t="s">
        <v>196</v>
      </c>
    </row>
    <row r="20" spans="2:15" ht="15.95" customHeight="1">
      <c r="B20" s="37" t="s">
        <v>199</v>
      </c>
      <c r="C20" s="38" t="s">
        <v>198</v>
      </c>
      <c r="D20" s="39">
        <v>0.69</v>
      </c>
      <c r="E20" s="40">
        <v>0.69</v>
      </c>
      <c r="F20" s="40">
        <v>0.67</v>
      </c>
      <c r="G20" s="41">
        <v>0.69</v>
      </c>
      <c r="H20" s="41">
        <v>0.67</v>
      </c>
      <c r="I20" s="41">
        <v>0.7</v>
      </c>
      <c r="J20" s="42">
        <v>-4.2857142857142705</v>
      </c>
      <c r="K20" s="43">
        <v>9</v>
      </c>
      <c r="L20" s="43">
        <v>959334</v>
      </c>
      <c r="M20" s="43">
        <v>661300.13</v>
      </c>
      <c r="N20" s="44">
        <v>2</v>
      </c>
      <c r="O20" s="45" t="s">
        <v>283</v>
      </c>
    </row>
    <row r="21" spans="2:15" ht="15.95" customHeight="1">
      <c r="B21" s="37" t="s">
        <v>248</v>
      </c>
      <c r="C21" s="54" t="s">
        <v>106</v>
      </c>
      <c r="D21" s="51">
        <v>0.6</v>
      </c>
      <c r="E21" s="51">
        <v>0.61</v>
      </c>
      <c r="F21" s="51">
        <v>0.59</v>
      </c>
      <c r="G21" s="41">
        <v>0.6</v>
      </c>
      <c r="H21" s="51">
        <v>0.6</v>
      </c>
      <c r="I21" s="51">
        <v>0.6</v>
      </c>
      <c r="J21" s="42">
        <v>0</v>
      </c>
      <c r="K21" s="43">
        <v>19</v>
      </c>
      <c r="L21" s="43">
        <v>4591201</v>
      </c>
      <c r="M21" s="43">
        <v>2748376.21</v>
      </c>
      <c r="N21" s="44">
        <v>4</v>
      </c>
      <c r="O21" s="45" t="s">
        <v>107</v>
      </c>
    </row>
    <row r="22" spans="2:15" ht="15.95" customHeight="1">
      <c r="B22" s="37" t="s">
        <v>190</v>
      </c>
      <c r="C22" s="54" t="s">
        <v>189</v>
      </c>
      <c r="D22" s="51">
        <v>0.1</v>
      </c>
      <c r="E22" s="51">
        <v>0.1</v>
      </c>
      <c r="F22" s="51">
        <v>0.1</v>
      </c>
      <c r="G22" s="41">
        <v>0.1</v>
      </c>
      <c r="H22" s="51">
        <v>0.1</v>
      </c>
      <c r="I22" s="51">
        <v>0.1</v>
      </c>
      <c r="J22" s="42">
        <v>0</v>
      </c>
      <c r="K22" s="43">
        <v>2</v>
      </c>
      <c r="L22" s="43">
        <v>200000</v>
      </c>
      <c r="M22" s="43">
        <v>20000</v>
      </c>
      <c r="N22" s="44">
        <v>1</v>
      </c>
      <c r="O22" s="45" t="s">
        <v>249</v>
      </c>
    </row>
    <row r="23" spans="2:15" ht="15.95" customHeight="1">
      <c r="B23" s="37" t="s">
        <v>440</v>
      </c>
      <c r="C23" s="54" t="s">
        <v>265</v>
      </c>
      <c r="D23" s="51">
        <v>1.05</v>
      </c>
      <c r="E23" s="51">
        <v>1.05</v>
      </c>
      <c r="F23" s="51">
        <v>1.05</v>
      </c>
      <c r="G23" s="41">
        <v>1.05</v>
      </c>
      <c r="H23" s="51">
        <v>1.05</v>
      </c>
      <c r="I23" s="51">
        <v>1</v>
      </c>
      <c r="J23" s="42">
        <v>5.0000000000000044</v>
      </c>
      <c r="K23" s="43">
        <v>5</v>
      </c>
      <c r="L23" s="43">
        <v>10000</v>
      </c>
      <c r="M23" s="43">
        <v>10500</v>
      </c>
      <c r="N23" s="44">
        <v>1</v>
      </c>
      <c r="O23" s="45" t="s">
        <v>266</v>
      </c>
    </row>
    <row r="24" spans="2:15" ht="15.95" customHeight="1">
      <c r="B24" s="37" t="s">
        <v>422</v>
      </c>
      <c r="C24" s="54" t="s">
        <v>200</v>
      </c>
      <c r="D24" s="51">
        <v>0.25</v>
      </c>
      <c r="E24" s="51">
        <v>0.25</v>
      </c>
      <c r="F24" s="51">
        <v>0.25</v>
      </c>
      <c r="G24" s="41">
        <v>0.25</v>
      </c>
      <c r="H24" s="51">
        <v>0.25</v>
      </c>
      <c r="I24" s="51">
        <v>0.25</v>
      </c>
      <c r="J24" s="42">
        <v>0</v>
      </c>
      <c r="K24" s="43">
        <v>2</v>
      </c>
      <c r="L24" s="43">
        <v>13916</v>
      </c>
      <c r="M24" s="43">
        <v>3479</v>
      </c>
      <c r="N24" s="44">
        <v>2</v>
      </c>
      <c r="O24" s="45" t="s">
        <v>203</v>
      </c>
    </row>
    <row r="25" spans="2:15" ht="15.95" customHeight="1">
      <c r="B25" s="37" t="s">
        <v>228</v>
      </c>
      <c r="C25" s="54" t="s">
        <v>229</v>
      </c>
      <c r="D25" s="51">
        <v>0.13</v>
      </c>
      <c r="E25" s="51">
        <v>0.14000000000000001</v>
      </c>
      <c r="F25" s="51">
        <v>0.13</v>
      </c>
      <c r="G25" s="41">
        <v>0.13</v>
      </c>
      <c r="H25" s="51">
        <v>0.14000000000000001</v>
      </c>
      <c r="I25" s="51">
        <v>0.14000000000000001</v>
      </c>
      <c r="J25" s="42">
        <v>0</v>
      </c>
      <c r="K25" s="43">
        <v>59</v>
      </c>
      <c r="L25" s="43">
        <v>319083754</v>
      </c>
      <c r="M25" s="43">
        <v>41601030.020000003</v>
      </c>
      <c r="N25" s="44">
        <v>5</v>
      </c>
      <c r="O25" s="45" t="s">
        <v>230</v>
      </c>
    </row>
    <row r="26" spans="2:15" ht="18.75" customHeight="1">
      <c r="B26" s="147" t="s">
        <v>376</v>
      </c>
      <c r="C26" s="148"/>
      <c r="D26" s="147"/>
      <c r="E26" s="149"/>
      <c r="F26" s="149"/>
      <c r="G26" s="149"/>
      <c r="H26" s="149"/>
      <c r="I26" s="149"/>
      <c r="J26" s="148"/>
      <c r="K26" s="47">
        <f>SUM(K5:K25)</f>
        <v>1997</v>
      </c>
      <c r="L26" s="48">
        <f>SUM(L5:L25)</f>
        <v>2068379727</v>
      </c>
      <c r="M26" s="48">
        <f>SUM(M5:M25)</f>
        <v>2685911920.4000001</v>
      </c>
      <c r="N26" s="48">
        <v>5</v>
      </c>
      <c r="O26" s="46" t="s">
        <v>14</v>
      </c>
    </row>
    <row r="27" spans="2:15" ht="18.75" customHeight="1">
      <c r="B27" s="50" t="s">
        <v>27</v>
      </c>
      <c r="C27" s="143"/>
      <c r="D27" s="143" t="s">
        <v>95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3"/>
      <c r="O27" s="143"/>
    </row>
    <row r="28" spans="2:15" ht="15.95" customHeight="1">
      <c r="B28" s="37" t="s">
        <v>383</v>
      </c>
      <c r="C28" s="54" t="s">
        <v>32</v>
      </c>
      <c r="D28" s="51">
        <v>14.9</v>
      </c>
      <c r="E28" s="51">
        <v>14.9</v>
      </c>
      <c r="F28" s="51">
        <v>13.95</v>
      </c>
      <c r="G28" s="41">
        <v>14.3</v>
      </c>
      <c r="H28" s="51">
        <v>14.68</v>
      </c>
      <c r="I28" s="51">
        <v>14.9</v>
      </c>
      <c r="J28" s="42">
        <v>-1.4765100671141007</v>
      </c>
      <c r="K28" s="43">
        <v>1080</v>
      </c>
      <c r="L28" s="43">
        <v>74525352</v>
      </c>
      <c r="M28" s="43">
        <v>1065786185.4699999</v>
      </c>
      <c r="N28" s="44">
        <v>5</v>
      </c>
      <c r="O28" s="45" t="s">
        <v>33</v>
      </c>
    </row>
    <row r="29" spans="2:15" ht="15.95" customHeight="1">
      <c r="B29" s="37" t="s">
        <v>112</v>
      </c>
      <c r="C29" s="54" t="s">
        <v>113</v>
      </c>
      <c r="D29" s="51">
        <v>3.36</v>
      </c>
      <c r="E29" s="51">
        <v>3.5</v>
      </c>
      <c r="F29" s="51">
        <v>3.3</v>
      </c>
      <c r="G29" s="41">
        <v>3.41</v>
      </c>
      <c r="H29" s="51">
        <v>3.5</v>
      </c>
      <c r="I29" s="51">
        <v>3.36</v>
      </c>
      <c r="J29" s="42">
        <v>4.1666666666666741</v>
      </c>
      <c r="K29" s="43">
        <v>46</v>
      </c>
      <c r="L29" s="43">
        <v>887400</v>
      </c>
      <c r="M29" s="43">
        <v>3024503.6</v>
      </c>
      <c r="N29" s="44">
        <v>5</v>
      </c>
      <c r="O29" s="45" t="s">
        <v>300</v>
      </c>
    </row>
    <row r="30" spans="2:15" ht="15.95" customHeight="1">
      <c r="B30" s="142" t="s">
        <v>93</v>
      </c>
      <c r="C30" s="142"/>
      <c r="D30" s="142"/>
      <c r="E30" s="142"/>
      <c r="F30" s="142"/>
      <c r="G30" s="142"/>
      <c r="H30" s="142"/>
      <c r="I30" s="142"/>
      <c r="J30" s="142"/>
      <c r="K30" s="47">
        <f>SUM(K28:K29)</f>
        <v>1126</v>
      </c>
      <c r="L30" s="48">
        <f>SUM(L28:L29)</f>
        <v>75412752</v>
      </c>
      <c r="M30" s="48">
        <f>SUM(M28:M29)</f>
        <v>1068810689.0699999</v>
      </c>
      <c r="N30" s="48">
        <v>5</v>
      </c>
      <c r="O30" s="46" t="s">
        <v>14</v>
      </c>
    </row>
    <row r="31" spans="2:15" ht="15.95" customHeight="1">
      <c r="B31" s="50" t="s">
        <v>114</v>
      </c>
      <c r="C31" s="143"/>
      <c r="D31" s="143" t="s">
        <v>116</v>
      </c>
      <c r="E31" s="143"/>
      <c r="F31" s="143"/>
      <c r="G31" s="143"/>
      <c r="H31" s="143"/>
      <c r="I31" s="143"/>
      <c r="J31" s="143"/>
      <c r="K31" s="143"/>
      <c r="L31" s="143"/>
      <c r="M31" s="143"/>
      <c r="N31" s="143"/>
      <c r="O31" s="143"/>
    </row>
    <row r="32" spans="2:15" ht="15.95" customHeight="1">
      <c r="B32" s="37" t="s">
        <v>381</v>
      </c>
      <c r="C32" s="54" t="s">
        <v>162</v>
      </c>
      <c r="D32" s="51">
        <v>0.98</v>
      </c>
      <c r="E32" s="51">
        <v>0.98</v>
      </c>
      <c r="F32" s="51">
        <v>0.9</v>
      </c>
      <c r="G32" s="41">
        <v>0.9</v>
      </c>
      <c r="H32" s="51">
        <v>0.9</v>
      </c>
      <c r="I32" s="51">
        <v>0.95</v>
      </c>
      <c r="J32" s="42">
        <v>-5.2631578947368363</v>
      </c>
      <c r="K32" s="43">
        <v>36</v>
      </c>
      <c r="L32" s="43">
        <v>8529106</v>
      </c>
      <c r="M32" s="43">
        <v>7710913.6500000004</v>
      </c>
      <c r="N32" s="44">
        <v>5</v>
      </c>
      <c r="O32" s="45" t="s">
        <v>163</v>
      </c>
    </row>
    <row r="33" spans="2:15" ht="15.95" customHeight="1">
      <c r="B33" s="37" t="s">
        <v>418</v>
      </c>
      <c r="C33" s="54" t="s">
        <v>148</v>
      </c>
      <c r="D33" s="51">
        <v>0.7</v>
      </c>
      <c r="E33" s="51">
        <v>0.7</v>
      </c>
      <c r="F33" s="51">
        <v>0.7</v>
      </c>
      <c r="G33" s="41">
        <v>0.7</v>
      </c>
      <c r="H33" s="51">
        <v>0.7</v>
      </c>
      <c r="I33" s="51">
        <v>0.7</v>
      </c>
      <c r="J33" s="42">
        <v>0</v>
      </c>
      <c r="K33" s="43">
        <v>4</v>
      </c>
      <c r="L33" s="43">
        <v>200000</v>
      </c>
      <c r="M33" s="43">
        <v>140000</v>
      </c>
      <c r="N33" s="44">
        <v>1</v>
      </c>
      <c r="O33" s="45" t="s">
        <v>149</v>
      </c>
    </row>
    <row r="34" spans="2:15" ht="15.95" customHeight="1">
      <c r="B34" s="37" t="s">
        <v>399</v>
      </c>
      <c r="C34" s="54" t="s">
        <v>206</v>
      </c>
      <c r="D34" s="51">
        <v>0.45</v>
      </c>
      <c r="E34" s="51">
        <v>0.45</v>
      </c>
      <c r="F34" s="51">
        <v>0.43</v>
      </c>
      <c r="G34" s="41">
        <v>0.45</v>
      </c>
      <c r="H34" s="51">
        <v>0.43</v>
      </c>
      <c r="I34" s="51">
        <v>0.45</v>
      </c>
      <c r="J34" s="42">
        <v>-4.4444444444444509</v>
      </c>
      <c r="K34" s="43">
        <v>4</v>
      </c>
      <c r="L34" s="43">
        <v>2006397</v>
      </c>
      <c r="M34" s="43">
        <v>902750.71</v>
      </c>
      <c r="N34" s="44">
        <v>3</v>
      </c>
      <c r="O34" s="45" t="s">
        <v>210</v>
      </c>
    </row>
    <row r="35" spans="2:15" ht="15.95" customHeight="1">
      <c r="B35" s="37" t="s">
        <v>306</v>
      </c>
      <c r="C35" s="54" t="s">
        <v>307</v>
      </c>
      <c r="D35" s="51">
        <v>3.3</v>
      </c>
      <c r="E35" s="51">
        <v>3.46</v>
      </c>
      <c r="F35" s="51">
        <v>3.21</v>
      </c>
      <c r="G35" s="41">
        <v>3.46</v>
      </c>
      <c r="H35" s="51">
        <v>3.46</v>
      </c>
      <c r="I35" s="51">
        <v>3.25</v>
      </c>
      <c r="J35" s="42">
        <v>6.4615384615384519</v>
      </c>
      <c r="K35" s="43">
        <v>9</v>
      </c>
      <c r="L35" s="43">
        <v>139983</v>
      </c>
      <c r="M35" s="43">
        <v>469044.14</v>
      </c>
      <c r="N35" s="44">
        <v>3</v>
      </c>
      <c r="O35" s="45" t="s">
        <v>308</v>
      </c>
    </row>
    <row r="36" spans="2:15" ht="15.75" customHeight="1">
      <c r="B36" s="142" t="s">
        <v>115</v>
      </c>
      <c r="C36" s="142"/>
      <c r="D36" s="142"/>
      <c r="E36" s="142"/>
      <c r="F36" s="142"/>
      <c r="G36" s="142"/>
      <c r="H36" s="142"/>
      <c r="I36" s="142"/>
      <c r="J36" s="142"/>
      <c r="K36" s="47">
        <f>SUM(K32:K35)</f>
        <v>53</v>
      </c>
      <c r="L36" s="48">
        <f>SUM(L32:L35)</f>
        <v>10875486</v>
      </c>
      <c r="M36" s="48">
        <f>SUM(M32:M35)</f>
        <v>9222708.5</v>
      </c>
      <c r="N36" s="48">
        <v>5</v>
      </c>
      <c r="O36" s="46" t="s">
        <v>14</v>
      </c>
    </row>
    <row r="37" spans="2:15" ht="39.75" customHeight="1">
      <c r="K37" s="4"/>
      <c r="L37" s="4"/>
      <c r="M37" s="4"/>
      <c r="N37" s="4"/>
    </row>
    <row r="38" spans="2:15" ht="26.25" customHeight="1">
      <c r="B38" s="107" t="s">
        <v>4</v>
      </c>
      <c r="C38" s="108"/>
      <c r="D38" s="108"/>
      <c r="E38" s="141" t="s">
        <v>423</v>
      </c>
      <c r="F38" s="141"/>
      <c r="G38" s="141"/>
      <c r="H38" s="141"/>
      <c r="I38" s="141"/>
      <c r="J38" s="141"/>
      <c r="K38" s="141"/>
      <c r="L38" s="141"/>
      <c r="M38" s="141"/>
      <c r="N38" s="141"/>
      <c r="O38" s="49"/>
    </row>
    <row r="39" spans="2:15" ht="22.5" customHeight="1">
      <c r="B39" s="144" t="s">
        <v>5</v>
      </c>
      <c r="C39" s="145"/>
      <c r="D39" s="145"/>
      <c r="E39" s="145"/>
      <c r="F39" s="141" t="s">
        <v>424</v>
      </c>
      <c r="G39" s="141"/>
      <c r="H39" s="141"/>
      <c r="I39" s="141"/>
      <c r="J39" s="141"/>
      <c r="K39" s="141"/>
      <c r="L39" s="141"/>
      <c r="M39" s="141"/>
      <c r="N39" s="141"/>
      <c r="O39" s="30"/>
    </row>
    <row r="40" spans="2:15" ht="69.75" customHeight="1">
      <c r="B40" s="31" t="s">
        <v>0</v>
      </c>
      <c r="C40" s="32" t="s">
        <v>6</v>
      </c>
      <c r="D40" s="32" t="s">
        <v>7</v>
      </c>
      <c r="E40" s="32" t="s">
        <v>8</v>
      </c>
      <c r="F40" s="32" t="s">
        <v>9</v>
      </c>
      <c r="G40" s="32" t="s">
        <v>22</v>
      </c>
      <c r="H40" s="32" t="s">
        <v>2</v>
      </c>
      <c r="I40" s="32" t="s">
        <v>23</v>
      </c>
      <c r="J40" s="33" t="s">
        <v>10</v>
      </c>
      <c r="K40" s="34" t="s">
        <v>97</v>
      </c>
      <c r="L40" s="32" t="s">
        <v>64</v>
      </c>
      <c r="M40" s="32" t="s">
        <v>65</v>
      </c>
      <c r="N40" s="32" t="s">
        <v>11</v>
      </c>
      <c r="O40" s="35" t="s">
        <v>1</v>
      </c>
    </row>
    <row r="41" spans="2:15" ht="18.95" customHeight="1">
      <c r="B41" s="50" t="s">
        <v>28</v>
      </c>
      <c r="C41" s="143"/>
      <c r="D41" s="143" t="s">
        <v>31</v>
      </c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</row>
    <row r="42" spans="2:15" ht="18.95" customHeight="1">
      <c r="B42" s="37" t="s">
        <v>391</v>
      </c>
      <c r="C42" s="38" t="s">
        <v>143</v>
      </c>
      <c r="D42" s="39">
        <v>4.05</v>
      </c>
      <c r="E42" s="40">
        <v>4.1900000000000004</v>
      </c>
      <c r="F42" s="40">
        <v>4</v>
      </c>
      <c r="G42" s="41">
        <v>4.01</v>
      </c>
      <c r="H42" s="41">
        <v>4.1900000000000004</v>
      </c>
      <c r="I42" s="41">
        <v>4.0999999999999996</v>
      </c>
      <c r="J42" s="42">
        <v>2.1951219512195363</v>
      </c>
      <c r="K42" s="43">
        <v>68</v>
      </c>
      <c r="L42" s="43">
        <v>2594372</v>
      </c>
      <c r="M42" s="43">
        <v>10393457.99</v>
      </c>
      <c r="N42" s="44">
        <v>4</v>
      </c>
      <c r="O42" s="45" t="s">
        <v>144</v>
      </c>
    </row>
    <row r="43" spans="2:15" ht="18.95" customHeight="1">
      <c r="B43" s="37" t="s">
        <v>397</v>
      </c>
      <c r="C43" s="38" t="s">
        <v>211</v>
      </c>
      <c r="D43" s="39">
        <v>6.92</v>
      </c>
      <c r="E43" s="40">
        <v>6.92</v>
      </c>
      <c r="F43" s="40">
        <v>6.69</v>
      </c>
      <c r="G43" s="41">
        <v>6.87</v>
      </c>
      <c r="H43" s="41">
        <v>6.69</v>
      </c>
      <c r="I43" s="41">
        <v>6.92</v>
      </c>
      <c r="J43" s="42">
        <v>-3.3236994219653093</v>
      </c>
      <c r="K43" s="43">
        <v>11</v>
      </c>
      <c r="L43" s="43">
        <v>8264507</v>
      </c>
      <c r="M43" s="43">
        <v>56737012.439999998</v>
      </c>
      <c r="N43" s="44">
        <v>4</v>
      </c>
      <c r="O43" s="45" t="s">
        <v>217</v>
      </c>
    </row>
    <row r="44" spans="2:15" ht="18.95" customHeight="1">
      <c r="B44" s="37" t="s">
        <v>67</v>
      </c>
      <c r="C44" s="38" t="s">
        <v>68</v>
      </c>
      <c r="D44" s="39">
        <v>3.1</v>
      </c>
      <c r="E44" s="40">
        <v>3.2</v>
      </c>
      <c r="F44" s="40">
        <v>3.09</v>
      </c>
      <c r="G44" s="41">
        <v>3.11</v>
      </c>
      <c r="H44" s="41">
        <v>3.18</v>
      </c>
      <c r="I44" s="41">
        <v>3.19</v>
      </c>
      <c r="J44" s="42">
        <v>-0.31347962382444194</v>
      </c>
      <c r="K44" s="43">
        <v>46</v>
      </c>
      <c r="L44" s="43">
        <v>2866999</v>
      </c>
      <c r="M44" s="43">
        <v>8913167.540000001</v>
      </c>
      <c r="N44" s="44">
        <v>5</v>
      </c>
      <c r="O44" s="45" t="s">
        <v>69</v>
      </c>
    </row>
    <row r="45" spans="2:15" ht="18.95" customHeight="1">
      <c r="B45" s="37" t="s">
        <v>406</v>
      </c>
      <c r="C45" s="38" t="s">
        <v>177</v>
      </c>
      <c r="D45" s="39">
        <v>0.77</v>
      </c>
      <c r="E45" s="40">
        <v>0.77</v>
      </c>
      <c r="F45" s="40">
        <v>0.77</v>
      </c>
      <c r="G45" s="41">
        <v>0.77</v>
      </c>
      <c r="H45" s="41">
        <v>0.77</v>
      </c>
      <c r="I45" s="41">
        <v>0.77</v>
      </c>
      <c r="J45" s="42">
        <v>0</v>
      </c>
      <c r="K45" s="43">
        <v>1</v>
      </c>
      <c r="L45" s="43">
        <v>110</v>
      </c>
      <c r="M45" s="43">
        <v>84.7</v>
      </c>
      <c r="N45" s="44">
        <v>1</v>
      </c>
      <c r="O45" s="45" t="s">
        <v>179</v>
      </c>
    </row>
    <row r="46" spans="2:15" ht="18.95" customHeight="1">
      <c r="B46" s="37" t="s">
        <v>70</v>
      </c>
      <c r="C46" s="38" t="s">
        <v>71</v>
      </c>
      <c r="D46" s="39">
        <v>22.9</v>
      </c>
      <c r="E46" s="40">
        <v>22.9</v>
      </c>
      <c r="F46" s="40">
        <v>20.170000000000002</v>
      </c>
      <c r="G46" s="41">
        <v>21.09</v>
      </c>
      <c r="H46" s="41">
        <v>20.9</v>
      </c>
      <c r="I46" s="41">
        <v>23.48</v>
      </c>
      <c r="J46" s="42">
        <v>-10.988074957410564</v>
      </c>
      <c r="K46" s="43">
        <v>258</v>
      </c>
      <c r="L46" s="43">
        <v>7274619</v>
      </c>
      <c r="M46" s="43">
        <v>153387385.01999998</v>
      </c>
      <c r="N46" s="44">
        <v>5</v>
      </c>
      <c r="O46" s="45" t="s">
        <v>72</v>
      </c>
    </row>
    <row r="47" spans="2:15" ht="18.95" customHeight="1">
      <c r="B47" s="37" t="s">
        <v>409</v>
      </c>
      <c r="C47" s="38" t="s">
        <v>118</v>
      </c>
      <c r="D47" s="39">
        <v>0.68</v>
      </c>
      <c r="E47" s="40">
        <v>0.68</v>
      </c>
      <c r="F47" s="40">
        <v>0.68</v>
      </c>
      <c r="G47" s="41">
        <v>0.68</v>
      </c>
      <c r="H47" s="41">
        <v>0.68</v>
      </c>
      <c r="I47" s="41">
        <v>0.69</v>
      </c>
      <c r="J47" s="42">
        <v>-1.4492753623188248</v>
      </c>
      <c r="K47" s="43">
        <v>2</v>
      </c>
      <c r="L47" s="43">
        <v>19002</v>
      </c>
      <c r="M47" s="43">
        <v>12921.359999999999</v>
      </c>
      <c r="N47" s="44">
        <v>2</v>
      </c>
      <c r="O47" s="45" t="s">
        <v>333</v>
      </c>
    </row>
    <row r="48" spans="2:15" ht="18.95" customHeight="1">
      <c r="B48" s="37" t="s">
        <v>387</v>
      </c>
      <c r="C48" s="38" t="s">
        <v>201</v>
      </c>
      <c r="D48" s="39">
        <v>1.73</v>
      </c>
      <c r="E48" s="40">
        <v>1.73</v>
      </c>
      <c r="F48" s="40">
        <v>1.59</v>
      </c>
      <c r="G48" s="41">
        <v>1.65</v>
      </c>
      <c r="H48" s="41">
        <v>1.73</v>
      </c>
      <c r="I48" s="41">
        <v>1.76</v>
      </c>
      <c r="J48" s="42">
        <v>-1.7045454545454586</v>
      </c>
      <c r="K48" s="43">
        <v>52</v>
      </c>
      <c r="L48" s="43">
        <v>4167533</v>
      </c>
      <c r="M48" s="43">
        <v>7013552.2400000002</v>
      </c>
      <c r="N48" s="44">
        <v>4</v>
      </c>
      <c r="O48" s="45" t="s">
        <v>202</v>
      </c>
    </row>
    <row r="49" spans="2:15" ht="18.95" customHeight="1">
      <c r="B49" s="37" t="s">
        <v>375</v>
      </c>
      <c r="C49" s="38" t="s">
        <v>178</v>
      </c>
      <c r="D49" s="39">
        <v>1.71</v>
      </c>
      <c r="E49" s="40">
        <v>1.75</v>
      </c>
      <c r="F49" s="40">
        <v>1.64</v>
      </c>
      <c r="G49" s="41">
        <v>1.72</v>
      </c>
      <c r="H49" s="41">
        <v>1.75</v>
      </c>
      <c r="I49" s="41">
        <v>1.71</v>
      </c>
      <c r="J49" s="42">
        <v>2.3391812865497075</v>
      </c>
      <c r="K49" s="43">
        <v>16</v>
      </c>
      <c r="L49" s="43">
        <v>562377</v>
      </c>
      <c r="M49" s="43">
        <v>967603.72</v>
      </c>
      <c r="N49" s="44">
        <v>4</v>
      </c>
      <c r="O49" s="45" t="s">
        <v>180</v>
      </c>
    </row>
    <row r="50" spans="2:15" ht="18.95" customHeight="1">
      <c r="B50" s="37" t="s">
        <v>404</v>
      </c>
      <c r="C50" s="38" t="s">
        <v>214</v>
      </c>
      <c r="D50" s="39">
        <v>0.88</v>
      </c>
      <c r="E50" s="40">
        <v>0.88</v>
      </c>
      <c r="F50" s="40">
        <v>0.84</v>
      </c>
      <c r="G50" s="41">
        <v>0.87</v>
      </c>
      <c r="H50" s="41">
        <v>0.88</v>
      </c>
      <c r="I50" s="41">
        <v>0.88</v>
      </c>
      <c r="J50" s="42">
        <v>0</v>
      </c>
      <c r="K50" s="43">
        <v>15</v>
      </c>
      <c r="L50" s="43">
        <v>3030449</v>
      </c>
      <c r="M50" s="43">
        <v>2634795.12</v>
      </c>
      <c r="N50" s="44">
        <v>3</v>
      </c>
      <c r="O50" s="45" t="s">
        <v>215</v>
      </c>
    </row>
    <row r="51" spans="2:15" ht="15.75" customHeight="1">
      <c r="B51" s="142" t="s">
        <v>94</v>
      </c>
      <c r="C51" s="142"/>
      <c r="D51" s="142"/>
      <c r="E51" s="142"/>
      <c r="F51" s="142"/>
      <c r="G51" s="142"/>
      <c r="H51" s="142"/>
      <c r="I51" s="142"/>
      <c r="J51" s="142"/>
      <c r="K51" s="47">
        <f>SUM(K42:K50)</f>
        <v>469</v>
      </c>
      <c r="L51" s="48">
        <f>SUM(L42:L50)</f>
        <v>28779968</v>
      </c>
      <c r="M51" s="48">
        <f>SUM(M42:M50)</f>
        <v>240059980.13000003</v>
      </c>
      <c r="N51" s="48">
        <v>5</v>
      </c>
      <c r="O51" s="46" t="s">
        <v>14</v>
      </c>
    </row>
    <row r="52" spans="2:15" ht="15.75" customHeight="1">
      <c r="B52" s="50" t="s">
        <v>76</v>
      </c>
      <c r="C52" s="143" t="s">
        <v>30</v>
      </c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</row>
    <row r="53" spans="2:15" ht="18.95" customHeight="1">
      <c r="B53" s="37" t="s">
        <v>56</v>
      </c>
      <c r="C53" s="38" t="s">
        <v>57</v>
      </c>
      <c r="D53" s="39">
        <v>2.0499999999999998</v>
      </c>
      <c r="E53" s="39">
        <v>2.09</v>
      </c>
      <c r="F53" s="40">
        <v>1.95</v>
      </c>
      <c r="G53" s="41">
        <v>1.99</v>
      </c>
      <c r="H53" s="41">
        <v>2.0699999999999998</v>
      </c>
      <c r="I53" s="41">
        <v>2.0499999999999998</v>
      </c>
      <c r="J53" s="42">
        <v>0.97560975609756184</v>
      </c>
      <c r="K53" s="43">
        <v>156</v>
      </c>
      <c r="L53" s="43">
        <v>23348074</v>
      </c>
      <c r="M53" s="43">
        <v>46407392.880000003</v>
      </c>
      <c r="N53" s="44">
        <v>5</v>
      </c>
      <c r="O53" s="45" t="s">
        <v>58</v>
      </c>
    </row>
    <row r="54" spans="2:15" ht="18.95" customHeight="1">
      <c r="B54" s="37" t="s">
        <v>156</v>
      </c>
      <c r="C54" s="38" t="s">
        <v>155</v>
      </c>
      <c r="D54" s="39">
        <v>5.27</v>
      </c>
      <c r="E54" s="39">
        <v>5.35</v>
      </c>
      <c r="F54" s="40">
        <v>5.0999999999999996</v>
      </c>
      <c r="G54" s="41">
        <v>5.26</v>
      </c>
      <c r="H54" s="41">
        <v>5.35</v>
      </c>
      <c r="I54" s="41">
        <v>5.25</v>
      </c>
      <c r="J54" s="42">
        <v>1.904761904761898</v>
      </c>
      <c r="K54" s="43">
        <v>39</v>
      </c>
      <c r="L54" s="43">
        <v>1448332</v>
      </c>
      <c r="M54" s="43">
        <v>7614357.6799999997</v>
      </c>
      <c r="N54" s="44">
        <v>5</v>
      </c>
      <c r="O54" s="45" t="s">
        <v>157</v>
      </c>
    </row>
    <row r="55" spans="2:15" ht="18.95" customHeight="1">
      <c r="B55" s="37" t="s">
        <v>186</v>
      </c>
      <c r="C55" s="38" t="s">
        <v>184</v>
      </c>
      <c r="D55" s="39">
        <v>17</v>
      </c>
      <c r="E55" s="39">
        <v>17</v>
      </c>
      <c r="F55" s="40">
        <v>17</v>
      </c>
      <c r="G55" s="41">
        <v>17</v>
      </c>
      <c r="H55" s="41">
        <v>17</v>
      </c>
      <c r="I55" s="41">
        <v>17.45</v>
      </c>
      <c r="J55" s="42">
        <v>-2.5787965616045794</v>
      </c>
      <c r="K55" s="43">
        <v>5</v>
      </c>
      <c r="L55" s="43">
        <v>15152</v>
      </c>
      <c r="M55" s="43">
        <v>257584</v>
      </c>
      <c r="N55" s="44">
        <v>2</v>
      </c>
      <c r="O55" s="45" t="s">
        <v>195</v>
      </c>
    </row>
    <row r="56" spans="2:15" ht="18.95" customHeight="1">
      <c r="B56" s="37" t="s">
        <v>59</v>
      </c>
      <c r="C56" s="38" t="s">
        <v>34</v>
      </c>
      <c r="D56" s="39">
        <v>5.77</v>
      </c>
      <c r="E56" s="39">
        <v>5.77</v>
      </c>
      <c r="F56" s="40">
        <v>5.55</v>
      </c>
      <c r="G56" s="41">
        <v>5.65</v>
      </c>
      <c r="H56" s="41">
        <v>5.67</v>
      </c>
      <c r="I56" s="41">
        <v>5.77</v>
      </c>
      <c r="J56" s="42">
        <v>-1.7331022530329254</v>
      </c>
      <c r="K56" s="43">
        <v>400</v>
      </c>
      <c r="L56" s="43">
        <v>68522259</v>
      </c>
      <c r="M56" s="43">
        <v>387045485.05000001</v>
      </c>
      <c r="N56" s="44">
        <v>5</v>
      </c>
      <c r="O56" s="45" t="s">
        <v>35</v>
      </c>
    </row>
    <row r="57" spans="2:15" ht="18.95" customHeight="1">
      <c r="B57" s="37" t="s">
        <v>60</v>
      </c>
      <c r="C57" s="38" t="s">
        <v>41</v>
      </c>
      <c r="D57" s="39">
        <v>2.6</v>
      </c>
      <c r="E57" s="39">
        <v>2.6</v>
      </c>
      <c r="F57" s="40">
        <v>2.6</v>
      </c>
      <c r="G57" s="41">
        <v>2.6</v>
      </c>
      <c r="H57" s="41">
        <v>2.6</v>
      </c>
      <c r="I57" s="41">
        <v>2.6</v>
      </c>
      <c r="J57" s="42">
        <v>0</v>
      </c>
      <c r="K57" s="43">
        <v>9</v>
      </c>
      <c r="L57" s="43">
        <v>153631</v>
      </c>
      <c r="M57" s="43">
        <v>399440.6</v>
      </c>
      <c r="N57" s="44">
        <v>4</v>
      </c>
      <c r="O57" s="45" t="s">
        <v>61</v>
      </c>
    </row>
    <row r="58" spans="2:15" ht="18.95" customHeight="1">
      <c r="B58" s="37" t="s">
        <v>390</v>
      </c>
      <c r="C58" s="38" t="s">
        <v>46</v>
      </c>
      <c r="D58" s="39">
        <v>2.4</v>
      </c>
      <c r="E58" s="39">
        <v>2.5</v>
      </c>
      <c r="F58" s="40">
        <v>2.4</v>
      </c>
      <c r="G58" s="41">
        <v>2.4900000000000002</v>
      </c>
      <c r="H58" s="41">
        <v>2.5</v>
      </c>
      <c r="I58" s="41">
        <v>2.5</v>
      </c>
      <c r="J58" s="42">
        <v>0</v>
      </c>
      <c r="K58" s="43">
        <v>25</v>
      </c>
      <c r="L58" s="43">
        <v>8279660</v>
      </c>
      <c r="M58" s="43">
        <v>20633898.100000001</v>
      </c>
      <c r="N58" s="44">
        <v>4</v>
      </c>
      <c r="O58" s="45" t="s">
        <v>44</v>
      </c>
    </row>
    <row r="59" spans="2:15" ht="18.95" customHeight="1">
      <c r="B59" s="37" t="s">
        <v>392</v>
      </c>
      <c r="C59" s="38" t="s">
        <v>185</v>
      </c>
      <c r="D59" s="39">
        <v>1.23</v>
      </c>
      <c r="E59" s="39">
        <v>1.23</v>
      </c>
      <c r="F59" s="40">
        <v>1.1499999999999999</v>
      </c>
      <c r="G59" s="41">
        <v>1.19</v>
      </c>
      <c r="H59" s="41">
        <v>1.2</v>
      </c>
      <c r="I59" s="41">
        <v>1.25</v>
      </c>
      <c r="J59" s="42">
        <v>-4.0000000000000036</v>
      </c>
      <c r="K59" s="43">
        <v>30</v>
      </c>
      <c r="L59" s="43">
        <v>3892527</v>
      </c>
      <c r="M59" s="43">
        <v>4637521.9000000004</v>
      </c>
      <c r="N59" s="44">
        <v>5</v>
      </c>
      <c r="O59" s="45" t="s">
        <v>194</v>
      </c>
    </row>
    <row r="60" spans="2:15" ht="18.95" customHeight="1">
      <c r="B60" s="37" t="s">
        <v>408</v>
      </c>
      <c r="C60" s="38" t="s">
        <v>154</v>
      </c>
      <c r="D60" s="39">
        <v>1.85</v>
      </c>
      <c r="E60" s="39">
        <v>1.85</v>
      </c>
      <c r="F60" s="40">
        <v>1.85</v>
      </c>
      <c r="G60" s="41">
        <v>1.85</v>
      </c>
      <c r="H60" s="41">
        <v>1.85</v>
      </c>
      <c r="I60" s="41">
        <v>1.85</v>
      </c>
      <c r="J60" s="42">
        <v>0</v>
      </c>
      <c r="K60" s="43">
        <v>1</v>
      </c>
      <c r="L60" s="43">
        <v>1074</v>
      </c>
      <c r="M60" s="43">
        <v>1986.9</v>
      </c>
      <c r="N60" s="44">
        <v>1</v>
      </c>
      <c r="O60" s="45" t="s">
        <v>158</v>
      </c>
    </row>
    <row r="61" spans="2:15" ht="18.95" customHeight="1">
      <c r="B61" s="37" t="s">
        <v>84</v>
      </c>
      <c r="C61" s="38" t="s">
        <v>85</v>
      </c>
      <c r="D61" s="39">
        <v>2.15</v>
      </c>
      <c r="E61" s="39">
        <v>2.15</v>
      </c>
      <c r="F61" s="40">
        <v>2.1</v>
      </c>
      <c r="G61" s="41">
        <v>2.1</v>
      </c>
      <c r="H61" s="41">
        <v>2.1</v>
      </c>
      <c r="I61" s="41">
        <v>2.15</v>
      </c>
      <c r="J61" s="42">
        <v>-2.3255813953488302</v>
      </c>
      <c r="K61" s="43">
        <v>4</v>
      </c>
      <c r="L61" s="43">
        <v>92226</v>
      </c>
      <c r="M61" s="43">
        <v>193690.15</v>
      </c>
      <c r="N61" s="44">
        <v>2</v>
      </c>
      <c r="O61" s="45" t="s">
        <v>86</v>
      </c>
    </row>
    <row r="62" spans="2:15" ht="18.95" customHeight="1">
      <c r="B62" s="37" t="s">
        <v>419</v>
      </c>
      <c r="C62" s="38" t="s">
        <v>338</v>
      </c>
      <c r="D62" s="39">
        <v>3</v>
      </c>
      <c r="E62" s="39">
        <v>3</v>
      </c>
      <c r="F62" s="40">
        <v>2.85</v>
      </c>
      <c r="G62" s="41">
        <v>2.85</v>
      </c>
      <c r="H62" s="41">
        <v>2.85</v>
      </c>
      <c r="I62" s="41">
        <v>3.3</v>
      </c>
      <c r="J62" s="42">
        <v>-13.636363636363624</v>
      </c>
      <c r="K62" s="43">
        <v>3</v>
      </c>
      <c r="L62" s="43">
        <v>205120</v>
      </c>
      <c r="M62" s="43">
        <v>585459.30000000005</v>
      </c>
      <c r="N62" s="44">
        <v>2</v>
      </c>
      <c r="O62" s="45" t="s">
        <v>339</v>
      </c>
    </row>
    <row r="63" spans="2:15" ht="18.95" customHeight="1">
      <c r="B63" s="37" t="s">
        <v>81</v>
      </c>
      <c r="C63" s="38" t="s">
        <v>82</v>
      </c>
      <c r="D63" s="39">
        <v>2.8</v>
      </c>
      <c r="E63" s="39">
        <v>2.8</v>
      </c>
      <c r="F63" s="40">
        <v>2.7</v>
      </c>
      <c r="G63" s="41">
        <v>2.76</v>
      </c>
      <c r="H63" s="41">
        <v>2.75</v>
      </c>
      <c r="I63" s="41">
        <v>2.85</v>
      </c>
      <c r="J63" s="42">
        <v>-3.5087719298245612</v>
      </c>
      <c r="K63" s="43">
        <v>36</v>
      </c>
      <c r="L63" s="43">
        <v>3410911</v>
      </c>
      <c r="M63" s="43">
        <v>9365450.629999999</v>
      </c>
      <c r="N63" s="44">
        <v>5</v>
      </c>
      <c r="O63" s="45" t="s">
        <v>83</v>
      </c>
    </row>
    <row r="64" spans="2:15" ht="18.95" customHeight="1">
      <c r="B64" s="37" t="s">
        <v>386</v>
      </c>
      <c r="C64" s="38" t="s">
        <v>77</v>
      </c>
      <c r="D64" s="39">
        <v>1.45</v>
      </c>
      <c r="E64" s="39">
        <v>1.52</v>
      </c>
      <c r="F64" s="40">
        <v>1.45</v>
      </c>
      <c r="G64" s="41">
        <v>1.49</v>
      </c>
      <c r="H64" s="41">
        <v>1.5</v>
      </c>
      <c r="I64" s="41">
        <v>1.52</v>
      </c>
      <c r="J64" s="42">
        <v>-1.3157894736842146</v>
      </c>
      <c r="K64" s="43">
        <v>11</v>
      </c>
      <c r="L64" s="43">
        <v>1310209</v>
      </c>
      <c r="M64" s="43">
        <v>1954497.6800000002</v>
      </c>
      <c r="N64" s="44">
        <v>3</v>
      </c>
      <c r="O64" s="45" t="s">
        <v>78</v>
      </c>
    </row>
    <row r="65" spans="2:15" ht="18.95" customHeight="1">
      <c r="B65" s="37" t="s">
        <v>341</v>
      </c>
      <c r="C65" s="38" t="s">
        <v>342</v>
      </c>
      <c r="D65" s="39">
        <v>1.3</v>
      </c>
      <c r="E65" s="39">
        <v>1.3</v>
      </c>
      <c r="F65" s="40">
        <v>1.1499999999999999</v>
      </c>
      <c r="G65" s="41">
        <v>1.23</v>
      </c>
      <c r="H65" s="41">
        <v>1.19</v>
      </c>
      <c r="I65" s="41">
        <v>1.3</v>
      </c>
      <c r="J65" s="42">
        <v>-8.4615384615384652</v>
      </c>
      <c r="K65" s="43">
        <v>108</v>
      </c>
      <c r="L65" s="43">
        <v>43034334</v>
      </c>
      <c r="M65" s="43">
        <v>52724682.689999998</v>
      </c>
      <c r="N65" s="44">
        <v>5</v>
      </c>
      <c r="O65" s="45" t="s">
        <v>343</v>
      </c>
    </row>
    <row r="66" spans="2:15" ht="18.95" customHeight="1">
      <c r="B66" s="37" t="s">
        <v>398</v>
      </c>
      <c r="C66" s="38" t="s">
        <v>145</v>
      </c>
      <c r="D66" s="39">
        <v>1.86</v>
      </c>
      <c r="E66" s="39">
        <v>1.92</v>
      </c>
      <c r="F66" s="40">
        <v>1.8</v>
      </c>
      <c r="G66" s="41">
        <v>1.84</v>
      </c>
      <c r="H66" s="41">
        <v>1.85</v>
      </c>
      <c r="I66" s="41">
        <v>1.89</v>
      </c>
      <c r="J66" s="42">
        <v>-2.1164021164021052</v>
      </c>
      <c r="K66" s="43">
        <v>13</v>
      </c>
      <c r="L66" s="43">
        <v>543980</v>
      </c>
      <c r="M66" s="43">
        <v>1002224.4299999999</v>
      </c>
      <c r="N66" s="44">
        <v>4</v>
      </c>
      <c r="O66" s="45" t="s">
        <v>146</v>
      </c>
    </row>
    <row r="67" spans="2:15" ht="18.95" customHeight="1">
      <c r="B67" s="37" t="s">
        <v>377</v>
      </c>
      <c r="C67" s="38" t="s">
        <v>79</v>
      </c>
      <c r="D67" s="39">
        <v>1.8</v>
      </c>
      <c r="E67" s="39">
        <v>1.87</v>
      </c>
      <c r="F67" s="40">
        <v>1.7</v>
      </c>
      <c r="G67" s="41">
        <v>1.79</v>
      </c>
      <c r="H67" s="41">
        <v>1.79</v>
      </c>
      <c r="I67" s="41">
        <v>1.8</v>
      </c>
      <c r="J67" s="42">
        <v>-0.55555555555555358</v>
      </c>
      <c r="K67" s="43">
        <v>40</v>
      </c>
      <c r="L67" s="43">
        <v>4164759</v>
      </c>
      <c r="M67" s="43">
        <v>7449520.6399999997</v>
      </c>
      <c r="N67" s="44">
        <v>4</v>
      </c>
      <c r="O67" s="45" t="s">
        <v>80</v>
      </c>
    </row>
    <row r="68" spans="2:15" ht="18.95" customHeight="1">
      <c r="B68" s="37" t="s">
        <v>407</v>
      </c>
      <c r="C68" s="38" t="s">
        <v>88</v>
      </c>
      <c r="D68" s="39">
        <v>2.2000000000000002</v>
      </c>
      <c r="E68" s="39">
        <v>2.59</v>
      </c>
      <c r="F68" s="40">
        <v>2.2000000000000002</v>
      </c>
      <c r="G68" s="41">
        <v>2.4900000000000002</v>
      </c>
      <c r="H68" s="41">
        <v>2.59</v>
      </c>
      <c r="I68" s="41">
        <v>2.16</v>
      </c>
      <c r="J68" s="42">
        <v>19.907407407407398</v>
      </c>
      <c r="K68" s="43">
        <v>65</v>
      </c>
      <c r="L68" s="43">
        <v>8279445</v>
      </c>
      <c r="M68" s="43">
        <v>20649196.009999998</v>
      </c>
      <c r="N68" s="44">
        <v>5</v>
      </c>
      <c r="O68" s="45" t="s">
        <v>89</v>
      </c>
    </row>
    <row r="69" spans="2:15" ht="18.95" customHeight="1">
      <c r="B69" s="37" t="s">
        <v>349</v>
      </c>
      <c r="C69" s="38" t="s">
        <v>191</v>
      </c>
      <c r="D69" s="39">
        <v>1.25</v>
      </c>
      <c r="E69" s="39">
        <v>1.25</v>
      </c>
      <c r="F69" s="40">
        <v>0.99</v>
      </c>
      <c r="G69" s="41">
        <v>1.03</v>
      </c>
      <c r="H69" s="41">
        <v>1.04</v>
      </c>
      <c r="I69" s="41">
        <v>1.25</v>
      </c>
      <c r="J69" s="42">
        <v>-16.799999999999994</v>
      </c>
      <c r="K69" s="43">
        <v>20</v>
      </c>
      <c r="L69" s="43">
        <v>2257782</v>
      </c>
      <c r="M69" s="43">
        <v>2327463.42</v>
      </c>
      <c r="N69" s="44">
        <v>5</v>
      </c>
      <c r="O69" s="45" t="s">
        <v>192</v>
      </c>
    </row>
    <row r="70" spans="2:15" ht="17.25" customHeight="1">
      <c r="B70" s="147" t="s">
        <v>161</v>
      </c>
      <c r="C70" s="148"/>
      <c r="D70" s="147"/>
      <c r="E70" s="149"/>
      <c r="F70" s="149"/>
      <c r="G70" s="149"/>
      <c r="H70" s="149"/>
      <c r="I70" s="149"/>
      <c r="J70" s="148"/>
      <c r="K70" s="47">
        <f>SUM(K53:K69)</f>
        <v>965</v>
      </c>
      <c r="L70" s="48">
        <f>SUM(L53:L69)</f>
        <v>168959475</v>
      </c>
      <c r="M70" s="48">
        <f>SUM(M53:M69)</f>
        <v>563249852.05999994</v>
      </c>
      <c r="N70" s="48">
        <v>5</v>
      </c>
      <c r="O70" s="46" t="s">
        <v>14</v>
      </c>
    </row>
    <row r="71" spans="2:15" ht="51.75" customHeight="1">
      <c r="B71" s="107" t="s">
        <v>4</v>
      </c>
      <c r="C71" s="108"/>
      <c r="D71" s="108"/>
      <c r="E71" s="141" t="s">
        <v>423</v>
      </c>
      <c r="F71" s="141"/>
      <c r="G71" s="141"/>
      <c r="H71" s="141"/>
      <c r="I71" s="141"/>
      <c r="J71" s="141"/>
      <c r="K71" s="141"/>
      <c r="L71" s="141"/>
      <c r="M71" s="141"/>
      <c r="N71" s="141"/>
      <c r="O71" s="49"/>
    </row>
    <row r="72" spans="2:15" ht="30.75" customHeight="1">
      <c r="B72" s="144" t="s">
        <v>5</v>
      </c>
      <c r="C72" s="145"/>
      <c r="D72" s="145"/>
      <c r="E72" s="145"/>
      <c r="F72" s="141" t="s">
        <v>424</v>
      </c>
      <c r="G72" s="141"/>
      <c r="H72" s="141"/>
      <c r="I72" s="141"/>
      <c r="J72" s="141"/>
      <c r="K72" s="141"/>
      <c r="L72" s="141"/>
      <c r="M72" s="141"/>
      <c r="N72" s="141"/>
      <c r="O72" s="30"/>
    </row>
    <row r="73" spans="2:15" ht="69.75" customHeight="1">
      <c r="B73" s="31" t="s">
        <v>0</v>
      </c>
      <c r="C73" s="32" t="s">
        <v>6</v>
      </c>
      <c r="D73" s="32" t="s">
        <v>7</v>
      </c>
      <c r="E73" s="32" t="s">
        <v>8</v>
      </c>
      <c r="F73" s="32" t="s">
        <v>9</v>
      </c>
      <c r="G73" s="32" t="s">
        <v>22</v>
      </c>
      <c r="H73" s="32" t="s">
        <v>2</v>
      </c>
      <c r="I73" s="32" t="s">
        <v>23</v>
      </c>
      <c r="J73" s="33" t="s">
        <v>10</v>
      </c>
      <c r="K73" s="34" t="s">
        <v>97</v>
      </c>
      <c r="L73" s="32" t="s">
        <v>64</v>
      </c>
      <c r="M73" s="32" t="s">
        <v>65</v>
      </c>
      <c r="N73" s="32" t="s">
        <v>11</v>
      </c>
      <c r="O73" s="35" t="s">
        <v>1</v>
      </c>
    </row>
    <row r="74" spans="2:15" ht="18.95" customHeight="1">
      <c r="B74" s="50" t="s">
        <v>16</v>
      </c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 t="s">
        <v>63</v>
      </c>
      <c r="O74" s="143"/>
    </row>
    <row r="75" spans="2:15" ht="18.95" customHeight="1">
      <c r="B75" s="53" t="s">
        <v>90</v>
      </c>
      <c r="C75" s="53" t="s">
        <v>91</v>
      </c>
      <c r="D75" s="39">
        <v>8.5500000000000007</v>
      </c>
      <c r="E75" s="39">
        <v>8.92</v>
      </c>
      <c r="F75" s="39">
        <v>8.5</v>
      </c>
      <c r="G75" s="41">
        <v>8.6300000000000008</v>
      </c>
      <c r="H75" s="41">
        <v>8.92</v>
      </c>
      <c r="I75" s="41">
        <v>8.99</v>
      </c>
      <c r="J75" s="42">
        <v>-0.77864293659621886</v>
      </c>
      <c r="K75" s="43">
        <v>35</v>
      </c>
      <c r="L75" s="43">
        <v>1403473</v>
      </c>
      <c r="M75" s="43">
        <v>12106822.879999999</v>
      </c>
      <c r="N75" s="44">
        <v>5</v>
      </c>
      <c r="O75" s="5" t="s">
        <v>92</v>
      </c>
    </row>
    <row r="76" spans="2:15" ht="18.95" customHeight="1">
      <c r="B76" s="53" t="s">
        <v>174</v>
      </c>
      <c r="C76" s="53" t="s">
        <v>175</v>
      </c>
      <c r="D76" s="39">
        <v>102</v>
      </c>
      <c r="E76" s="39">
        <v>102</v>
      </c>
      <c r="F76" s="39">
        <v>102</v>
      </c>
      <c r="G76" s="41">
        <v>102</v>
      </c>
      <c r="H76" s="41">
        <v>102</v>
      </c>
      <c r="I76" s="41">
        <v>100</v>
      </c>
      <c r="J76" s="42">
        <v>2.0000000000000018</v>
      </c>
      <c r="K76" s="43">
        <v>1</v>
      </c>
      <c r="L76" s="43">
        <v>5000</v>
      </c>
      <c r="M76" s="43">
        <v>510000</v>
      </c>
      <c r="N76" s="44">
        <v>1</v>
      </c>
      <c r="O76" s="5" t="s">
        <v>176</v>
      </c>
    </row>
    <row r="77" spans="2:15" ht="18.95" customHeight="1">
      <c r="B77" s="53" t="s">
        <v>109</v>
      </c>
      <c r="C77" s="53" t="s">
        <v>110</v>
      </c>
      <c r="D77" s="39">
        <v>11.51</v>
      </c>
      <c r="E77" s="39">
        <v>11.51</v>
      </c>
      <c r="F77" s="39">
        <v>11.51</v>
      </c>
      <c r="G77" s="41">
        <v>11.51</v>
      </c>
      <c r="H77" s="41">
        <v>11.51</v>
      </c>
      <c r="I77" s="41">
        <v>11.51</v>
      </c>
      <c r="J77" s="42">
        <v>0</v>
      </c>
      <c r="K77" s="43">
        <v>5</v>
      </c>
      <c r="L77" s="43">
        <v>17931</v>
      </c>
      <c r="M77" s="43">
        <v>206385.81</v>
      </c>
      <c r="N77" s="44">
        <v>1</v>
      </c>
      <c r="O77" s="5" t="s">
        <v>111</v>
      </c>
    </row>
    <row r="78" spans="2:15" ht="18.95" customHeight="1">
      <c r="B78" s="53" t="s">
        <v>388</v>
      </c>
      <c r="C78" s="53" t="s">
        <v>105</v>
      </c>
      <c r="D78" s="39">
        <v>9</v>
      </c>
      <c r="E78" s="39">
        <v>9.1999999999999993</v>
      </c>
      <c r="F78" s="39">
        <v>9</v>
      </c>
      <c r="G78" s="41">
        <v>9.01</v>
      </c>
      <c r="H78" s="41">
        <v>9.1999999999999993</v>
      </c>
      <c r="I78" s="41">
        <v>9.1199999999999992</v>
      </c>
      <c r="J78" s="42">
        <v>0.87719298245614308</v>
      </c>
      <c r="K78" s="43">
        <v>5</v>
      </c>
      <c r="L78" s="43">
        <v>275000</v>
      </c>
      <c r="M78" s="43">
        <v>2477000</v>
      </c>
      <c r="N78" s="44">
        <v>2</v>
      </c>
      <c r="O78" s="5" t="s">
        <v>108</v>
      </c>
    </row>
    <row r="79" spans="2:15" ht="18.95" customHeight="1">
      <c r="B79" s="53" t="s">
        <v>403</v>
      </c>
      <c r="C79" s="53" t="s">
        <v>353</v>
      </c>
      <c r="D79" s="39">
        <v>13</v>
      </c>
      <c r="E79" s="39">
        <v>13</v>
      </c>
      <c r="F79" s="39">
        <v>13</v>
      </c>
      <c r="G79" s="41">
        <v>13</v>
      </c>
      <c r="H79" s="41">
        <v>13</v>
      </c>
      <c r="I79" s="41">
        <v>13</v>
      </c>
      <c r="J79" s="42">
        <v>0</v>
      </c>
      <c r="K79" s="43">
        <v>4</v>
      </c>
      <c r="L79" s="43">
        <v>7951</v>
      </c>
      <c r="M79" s="43">
        <v>103363</v>
      </c>
      <c r="N79" s="44">
        <v>2</v>
      </c>
      <c r="O79" s="5" t="s">
        <v>354</v>
      </c>
    </row>
    <row r="80" spans="2:15" ht="18.95" customHeight="1">
      <c r="B80" s="53" t="s">
        <v>125</v>
      </c>
      <c r="C80" s="53" t="s">
        <v>124</v>
      </c>
      <c r="D80" s="39">
        <v>47.5</v>
      </c>
      <c r="E80" s="39">
        <v>48</v>
      </c>
      <c r="F80" s="39">
        <v>45.5</v>
      </c>
      <c r="G80" s="41">
        <v>47.43</v>
      </c>
      <c r="H80" s="41">
        <v>45.5</v>
      </c>
      <c r="I80" s="41">
        <v>50</v>
      </c>
      <c r="J80" s="42">
        <v>-8.9999999999999964</v>
      </c>
      <c r="K80" s="43">
        <v>13</v>
      </c>
      <c r="L80" s="43">
        <v>56245</v>
      </c>
      <c r="M80" s="43">
        <v>2667767.5</v>
      </c>
      <c r="N80" s="44">
        <v>3</v>
      </c>
      <c r="O80" s="5" t="s">
        <v>130</v>
      </c>
    </row>
    <row r="81" spans="2:16" ht="18.95" customHeight="1">
      <c r="B81" s="53" t="s">
        <v>101</v>
      </c>
      <c r="C81" s="53" t="s">
        <v>102</v>
      </c>
      <c r="D81" s="39">
        <v>19.8</v>
      </c>
      <c r="E81" s="39">
        <v>19.8</v>
      </c>
      <c r="F81" s="39">
        <v>18.5</v>
      </c>
      <c r="G81" s="41">
        <v>18.88</v>
      </c>
      <c r="H81" s="41">
        <v>19</v>
      </c>
      <c r="I81" s="41">
        <v>19.8</v>
      </c>
      <c r="J81" s="42">
        <v>-4.0404040404040442</v>
      </c>
      <c r="K81" s="43">
        <v>65</v>
      </c>
      <c r="L81" s="43">
        <v>1974018</v>
      </c>
      <c r="M81" s="43">
        <v>37260542.299999997</v>
      </c>
      <c r="N81" s="44">
        <v>5</v>
      </c>
      <c r="O81" s="5" t="s">
        <v>104</v>
      </c>
    </row>
    <row r="82" spans="2:16" ht="18.95" customHeight="1">
      <c r="B82" s="142" t="s">
        <v>17</v>
      </c>
      <c r="C82" s="142"/>
      <c r="D82" s="142"/>
      <c r="E82" s="142"/>
      <c r="F82" s="142"/>
      <c r="G82" s="142"/>
      <c r="H82" s="142"/>
      <c r="I82" s="142"/>
      <c r="J82" s="142"/>
      <c r="K82" s="47">
        <f>SUM(K75:K81)</f>
        <v>128</v>
      </c>
      <c r="L82" s="48">
        <f>SUM(L75:L81)</f>
        <v>3739618</v>
      </c>
      <c r="M82" s="48">
        <f>SUM(M75:M81)</f>
        <v>55331881.489999995</v>
      </c>
      <c r="N82" s="48">
        <v>5</v>
      </c>
      <c r="O82" s="46" t="s">
        <v>14</v>
      </c>
    </row>
    <row r="83" spans="2:16" ht="18.95" customHeight="1">
      <c r="B83" s="36" t="s">
        <v>18</v>
      </c>
      <c r="C83" s="143" t="s">
        <v>29</v>
      </c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</row>
    <row r="84" spans="2:16" ht="18.95" customHeight="1">
      <c r="B84" s="53" t="s">
        <v>402</v>
      </c>
      <c r="C84" s="53" t="s">
        <v>218</v>
      </c>
      <c r="D84" s="39">
        <v>0.36</v>
      </c>
      <c r="E84" s="39">
        <v>0.36</v>
      </c>
      <c r="F84" s="39">
        <v>0.36</v>
      </c>
      <c r="G84" s="41">
        <v>0.36</v>
      </c>
      <c r="H84" s="41">
        <v>0.36</v>
      </c>
      <c r="I84" s="41">
        <v>0.36</v>
      </c>
      <c r="J84" s="42">
        <v>0</v>
      </c>
      <c r="K84" s="43">
        <v>6</v>
      </c>
      <c r="L84" s="43">
        <v>87124</v>
      </c>
      <c r="M84" s="43">
        <v>31364.639999999999</v>
      </c>
      <c r="N84" s="44">
        <v>3</v>
      </c>
      <c r="O84" s="5" t="s">
        <v>219</v>
      </c>
      <c r="P84" s="121"/>
    </row>
    <row r="85" spans="2:16" ht="18.95" customHeight="1">
      <c r="B85" s="53" t="s">
        <v>221</v>
      </c>
      <c r="C85" s="53" t="s">
        <v>222</v>
      </c>
      <c r="D85" s="39">
        <v>3.05</v>
      </c>
      <c r="E85" s="39">
        <v>3.05</v>
      </c>
      <c r="F85" s="39">
        <v>2.77</v>
      </c>
      <c r="G85" s="41">
        <v>2.86</v>
      </c>
      <c r="H85" s="41">
        <v>2.77</v>
      </c>
      <c r="I85" s="41">
        <v>3.05</v>
      </c>
      <c r="J85" s="42">
        <v>-9.180327868852455</v>
      </c>
      <c r="K85" s="43">
        <v>6</v>
      </c>
      <c r="L85" s="43">
        <v>44072</v>
      </c>
      <c r="M85" s="43">
        <v>126019.6</v>
      </c>
      <c r="N85" s="44">
        <v>3</v>
      </c>
      <c r="O85" s="5" t="s">
        <v>224</v>
      </c>
      <c r="P85" s="121"/>
    </row>
    <row r="86" spans="2:16" ht="18.95" customHeight="1">
      <c r="B86" s="53" t="s">
        <v>393</v>
      </c>
      <c r="C86" s="53" t="s">
        <v>362</v>
      </c>
      <c r="D86" s="39">
        <v>4.5999999999999996</v>
      </c>
      <c r="E86" s="39">
        <v>4.5999999999999996</v>
      </c>
      <c r="F86" s="39">
        <v>4.5999999999999996</v>
      </c>
      <c r="G86" s="41">
        <v>4.5999999999999996</v>
      </c>
      <c r="H86" s="41">
        <v>4.5999999999999996</v>
      </c>
      <c r="I86" s="41">
        <v>4.5999999999999996</v>
      </c>
      <c r="J86" s="42">
        <v>0</v>
      </c>
      <c r="K86" s="43">
        <v>2</v>
      </c>
      <c r="L86" s="43">
        <v>226214</v>
      </c>
      <c r="M86" s="43">
        <v>1040584.3999999999</v>
      </c>
      <c r="N86" s="44">
        <v>2</v>
      </c>
      <c r="O86" s="5" t="s">
        <v>363</v>
      </c>
      <c r="P86" s="121"/>
    </row>
    <row r="87" spans="2:16" ht="18.95" customHeight="1">
      <c r="B87" s="53" t="s">
        <v>365</v>
      </c>
      <c r="C87" s="53" t="s">
        <v>366</v>
      </c>
      <c r="D87" s="39">
        <v>6.5</v>
      </c>
      <c r="E87" s="39">
        <v>7</v>
      </c>
      <c r="F87" s="39">
        <v>6.5</v>
      </c>
      <c r="G87" s="41">
        <v>6.77</v>
      </c>
      <c r="H87" s="41">
        <v>6.95</v>
      </c>
      <c r="I87" s="41">
        <v>6.5</v>
      </c>
      <c r="J87" s="42">
        <v>6.9230769230769207</v>
      </c>
      <c r="K87" s="43">
        <v>37</v>
      </c>
      <c r="L87" s="43">
        <v>480996</v>
      </c>
      <c r="M87" s="43">
        <v>3255317.8899999997</v>
      </c>
      <c r="N87" s="44">
        <v>5</v>
      </c>
      <c r="O87" s="5" t="s">
        <v>367</v>
      </c>
      <c r="P87" s="121"/>
    </row>
    <row r="88" spans="2:16" ht="18.95" customHeight="1">
      <c r="B88" s="53" t="s">
        <v>360</v>
      </c>
      <c r="C88" s="53" t="s">
        <v>141</v>
      </c>
      <c r="D88" s="39">
        <v>4.99</v>
      </c>
      <c r="E88" s="39">
        <v>5.0999999999999996</v>
      </c>
      <c r="F88" s="39">
        <v>4.8499999999999996</v>
      </c>
      <c r="G88" s="41">
        <v>4.9800000000000004</v>
      </c>
      <c r="H88" s="41">
        <v>4.91</v>
      </c>
      <c r="I88" s="41">
        <v>4.99</v>
      </c>
      <c r="J88" s="42">
        <v>-1.6032064128256529</v>
      </c>
      <c r="K88" s="43">
        <v>191</v>
      </c>
      <c r="L88" s="43">
        <v>72146056</v>
      </c>
      <c r="M88" s="43">
        <v>358977446.31999999</v>
      </c>
      <c r="N88" s="44">
        <v>5</v>
      </c>
      <c r="O88" s="5" t="s">
        <v>142</v>
      </c>
      <c r="P88" s="121"/>
    </row>
    <row r="89" spans="2:16" ht="18.95" customHeight="1">
      <c r="B89" s="146" t="s">
        <v>19</v>
      </c>
      <c r="C89" s="146"/>
      <c r="D89" s="146"/>
      <c r="E89" s="146"/>
      <c r="F89" s="146"/>
      <c r="G89" s="146"/>
      <c r="H89" s="146"/>
      <c r="I89" s="146"/>
      <c r="J89" s="146"/>
      <c r="K89" s="47">
        <f>SUM(K84:K88)</f>
        <v>242</v>
      </c>
      <c r="L89" s="48">
        <f>SUM(L84:L88)</f>
        <v>72984462</v>
      </c>
      <c r="M89" s="48">
        <f>SUM(M84:M88)</f>
        <v>363430732.84999996</v>
      </c>
      <c r="N89" s="48">
        <v>5</v>
      </c>
      <c r="O89" s="52" t="s">
        <v>14</v>
      </c>
    </row>
    <row r="90" spans="2:16" ht="18.95" customHeight="1">
      <c r="B90" s="146" t="s">
        <v>20</v>
      </c>
      <c r="C90" s="146"/>
      <c r="D90" s="146"/>
      <c r="E90" s="146"/>
      <c r="F90" s="146"/>
      <c r="G90" s="146"/>
      <c r="H90" s="146"/>
      <c r="I90" s="146"/>
      <c r="J90" s="146"/>
      <c r="K90" s="48">
        <f>K89+K82+K70+K51+K36+K30+K26</f>
        <v>4980</v>
      </c>
      <c r="L90" s="48">
        <f>L89+L82+L70+L51+L36+L30+L26</f>
        <v>2429131488</v>
      </c>
      <c r="M90" s="48">
        <f>M89+M82+M70+M51+M36+M30+M26</f>
        <v>4986017764.5</v>
      </c>
      <c r="N90" s="55">
        <v>5</v>
      </c>
      <c r="O90" s="56" t="s">
        <v>21</v>
      </c>
    </row>
    <row r="91" spans="2:16">
      <c r="I91" s="8"/>
      <c r="J91" s="110"/>
      <c r="K91" s="4"/>
      <c r="L91" s="4"/>
      <c r="M91" s="4"/>
      <c r="N91" s="4"/>
    </row>
    <row r="96" spans="2:16">
      <c r="L96" s="7"/>
      <c r="M96" s="7"/>
    </row>
    <row r="99" spans="12:13">
      <c r="L99" s="7"/>
      <c r="M99" s="7"/>
    </row>
    <row r="102" spans="12:13">
      <c r="L102" s="7"/>
      <c r="M102" s="7"/>
    </row>
  </sheetData>
  <mergeCells count="32">
    <mergeCell ref="E1:N1"/>
    <mergeCell ref="B2:E2"/>
    <mergeCell ref="F2:N2"/>
    <mergeCell ref="D26:J26"/>
    <mergeCell ref="D30:J30"/>
    <mergeCell ref="C4:O4"/>
    <mergeCell ref="B30:C30"/>
    <mergeCell ref="B26:C26"/>
    <mergeCell ref="C27:O27"/>
    <mergeCell ref="B90:C90"/>
    <mergeCell ref="D90:J90"/>
    <mergeCell ref="D89:J89"/>
    <mergeCell ref="B70:C70"/>
    <mergeCell ref="B89:C89"/>
    <mergeCell ref="C83:O83"/>
    <mergeCell ref="B82:C82"/>
    <mergeCell ref="D82:J82"/>
    <mergeCell ref="D70:J70"/>
    <mergeCell ref="C74:O74"/>
    <mergeCell ref="E71:N71"/>
    <mergeCell ref="B72:E72"/>
    <mergeCell ref="F72:N72"/>
    <mergeCell ref="F39:N39"/>
    <mergeCell ref="D51:J51"/>
    <mergeCell ref="C31:O31"/>
    <mergeCell ref="D36:J36"/>
    <mergeCell ref="C52:O52"/>
    <mergeCell ref="B36:C36"/>
    <mergeCell ref="C41:O41"/>
    <mergeCell ref="B51:C51"/>
    <mergeCell ref="E38:N38"/>
    <mergeCell ref="B39:E39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rightToLeft="1" topLeftCell="A2" zoomScaleNormal="100" workbookViewId="0">
      <selection activeCell="L7" sqref="L7:O11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0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0" s="25" customFormat="1" ht="32.25" customHeight="1">
      <c r="A2" s="150" t="s">
        <v>5</v>
      </c>
      <c r="B2" s="151"/>
      <c r="C2" s="151"/>
      <c r="D2" s="151"/>
      <c r="E2" s="15"/>
      <c r="F2" s="15"/>
      <c r="G2" s="15"/>
      <c r="H2" s="15"/>
      <c r="I2" s="15"/>
      <c r="J2" s="15"/>
    </row>
    <row r="3" spans="1:10" ht="48.75" customHeight="1">
      <c r="B3" s="153" t="s">
        <v>425</v>
      </c>
      <c r="C3" s="153"/>
      <c r="D3" s="153"/>
      <c r="E3" s="153"/>
      <c r="F3" s="153"/>
      <c r="G3" s="153"/>
      <c r="H3" s="153"/>
      <c r="I3" s="153"/>
      <c r="J3" s="15"/>
    </row>
    <row r="4" spans="1:10" ht="21" customHeight="1">
      <c r="B4" s="153" t="s">
        <v>426</v>
      </c>
      <c r="C4" s="153"/>
      <c r="D4" s="153"/>
      <c r="E4" s="153"/>
      <c r="F4" s="153"/>
      <c r="G4" s="153"/>
      <c r="H4" s="153"/>
      <c r="I4" s="153"/>
      <c r="J4" s="26"/>
    </row>
    <row r="5" spans="1:10" ht="60">
      <c r="B5" s="57" t="s">
        <v>133</v>
      </c>
      <c r="C5" s="58" t="s">
        <v>119</v>
      </c>
      <c r="D5" s="58" t="s">
        <v>134</v>
      </c>
      <c r="E5" s="58" t="s">
        <v>135</v>
      </c>
      <c r="F5" s="58" t="s">
        <v>136</v>
      </c>
      <c r="G5" s="59" t="s">
        <v>120</v>
      </c>
      <c r="H5" s="58" t="s">
        <v>137</v>
      </c>
      <c r="I5" s="58" t="s">
        <v>121</v>
      </c>
      <c r="J5" s="58" t="s">
        <v>11</v>
      </c>
    </row>
    <row r="6" spans="1:10" ht="18.75" customHeight="1">
      <c r="B6" s="152" t="s">
        <v>12</v>
      </c>
      <c r="C6" s="152"/>
      <c r="D6" s="152"/>
      <c r="E6" s="152"/>
      <c r="F6" s="152"/>
      <c r="G6" s="152"/>
      <c r="H6" s="152"/>
      <c r="I6" s="152"/>
      <c r="J6" s="152"/>
    </row>
    <row r="7" spans="1:10" ht="24" customHeight="1">
      <c r="B7" s="97" t="s">
        <v>138</v>
      </c>
      <c r="C7" s="80" t="s">
        <v>139</v>
      </c>
      <c r="D7" s="80">
        <v>0.14000000000000001</v>
      </c>
      <c r="E7" s="80">
        <v>0.13</v>
      </c>
      <c r="F7" s="80">
        <v>0.14000000000000001</v>
      </c>
      <c r="G7" s="98">
        <v>24</v>
      </c>
      <c r="H7" s="98">
        <v>66451455</v>
      </c>
      <c r="I7" s="98">
        <v>8798789.1500000004</v>
      </c>
      <c r="J7" s="99">
        <v>4</v>
      </c>
    </row>
    <row r="8" spans="1:10" ht="18.75" customHeight="1">
      <c r="B8" s="156" t="s">
        <v>197</v>
      </c>
      <c r="C8" s="156"/>
      <c r="D8" s="157"/>
      <c r="E8" s="157"/>
      <c r="F8" s="157"/>
      <c r="G8" s="98">
        <f>SUM(G7:G7)</f>
        <v>24</v>
      </c>
      <c r="H8" s="98">
        <f>SUM(H7:H7)</f>
        <v>66451455</v>
      </c>
      <c r="I8" s="98">
        <f>SUM(I7:I7)</f>
        <v>8798789.1500000004</v>
      </c>
      <c r="J8" s="98">
        <v>4</v>
      </c>
    </row>
    <row r="9" spans="1:10" ht="18.75" customHeight="1">
      <c r="B9" s="152" t="s">
        <v>441</v>
      </c>
      <c r="C9" s="152"/>
      <c r="D9" s="152"/>
      <c r="E9" s="152"/>
      <c r="F9" s="152"/>
      <c r="G9" s="152"/>
      <c r="H9" s="152"/>
      <c r="I9" s="152"/>
      <c r="J9" s="152"/>
    </row>
    <row r="10" spans="1:10" ht="24" customHeight="1">
      <c r="B10" s="97" t="s">
        <v>442</v>
      </c>
      <c r="C10" s="80" t="s">
        <v>443</v>
      </c>
      <c r="D10" s="80">
        <v>1</v>
      </c>
      <c r="E10" s="80">
        <v>1</v>
      </c>
      <c r="F10" s="80">
        <v>1</v>
      </c>
      <c r="G10" s="98">
        <v>2</v>
      </c>
      <c r="H10" s="98">
        <v>789473680</v>
      </c>
      <c r="I10" s="98">
        <v>789473680</v>
      </c>
      <c r="J10" s="99">
        <v>1</v>
      </c>
    </row>
    <row r="11" spans="1:10" ht="18.75" customHeight="1">
      <c r="B11" s="156" t="s">
        <v>444</v>
      </c>
      <c r="C11" s="156"/>
      <c r="D11" s="157"/>
      <c r="E11" s="157"/>
      <c r="F11" s="157"/>
      <c r="G11" s="98">
        <f>G10</f>
        <v>2</v>
      </c>
      <c r="H11" s="98">
        <f t="shared" ref="H11:I11" si="0">H10</f>
        <v>789473680</v>
      </c>
      <c r="I11" s="98">
        <f t="shared" si="0"/>
        <v>789473680</v>
      </c>
      <c r="J11" s="98">
        <f>J10</f>
        <v>1</v>
      </c>
    </row>
    <row r="12" spans="1:10" ht="18.75" customHeight="1">
      <c r="B12" s="152" t="s">
        <v>76</v>
      </c>
      <c r="C12" s="152"/>
      <c r="D12" s="152"/>
      <c r="E12" s="152"/>
      <c r="F12" s="152"/>
      <c r="G12" s="152"/>
      <c r="H12" s="152"/>
      <c r="I12" s="152"/>
      <c r="J12" s="152"/>
    </row>
    <row r="13" spans="1:10" ht="24" customHeight="1">
      <c r="B13" s="97" t="s">
        <v>416</v>
      </c>
      <c r="C13" s="80" t="s">
        <v>417</v>
      </c>
      <c r="D13" s="80">
        <v>2.38</v>
      </c>
      <c r="E13" s="80">
        <v>2.38</v>
      </c>
      <c r="F13" s="80">
        <v>2.38</v>
      </c>
      <c r="G13" s="98">
        <v>1</v>
      </c>
      <c r="H13" s="98">
        <v>25000</v>
      </c>
      <c r="I13" s="98">
        <v>59500</v>
      </c>
      <c r="J13" s="99">
        <v>1</v>
      </c>
    </row>
    <row r="14" spans="1:10" ht="18.75" customHeight="1">
      <c r="B14" s="156" t="s">
        <v>15</v>
      </c>
      <c r="C14" s="156"/>
      <c r="D14" s="157"/>
      <c r="E14" s="157"/>
      <c r="F14" s="157"/>
      <c r="G14" s="98">
        <f>SUM(G13)</f>
        <v>1</v>
      </c>
      <c r="H14" s="98">
        <f>SUM(H13)</f>
        <v>25000</v>
      </c>
      <c r="I14" s="98">
        <f>SUM(I13)</f>
        <v>59500</v>
      </c>
      <c r="J14" s="98">
        <f>J13</f>
        <v>1</v>
      </c>
    </row>
    <row r="15" spans="1:10" ht="18.75" customHeight="1">
      <c r="B15" s="154" t="s">
        <v>140</v>
      </c>
      <c r="C15" s="154"/>
      <c r="D15" s="155"/>
      <c r="E15" s="155"/>
      <c r="F15" s="155"/>
      <c r="G15" s="76">
        <f>G8+G14+G11</f>
        <v>27</v>
      </c>
      <c r="H15" s="76">
        <f t="shared" ref="H15:I15" si="1">H8+H14+H11</f>
        <v>855950135</v>
      </c>
      <c r="I15" s="76">
        <f t="shared" si="1"/>
        <v>798331969.14999998</v>
      </c>
      <c r="J15" s="76">
        <v>4</v>
      </c>
    </row>
  </sheetData>
  <mergeCells count="14">
    <mergeCell ref="A2:D2"/>
    <mergeCell ref="B6:J6"/>
    <mergeCell ref="B3:I3"/>
    <mergeCell ref="B4:I4"/>
    <mergeCell ref="B15:C15"/>
    <mergeCell ref="D15:F15"/>
    <mergeCell ref="B8:C8"/>
    <mergeCell ref="D8:F8"/>
    <mergeCell ref="B12:J12"/>
    <mergeCell ref="B14:C14"/>
    <mergeCell ref="D14:F14"/>
    <mergeCell ref="B11:C11"/>
    <mergeCell ref="D11:F11"/>
    <mergeCell ref="B9:J9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rightToLeft="1" workbookViewId="0">
      <selection activeCell="L13" sqref="L13"/>
    </sheetView>
  </sheetViews>
  <sheetFormatPr defaultColWidth="9" defaultRowHeight="15"/>
  <cols>
    <col min="1" max="1" width="16.28515625" style="124" customWidth="1"/>
    <col min="2" max="2" width="8.140625" style="124" customWidth="1"/>
    <col min="3" max="3" width="12.5703125" style="124" customWidth="1"/>
    <col min="4" max="4" width="11.85546875" style="124" customWidth="1"/>
    <col min="5" max="5" width="12.28515625" style="124" customWidth="1"/>
    <col min="6" max="6" width="13.5703125" style="124" customWidth="1"/>
    <col min="7" max="7" width="12.42578125" style="124" customWidth="1"/>
    <col min="8" max="8" width="10.7109375" style="124" customWidth="1"/>
    <col min="9" max="9" width="11.85546875" style="124" customWidth="1"/>
    <col min="10" max="10" width="20.28515625" style="124" customWidth="1"/>
    <col min="11" max="16384" width="9" style="124"/>
  </cols>
  <sheetData>
    <row r="1" spans="1:11" s="25" customFormat="1" ht="23.25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  <c r="K1" s="15"/>
    </row>
    <row r="2" spans="1:11" s="25" customFormat="1" ht="23.25">
      <c r="A2" s="150" t="s">
        <v>5</v>
      </c>
      <c r="B2" s="151"/>
      <c r="C2" s="151"/>
      <c r="D2" s="151"/>
      <c r="E2" s="15"/>
      <c r="F2" s="15"/>
      <c r="G2" s="15"/>
      <c r="H2" s="15"/>
      <c r="I2" s="15"/>
      <c r="J2" s="15"/>
      <c r="K2" s="15"/>
    </row>
    <row r="3" spans="1:11" s="10" customFormat="1" ht="18.75">
      <c r="A3" s="15"/>
      <c r="B3" s="153" t="s">
        <v>455</v>
      </c>
      <c r="C3" s="153"/>
      <c r="D3" s="153"/>
      <c r="E3" s="153"/>
      <c r="F3" s="153"/>
      <c r="G3" s="153"/>
      <c r="H3" s="153"/>
      <c r="I3" s="153"/>
      <c r="J3" s="15"/>
      <c r="K3" s="15"/>
    </row>
    <row r="4" spans="1:11" s="10" customFormat="1" ht="18.75">
      <c r="A4" s="15"/>
      <c r="B4" s="153" t="s">
        <v>456</v>
      </c>
      <c r="C4" s="153"/>
      <c r="D4" s="153"/>
      <c r="E4" s="153"/>
      <c r="F4" s="153"/>
      <c r="G4" s="153"/>
      <c r="H4" s="153"/>
      <c r="I4" s="153"/>
      <c r="J4" s="26"/>
      <c r="K4" s="15"/>
    </row>
    <row r="5" spans="1:11" s="10" customFormat="1" ht="26.25">
      <c r="A5" s="158" t="s">
        <v>445</v>
      </c>
      <c r="B5" s="158"/>
      <c r="C5" s="158"/>
      <c r="D5" s="158"/>
      <c r="E5" s="158"/>
      <c r="F5" s="158"/>
      <c r="G5" s="158"/>
      <c r="H5" s="158"/>
      <c r="I5" s="158"/>
      <c r="J5" s="158"/>
    </row>
    <row r="6" spans="1:11" ht="56.25">
      <c r="A6" s="122" t="s">
        <v>446</v>
      </c>
      <c r="B6" s="123" t="s">
        <v>447</v>
      </c>
      <c r="C6" s="123" t="s">
        <v>448</v>
      </c>
      <c r="D6" s="123" t="s">
        <v>134</v>
      </c>
      <c r="E6" s="123" t="s">
        <v>135</v>
      </c>
      <c r="F6" s="123" t="s">
        <v>449</v>
      </c>
      <c r="G6" s="123" t="s">
        <v>450</v>
      </c>
      <c r="H6" s="123" t="s">
        <v>120</v>
      </c>
      <c r="I6" s="123" t="s">
        <v>451</v>
      </c>
      <c r="J6" s="123" t="s">
        <v>452</v>
      </c>
    </row>
    <row r="7" spans="1:11" ht="17.25">
      <c r="A7" s="125">
        <v>500000</v>
      </c>
      <c r="B7" s="126" t="s">
        <v>453</v>
      </c>
      <c r="C7" s="127">
        <v>503793</v>
      </c>
      <c r="D7" s="127">
        <v>503793</v>
      </c>
      <c r="E7" s="127">
        <v>503793</v>
      </c>
      <c r="F7" s="127">
        <v>503793</v>
      </c>
      <c r="G7" s="127">
        <v>502671</v>
      </c>
      <c r="H7" s="128">
        <v>1</v>
      </c>
      <c r="I7" s="129">
        <v>1</v>
      </c>
      <c r="J7" s="129">
        <v>503793</v>
      </c>
    </row>
    <row r="8" spans="1:11" ht="19.5">
      <c r="A8" s="159" t="s">
        <v>454</v>
      </c>
      <c r="B8" s="159"/>
      <c r="C8" s="160"/>
      <c r="D8" s="160"/>
      <c r="E8" s="160"/>
      <c r="F8" s="160"/>
      <c r="G8" s="160"/>
      <c r="H8" s="128">
        <v>1</v>
      </c>
      <c r="I8" s="128">
        <v>1</v>
      </c>
      <c r="J8" s="129">
        <v>503793</v>
      </c>
    </row>
  </sheetData>
  <mergeCells count="6">
    <mergeCell ref="A2:D2"/>
    <mergeCell ref="B3:I3"/>
    <mergeCell ref="B4:I4"/>
    <mergeCell ref="A5:J5"/>
    <mergeCell ref="A8:B8"/>
    <mergeCell ref="C8:G8"/>
  </mergeCells>
  <pageMargins left="0.7" right="0.7" top="0.75" bottom="0.75" header="0.3" footer="0.3"/>
  <pageSetup paperSize="9" orientation="landscape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3"/>
  <sheetViews>
    <sheetView rightToLeft="1" zoomScale="130" zoomScaleNormal="130" workbookViewId="0">
      <selection activeCell="B2" sqref="B2:G2"/>
    </sheetView>
  </sheetViews>
  <sheetFormatPr defaultRowHeight="12.75"/>
  <cols>
    <col min="1" max="1" width="2" customWidth="1"/>
    <col min="2" max="2" width="29.28515625" customWidth="1"/>
    <col min="3" max="3" width="10.28515625" style="106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61" t="s">
        <v>427</v>
      </c>
      <c r="C1" s="161"/>
      <c r="D1" s="161"/>
      <c r="E1" s="161"/>
      <c r="F1" s="161"/>
      <c r="G1" s="161"/>
    </row>
    <row r="2" spans="2:7" ht="17.25" customHeight="1">
      <c r="B2" s="162" t="s">
        <v>428</v>
      </c>
      <c r="C2" s="162"/>
      <c r="D2" s="162"/>
      <c r="E2" s="162"/>
      <c r="F2" s="162"/>
      <c r="G2" s="162"/>
    </row>
    <row r="3" spans="2:7" ht="27" customHeight="1">
      <c r="B3" s="130" t="s">
        <v>0</v>
      </c>
      <c r="C3" s="131" t="s">
        <v>119</v>
      </c>
      <c r="D3" s="131" t="s">
        <v>120</v>
      </c>
      <c r="E3" s="131" t="s">
        <v>411</v>
      </c>
      <c r="F3" s="131" t="s">
        <v>121</v>
      </c>
      <c r="G3" s="132" t="s">
        <v>412</v>
      </c>
    </row>
    <row r="4" spans="2:7" ht="14.25" customHeight="1">
      <c r="B4" s="163" t="s">
        <v>12</v>
      </c>
      <c r="C4" s="164"/>
      <c r="D4" s="164"/>
      <c r="E4" s="164"/>
      <c r="F4" s="165"/>
      <c r="G4" s="133" t="s">
        <v>3</v>
      </c>
    </row>
    <row r="5" spans="2:7" ht="14.25" customHeight="1">
      <c r="B5" s="134" t="s">
        <v>394</v>
      </c>
      <c r="C5" s="135" t="s">
        <v>36</v>
      </c>
      <c r="D5" s="136">
        <v>5</v>
      </c>
      <c r="E5" s="136">
        <v>1282614</v>
      </c>
      <c r="F5" s="136">
        <v>3867810.8</v>
      </c>
      <c r="G5" s="137" t="s">
        <v>457</v>
      </c>
    </row>
    <row r="6" spans="2:7" ht="14.25" customHeight="1">
      <c r="B6" s="134" t="s">
        <v>458</v>
      </c>
      <c r="C6" s="135" t="s">
        <v>51</v>
      </c>
      <c r="D6" s="136">
        <v>12</v>
      </c>
      <c r="E6" s="136">
        <v>15000000</v>
      </c>
      <c r="F6" s="136">
        <v>71197863.5</v>
      </c>
      <c r="G6" s="137" t="s">
        <v>459</v>
      </c>
    </row>
    <row r="7" spans="2:7" ht="14.25" customHeight="1">
      <c r="B7" s="134" t="s">
        <v>460</v>
      </c>
      <c r="C7" s="135" t="s">
        <v>106</v>
      </c>
      <c r="D7" s="136">
        <v>2</v>
      </c>
      <c r="E7" s="136">
        <v>407506</v>
      </c>
      <c r="F7" s="136">
        <v>240428.54</v>
      </c>
      <c r="G7" s="137" t="s">
        <v>107</v>
      </c>
    </row>
    <row r="8" spans="2:7" ht="14.25" customHeight="1">
      <c r="B8" s="134" t="s">
        <v>228</v>
      </c>
      <c r="C8" s="135" t="s">
        <v>229</v>
      </c>
      <c r="D8" s="136">
        <v>3</v>
      </c>
      <c r="E8" s="136">
        <v>9000000</v>
      </c>
      <c r="F8" s="136">
        <v>1260000</v>
      </c>
      <c r="G8" s="137" t="s">
        <v>230</v>
      </c>
    </row>
    <row r="9" spans="2:7" ht="14.25" customHeight="1">
      <c r="B9" s="134" t="s">
        <v>461</v>
      </c>
      <c r="C9" s="135" t="s">
        <v>42</v>
      </c>
      <c r="D9" s="136">
        <v>2</v>
      </c>
      <c r="E9" s="136">
        <v>5000000</v>
      </c>
      <c r="F9" s="136">
        <v>1600000</v>
      </c>
      <c r="G9" s="137" t="s">
        <v>43</v>
      </c>
    </row>
    <row r="10" spans="2:7" ht="14.25" customHeight="1">
      <c r="B10" s="134" t="s">
        <v>38</v>
      </c>
      <c r="C10" s="135" t="s">
        <v>37</v>
      </c>
      <c r="D10" s="136">
        <v>4</v>
      </c>
      <c r="E10" s="136">
        <v>10049454</v>
      </c>
      <c r="F10" s="136">
        <v>20099402.539999999</v>
      </c>
      <c r="G10" s="137" t="s">
        <v>462</v>
      </c>
    </row>
    <row r="11" spans="2:7" ht="14.25" customHeight="1">
      <c r="B11" s="134" t="s">
        <v>440</v>
      </c>
      <c r="C11" s="135" t="s">
        <v>265</v>
      </c>
      <c r="D11" s="136">
        <v>2</v>
      </c>
      <c r="E11" s="136">
        <v>4000</v>
      </c>
      <c r="F11" s="136">
        <v>4200</v>
      </c>
      <c r="G11" s="138"/>
    </row>
    <row r="12" spans="2:7" ht="14.25" customHeight="1">
      <c r="B12" s="166" t="s">
        <v>13</v>
      </c>
      <c r="C12" s="167"/>
      <c r="D12" s="139">
        <f>SUM(D5:D11)</f>
        <v>30</v>
      </c>
      <c r="E12" s="139">
        <f>SUM(E5:E11)</f>
        <v>40743574</v>
      </c>
      <c r="F12" s="139">
        <f>SUM(F5:F11)</f>
        <v>98269705.379999995</v>
      </c>
      <c r="G12" s="140" t="s">
        <v>413</v>
      </c>
    </row>
    <row r="13" spans="2:7" ht="14.25" customHeight="1">
      <c r="B13" s="163" t="s">
        <v>463</v>
      </c>
      <c r="C13" s="164"/>
      <c r="D13" s="164"/>
      <c r="E13" s="164"/>
      <c r="F13" s="165"/>
      <c r="G13" s="133" t="s">
        <v>464</v>
      </c>
    </row>
    <row r="14" spans="2:7" ht="14.25" customHeight="1">
      <c r="B14" s="134" t="s">
        <v>393</v>
      </c>
      <c r="C14" s="135" t="s">
        <v>362</v>
      </c>
      <c r="D14" s="136">
        <v>1</v>
      </c>
      <c r="E14" s="136">
        <v>225782</v>
      </c>
      <c r="F14" s="136">
        <v>1038597.2</v>
      </c>
      <c r="G14" s="137" t="s">
        <v>465</v>
      </c>
    </row>
    <row r="15" spans="2:7" ht="14.25" customHeight="1">
      <c r="B15" s="166" t="s">
        <v>466</v>
      </c>
      <c r="C15" s="167"/>
      <c r="D15" s="139">
        <f>SUM(D14)</f>
        <v>1</v>
      </c>
      <c r="E15" s="139">
        <f>SUM(E14)</f>
        <v>225782</v>
      </c>
      <c r="F15" s="139">
        <f>SUM(F14)</f>
        <v>1038597.2</v>
      </c>
      <c r="G15" s="140" t="s">
        <v>467</v>
      </c>
    </row>
    <row r="16" spans="2:7" ht="14.25" customHeight="1">
      <c r="B16" s="166" t="s">
        <v>414</v>
      </c>
      <c r="C16" s="167"/>
      <c r="D16" s="139">
        <f>D15+D12</f>
        <v>31</v>
      </c>
      <c r="E16" s="139">
        <f t="shared" ref="E16:F16" si="0">E15+E12</f>
        <v>40969356</v>
      </c>
      <c r="F16" s="139">
        <f t="shared" si="0"/>
        <v>99308302.579999998</v>
      </c>
      <c r="G16" s="140" t="s">
        <v>415</v>
      </c>
    </row>
    <row r="17" spans="2:7" ht="14.25" customHeight="1">
      <c r="C17"/>
    </row>
    <row r="18" spans="2:7" ht="21">
      <c r="B18" s="161" t="s">
        <v>429</v>
      </c>
      <c r="C18" s="161"/>
      <c r="D18" s="161"/>
      <c r="E18" s="161"/>
      <c r="F18" s="161"/>
      <c r="G18" s="161"/>
    </row>
    <row r="19" spans="2:7" ht="21">
      <c r="B19" s="162" t="s">
        <v>430</v>
      </c>
      <c r="C19" s="162"/>
      <c r="D19" s="162"/>
      <c r="E19" s="162"/>
      <c r="F19" s="162"/>
      <c r="G19" s="162"/>
    </row>
    <row r="20" spans="2:7" ht="21" customHeight="1">
      <c r="B20" s="130" t="s">
        <v>0</v>
      </c>
      <c r="C20" s="131" t="s">
        <v>119</v>
      </c>
      <c r="D20" s="131" t="s">
        <v>120</v>
      </c>
      <c r="E20" s="131" t="s">
        <v>411</v>
      </c>
      <c r="F20" s="131" t="s">
        <v>121</v>
      </c>
      <c r="G20" s="132" t="s">
        <v>412</v>
      </c>
    </row>
    <row r="21" spans="2:7" ht="15" customHeight="1">
      <c r="B21" s="163" t="s">
        <v>468</v>
      </c>
      <c r="C21" s="164"/>
      <c r="D21" s="164"/>
      <c r="E21" s="164"/>
      <c r="F21" s="165"/>
      <c r="G21" s="133" t="s">
        <v>116</v>
      </c>
    </row>
    <row r="22" spans="2:7" ht="15" customHeight="1">
      <c r="B22" s="134" t="s">
        <v>469</v>
      </c>
      <c r="C22" s="135" t="s">
        <v>307</v>
      </c>
      <c r="D22" s="136">
        <v>8</v>
      </c>
      <c r="E22" s="136">
        <v>89983</v>
      </c>
      <c r="F22" s="136">
        <v>296044.14</v>
      </c>
      <c r="G22" s="137" t="s">
        <v>308</v>
      </c>
    </row>
    <row r="23" spans="2:7" ht="15" customHeight="1">
      <c r="B23" s="166" t="s">
        <v>470</v>
      </c>
      <c r="C23" s="167"/>
      <c r="D23" s="139">
        <f>SUM(D22)</f>
        <v>8</v>
      </c>
      <c r="E23" s="139">
        <f>SUM(E22)</f>
        <v>89983</v>
      </c>
      <c r="F23" s="139">
        <f>SUM(F22)</f>
        <v>296044.14</v>
      </c>
      <c r="G23" s="140" t="s">
        <v>471</v>
      </c>
    </row>
    <row r="24" spans="2:7" ht="15" customHeight="1">
      <c r="B24" s="163" t="s">
        <v>472</v>
      </c>
      <c r="C24" s="164"/>
      <c r="D24" s="164"/>
      <c r="E24" s="164"/>
      <c r="F24" s="165"/>
      <c r="G24" s="133" t="s">
        <v>30</v>
      </c>
    </row>
    <row r="25" spans="2:7" ht="15" customHeight="1">
      <c r="B25" s="134" t="s">
        <v>473</v>
      </c>
      <c r="C25" s="135" t="s">
        <v>34</v>
      </c>
      <c r="D25" s="136">
        <v>55</v>
      </c>
      <c r="E25" s="136">
        <v>16766667</v>
      </c>
      <c r="F25" s="136">
        <v>93942299.079999998</v>
      </c>
      <c r="G25" s="137" t="s">
        <v>35</v>
      </c>
    </row>
    <row r="26" spans="2:7" ht="15" customHeight="1">
      <c r="B26" s="166" t="s">
        <v>474</v>
      </c>
      <c r="C26" s="167"/>
      <c r="D26" s="139">
        <f>SUM(D25)</f>
        <v>55</v>
      </c>
      <c r="E26" s="139">
        <f>SUM(E25)</f>
        <v>16766667</v>
      </c>
      <c r="F26" s="139">
        <f>SUM(F25)</f>
        <v>93942299.079999998</v>
      </c>
      <c r="G26" s="140" t="s">
        <v>475</v>
      </c>
    </row>
    <row r="27" spans="2:7" ht="15" customHeight="1">
      <c r="B27" s="163" t="s">
        <v>476</v>
      </c>
      <c r="C27" s="164"/>
      <c r="D27" s="164"/>
      <c r="E27" s="164"/>
      <c r="F27" s="165"/>
      <c r="G27" s="133" t="s">
        <v>299</v>
      </c>
    </row>
    <row r="28" spans="2:7" ht="15" customHeight="1">
      <c r="B28" s="134" t="s">
        <v>477</v>
      </c>
      <c r="C28" s="135" t="s">
        <v>32</v>
      </c>
      <c r="D28" s="136">
        <v>123</v>
      </c>
      <c r="E28" s="136">
        <v>18017775</v>
      </c>
      <c r="F28" s="136">
        <v>257495969.91</v>
      </c>
      <c r="G28" s="137" t="s">
        <v>478</v>
      </c>
    </row>
    <row r="29" spans="2:7" ht="15" customHeight="1">
      <c r="B29" s="166" t="s">
        <v>479</v>
      </c>
      <c r="C29" s="167"/>
      <c r="D29" s="139">
        <f>SUM(D28)</f>
        <v>123</v>
      </c>
      <c r="E29" s="139">
        <f>SUM(E28)</f>
        <v>18017775</v>
      </c>
      <c r="F29" s="139">
        <f>SUM(F28)</f>
        <v>257495969.91</v>
      </c>
      <c r="G29" s="140" t="s">
        <v>480</v>
      </c>
    </row>
    <row r="30" spans="2:7" ht="15" customHeight="1">
      <c r="B30" s="166" t="s">
        <v>414</v>
      </c>
      <c r="C30" s="167"/>
      <c r="D30" s="139">
        <f>D29+D26+D23</f>
        <v>186</v>
      </c>
      <c r="E30" s="139">
        <f t="shared" ref="E30:F30" si="1">E29+E26+E23</f>
        <v>34874425</v>
      </c>
      <c r="F30" s="139">
        <f t="shared" si="1"/>
        <v>351734313.13</v>
      </c>
      <c r="G30" s="140" t="s">
        <v>415</v>
      </c>
    </row>
    <row r="31" spans="2:7" ht="15" customHeight="1">
      <c r="C31"/>
    </row>
    <row r="32" spans="2:7" ht="15" customHeight="1">
      <c r="C32"/>
    </row>
    <row r="33" spans="3:3" ht="15" customHeight="1">
      <c r="C33"/>
    </row>
  </sheetData>
  <mergeCells count="16">
    <mergeCell ref="B29:C29"/>
    <mergeCell ref="B30:C30"/>
    <mergeCell ref="B21:F21"/>
    <mergeCell ref="B23:C23"/>
    <mergeCell ref="B24:F24"/>
    <mergeCell ref="B26:C26"/>
    <mergeCell ref="B27:F27"/>
    <mergeCell ref="B1:G1"/>
    <mergeCell ref="B2:G2"/>
    <mergeCell ref="B18:G18"/>
    <mergeCell ref="B19:G19"/>
    <mergeCell ref="B4:F4"/>
    <mergeCell ref="B12:C12"/>
    <mergeCell ref="B13:F13"/>
    <mergeCell ref="B15:C15"/>
    <mergeCell ref="B16:C16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4"/>
  <sheetViews>
    <sheetView rightToLeft="1" workbookViewId="0">
      <selection activeCell="J9" sqref="J9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36.75" customHeight="1">
      <c r="B1" s="168" t="s">
        <v>481</v>
      </c>
      <c r="C1" s="168"/>
      <c r="D1" s="168"/>
      <c r="E1" s="168"/>
      <c r="F1" s="168"/>
      <c r="G1" s="168"/>
    </row>
    <row r="2" spans="2:7" ht="36.75" customHeight="1">
      <c r="B2" s="162" t="s">
        <v>428</v>
      </c>
      <c r="C2" s="162"/>
      <c r="D2" s="162"/>
      <c r="E2" s="162"/>
      <c r="F2" s="162"/>
      <c r="G2" s="162"/>
    </row>
    <row r="3" spans="2:7" ht="31.5">
      <c r="B3" s="112" t="s">
        <v>0</v>
      </c>
      <c r="C3" s="113" t="s">
        <v>119</v>
      </c>
      <c r="D3" s="113" t="s">
        <v>120</v>
      </c>
      <c r="E3" s="113" t="s">
        <v>411</v>
      </c>
      <c r="F3" s="113" t="s">
        <v>121</v>
      </c>
      <c r="G3" s="114" t="s">
        <v>412</v>
      </c>
    </row>
    <row r="4" spans="2:7" ht="15.75">
      <c r="B4" s="169" t="s">
        <v>441</v>
      </c>
      <c r="C4" s="170"/>
      <c r="D4" s="170"/>
      <c r="E4" s="170"/>
      <c r="F4" s="171"/>
      <c r="G4" s="115" t="s">
        <v>484</v>
      </c>
    </row>
    <row r="5" spans="2:7" ht="15.75">
      <c r="B5" s="116" t="s">
        <v>482</v>
      </c>
      <c r="C5" s="117" t="s">
        <v>443</v>
      </c>
      <c r="D5" s="118">
        <v>2</v>
      </c>
      <c r="E5" s="118">
        <v>789473680</v>
      </c>
      <c r="F5" s="118">
        <v>789473680</v>
      </c>
      <c r="G5" s="117" t="s">
        <v>483</v>
      </c>
    </row>
    <row r="6" spans="2:7" ht="15.75">
      <c r="B6" s="147" t="s">
        <v>444</v>
      </c>
      <c r="C6" s="148"/>
      <c r="D6" s="119">
        <f>SUM(D5)</f>
        <v>2</v>
      </c>
      <c r="E6" s="119">
        <f>SUM(E5)</f>
        <v>789473680</v>
      </c>
      <c r="F6" s="119">
        <f>SUM(F5)</f>
        <v>789473680</v>
      </c>
      <c r="G6" s="120" t="s">
        <v>485</v>
      </c>
    </row>
    <row r="7" spans="2:7" ht="15.75">
      <c r="B7" s="172" t="s">
        <v>414</v>
      </c>
      <c r="C7" s="173"/>
      <c r="D7" s="119">
        <f>D6</f>
        <v>2</v>
      </c>
      <c r="E7" s="119">
        <f t="shared" ref="E7:F7" si="0">E6</f>
        <v>789473680</v>
      </c>
      <c r="F7" s="119">
        <f t="shared" si="0"/>
        <v>789473680</v>
      </c>
      <c r="G7" s="120" t="s">
        <v>415</v>
      </c>
    </row>
    <row r="8" spans="2:7" ht="36.75" customHeight="1">
      <c r="B8" s="168" t="s">
        <v>410</v>
      </c>
      <c r="C8" s="168"/>
      <c r="D8" s="168"/>
      <c r="E8" s="168"/>
      <c r="F8" s="168"/>
      <c r="G8" s="168"/>
    </row>
    <row r="9" spans="2:7" ht="36.75" customHeight="1">
      <c r="B9" s="162" t="s">
        <v>431</v>
      </c>
      <c r="C9" s="162"/>
      <c r="D9" s="162"/>
      <c r="E9" s="162"/>
      <c r="F9" s="162"/>
      <c r="G9" s="162"/>
    </row>
    <row r="10" spans="2:7" ht="31.5">
      <c r="B10" s="112" t="s">
        <v>0</v>
      </c>
      <c r="C10" s="113" t="s">
        <v>119</v>
      </c>
      <c r="D10" s="113" t="s">
        <v>120</v>
      </c>
      <c r="E10" s="113" t="s">
        <v>411</v>
      </c>
      <c r="F10" s="113" t="s">
        <v>121</v>
      </c>
      <c r="G10" s="114" t="s">
        <v>412</v>
      </c>
    </row>
    <row r="11" spans="2:7" ht="15.75">
      <c r="B11" s="169" t="s">
        <v>12</v>
      </c>
      <c r="C11" s="170"/>
      <c r="D11" s="170"/>
      <c r="E11" s="170"/>
      <c r="F11" s="171"/>
      <c r="G11" s="115" t="s">
        <v>3</v>
      </c>
    </row>
    <row r="12" spans="2:7" ht="15.75">
      <c r="B12" s="116" t="s">
        <v>420</v>
      </c>
      <c r="C12" s="117" t="s">
        <v>139</v>
      </c>
      <c r="D12" s="118">
        <v>3</v>
      </c>
      <c r="E12" s="118">
        <v>25000000</v>
      </c>
      <c r="F12" s="118">
        <v>3250000</v>
      </c>
      <c r="G12" s="117" t="s">
        <v>421</v>
      </c>
    </row>
    <row r="13" spans="2:7" ht="15.75">
      <c r="B13" s="147" t="s">
        <v>376</v>
      </c>
      <c r="C13" s="148"/>
      <c r="D13" s="119">
        <f>SUM(D12)</f>
        <v>3</v>
      </c>
      <c r="E13" s="119">
        <f>SUM(E12)</f>
        <v>25000000</v>
      </c>
      <c r="F13" s="119">
        <f>SUM(F12)</f>
        <v>3250000</v>
      </c>
      <c r="G13" s="120" t="s">
        <v>413</v>
      </c>
    </row>
    <row r="14" spans="2:7" ht="15.75">
      <c r="B14" s="172" t="s">
        <v>414</v>
      </c>
      <c r="C14" s="173"/>
      <c r="D14" s="119">
        <f>D13</f>
        <v>3</v>
      </c>
      <c r="E14" s="119">
        <f t="shared" ref="E14:F14" si="1">E13</f>
        <v>25000000</v>
      </c>
      <c r="F14" s="119">
        <f t="shared" si="1"/>
        <v>3250000</v>
      </c>
      <c r="G14" s="120" t="s">
        <v>415</v>
      </c>
    </row>
  </sheetData>
  <mergeCells count="10">
    <mergeCell ref="B8:G8"/>
    <mergeCell ref="B9:G9"/>
    <mergeCell ref="B11:F11"/>
    <mergeCell ref="B13:C13"/>
    <mergeCell ref="B14:C14"/>
    <mergeCell ref="B1:G1"/>
    <mergeCell ref="B2:G2"/>
    <mergeCell ref="B4:F4"/>
    <mergeCell ref="B6:C6"/>
    <mergeCell ref="B7:C7"/>
  </mergeCells>
  <pageMargins left="0.7" right="0.7" top="0.75" bottom="0.75" header="0.3" footer="0.3"/>
  <pageSetup paperSize="9" orientation="landscape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20"/>
  <sheetViews>
    <sheetView rightToLeft="1" topLeftCell="A113" zoomScaleNormal="100" workbookViewId="0">
      <selection activeCell="I134" sqref="I134"/>
    </sheetView>
  </sheetViews>
  <sheetFormatPr defaultColWidth="20.140625" defaultRowHeight="15"/>
  <cols>
    <col min="1" max="1" width="1.85546875" customWidth="1"/>
    <col min="2" max="2" width="25.42578125" style="109" customWidth="1"/>
    <col min="3" max="3" width="8.28515625" customWidth="1"/>
    <col min="4" max="8" width="12.85546875" style="96" customWidth="1"/>
    <col min="9" max="9" width="41.5703125" customWidth="1"/>
  </cols>
  <sheetData>
    <row r="1" spans="2:9" ht="23.25" customHeight="1">
      <c r="B1" s="174" t="s">
        <v>432</v>
      </c>
      <c r="C1" s="175"/>
      <c r="D1" s="175"/>
      <c r="E1" s="175"/>
      <c r="F1" s="175"/>
      <c r="G1" s="175"/>
      <c r="H1" s="175"/>
      <c r="I1" s="176"/>
    </row>
    <row r="2" spans="2:9" ht="23.25" customHeight="1">
      <c r="B2" s="177" t="s">
        <v>433</v>
      </c>
      <c r="C2" s="178"/>
      <c r="D2" s="178"/>
      <c r="E2" s="178"/>
      <c r="F2" s="178"/>
      <c r="G2" s="178"/>
      <c r="H2" s="178"/>
      <c r="I2" s="179"/>
    </row>
    <row r="3" spans="2:9" ht="22.5" customHeight="1">
      <c r="B3" s="180" t="s">
        <v>225</v>
      </c>
      <c r="C3" s="181" t="s">
        <v>119</v>
      </c>
      <c r="D3" s="182">
        <v>46082</v>
      </c>
      <c r="E3" s="182">
        <v>46083</v>
      </c>
      <c r="F3" s="182">
        <v>46084</v>
      </c>
      <c r="G3" s="182">
        <v>46085</v>
      </c>
      <c r="H3" s="182">
        <v>46086</v>
      </c>
      <c r="I3" s="180" t="s">
        <v>226</v>
      </c>
    </row>
    <row r="4" spans="2:9" ht="22.5" customHeight="1">
      <c r="B4" s="180"/>
      <c r="C4" s="181"/>
      <c r="D4" s="182"/>
      <c r="E4" s="182"/>
      <c r="F4" s="182"/>
      <c r="G4" s="182"/>
      <c r="H4" s="182"/>
      <c r="I4" s="180"/>
    </row>
    <row r="5" spans="2:9" ht="20.100000000000001" customHeight="1">
      <c r="B5" s="60" t="s">
        <v>12</v>
      </c>
      <c r="C5" s="87"/>
      <c r="D5" s="88"/>
      <c r="E5" s="88"/>
      <c r="F5" s="88"/>
      <c r="G5" s="88"/>
      <c r="H5" s="88"/>
      <c r="I5" s="89" t="s">
        <v>227</v>
      </c>
    </row>
    <row r="6" spans="2:9" ht="20.100000000000001" customHeight="1">
      <c r="B6" s="61" t="s">
        <v>374</v>
      </c>
      <c r="C6" s="61" t="s">
        <v>169</v>
      </c>
      <c r="D6" s="95">
        <v>0.66</v>
      </c>
      <c r="E6" s="95">
        <v>0.66</v>
      </c>
      <c r="F6" s="95">
        <v>0.65</v>
      </c>
      <c r="G6" s="95">
        <v>0.66</v>
      </c>
      <c r="H6" s="95">
        <v>0.65</v>
      </c>
      <c r="I6" s="12" t="s">
        <v>170</v>
      </c>
    </row>
    <row r="7" spans="2:9" ht="20.100000000000001" customHeight="1">
      <c r="B7" s="61" t="s">
        <v>47</v>
      </c>
      <c r="C7" s="61" t="s">
        <v>36</v>
      </c>
      <c r="D7" s="95">
        <v>3.07</v>
      </c>
      <c r="E7" s="95">
        <v>3.03</v>
      </c>
      <c r="F7" s="95">
        <v>2.97</v>
      </c>
      <c r="G7" s="95">
        <v>3</v>
      </c>
      <c r="H7" s="95">
        <v>3.06</v>
      </c>
      <c r="I7" s="12" t="s">
        <v>48</v>
      </c>
    </row>
    <row r="8" spans="2:9" ht="20.100000000000001" customHeight="1">
      <c r="B8" s="61" t="s">
        <v>98</v>
      </c>
      <c r="C8" s="61" t="s">
        <v>99</v>
      </c>
      <c r="D8" s="95">
        <v>0.99</v>
      </c>
      <c r="E8" s="95">
        <v>0.97</v>
      </c>
      <c r="F8" s="95">
        <v>0.98</v>
      </c>
      <c r="G8" s="95">
        <v>0.98</v>
      </c>
      <c r="H8" s="95">
        <v>0.99</v>
      </c>
      <c r="I8" s="12" t="s">
        <v>100</v>
      </c>
    </row>
    <row r="9" spans="2:9" ht="20.100000000000001" customHeight="1">
      <c r="B9" s="61" t="s">
        <v>49</v>
      </c>
      <c r="C9" s="61" t="s">
        <v>45</v>
      </c>
      <c r="D9" s="95" t="s">
        <v>380</v>
      </c>
      <c r="E9" s="95" t="s">
        <v>380</v>
      </c>
      <c r="F9" s="95">
        <v>7.0000000000000007E-2</v>
      </c>
      <c r="G9" s="95">
        <v>7.0000000000000007E-2</v>
      </c>
      <c r="H9" s="95">
        <v>0.06</v>
      </c>
      <c r="I9" s="12" t="s">
        <v>66</v>
      </c>
    </row>
    <row r="10" spans="2:9" ht="20.100000000000001" customHeight="1">
      <c r="B10" s="61" t="s">
        <v>24</v>
      </c>
      <c r="C10" s="61" t="s">
        <v>25</v>
      </c>
      <c r="D10" s="95">
        <v>0.21</v>
      </c>
      <c r="E10" s="95">
        <v>0.22</v>
      </c>
      <c r="F10" s="95">
        <v>0.21</v>
      </c>
      <c r="G10" s="95">
        <v>0.21</v>
      </c>
      <c r="H10" s="95">
        <v>0.22</v>
      </c>
      <c r="I10" s="12" t="s">
        <v>26</v>
      </c>
    </row>
    <row r="11" spans="2:9" ht="20.100000000000001" customHeight="1">
      <c r="B11" s="61" t="s">
        <v>50</v>
      </c>
      <c r="C11" s="61" t="s">
        <v>51</v>
      </c>
      <c r="D11" s="95">
        <v>4.75</v>
      </c>
      <c r="E11" s="95">
        <v>4.71</v>
      </c>
      <c r="F11" s="95">
        <v>4.68</v>
      </c>
      <c r="G11" s="95">
        <v>4.7</v>
      </c>
      <c r="H11" s="95">
        <v>4.8</v>
      </c>
      <c r="I11" s="12" t="s">
        <v>52</v>
      </c>
    </row>
    <row r="12" spans="2:9" ht="20.100000000000001" customHeight="1">
      <c r="B12" s="61" t="s">
        <v>228</v>
      </c>
      <c r="C12" s="61" t="s">
        <v>229</v>
      </c>
      <c r="D12" s="95">
        <v>0.13</v>
      </c>
      <c r="E12" s="95">
        <v>0.13</v>
      </c>
      <c r="F12" s="95">
        <v>0.14000000000000001</v>
      </c>
      <c r="G12" s="95">
        <v>0.14000000000000001</v>
      </c>
      <c r="H12" s="95">
        <v>0.14000000000000001</v>
      </c>
      <c r="I12" s="12" t="s">
        <v>230</v>
      </c>
    </row>
    <row r="13" spans="2:9" ht="20.100000000000001" customHeight="1">
      <c r="B13" s="61" t="s">
        <v>231</v>
      </c>
      <c r="C13" s="61" t="s">
        <v>232</v>
      </c>
      <c r="D13" s="95" t="s">
        <v>233</v>
      </c>
      <c r="E13" s="95" t="s">
        <v>233</v>
      </c>
      <c r="F13" s="95" t="s">
        <v>233</v>
      </c>
      <c r="G13" s="95" t="s">
        <v>233</v>
      </c>
      <c r="H13" s="95" t="s">
        <v>233</v>
      </c>
      <c r="I13" s="12" t="s">
        <v>234</v>
      </c>
    </row>
    <row r="14" spans="2:9" ht="20.100000000000001" customHeight="1">
      <c r="B14" s="61" t="s">
        <v>73</v>
      </c>
      <c r="C14" s="61" t="s">
        <v>74</v>
      </c>
      <c r="D14" s="95">
        <v>0.21</v>
      </c>
      <c r="E14" s="95">
        <v>0.22</v>
      </c>
      <c r="F14" s="95">
        <v>0.22</v>
      </c>
      <c r="G14" s="95">
        <v>0.21</v>
      </c>
      <c r="H14" s="95">
        <v>0.22</v>
      </c>
      <c r="I14" s="12" t="s">
        <v>75</v>
      </c>
    </row>
    <row r="15" spans="2:9" ht="20.100000000000001" customHeight="1">
      <c r="B15" s="61" t="s">
        <v>53</v>
      </c>
      <c r="C15" s="61" t="s">
        <v>42</v>
      </c>
      <c r="D15" s="95">
        <v>0.32</v>
      </c>
      <c r="E15" s="95">
        <v>0.31</v>
      </c>
      <c r="F15" s="95">
        <v>0.31</v>
      </c>
      <c r="G15" s="95">
        <v>0.32</v>
      </c>
      <c r="H15" s="95">
        <v>0.32</v>
      </c>
      <c r="I15" s="12" t="s">
        <v>43</v>
      </c>
    </row>
    <row r="16" spans="2:9" ht="20.100000000000001" customHeight="1">
      <c r="B16" s="61" t="s">
        <v>54</v>
      </c>
      <c r="C16" s="61" t="s">
        <v>39</v>
      </c>
      <c r="D16" s="95">
        <v>0.13</v>
      </c>
      <c r="E16" s="95">
        <v>0.13</v>
      </c>
      <c r="F16" s="95">
        <v>0.13</v>
      </c>
      <c r="G16" s="95">
        <v>0.12</v>
      </c>
      <c r="H16" s="95">
        <v>0.13</v>
      </c>
      <c r="I16" s="12" t="s">
        <v>40</v>
      </c>
    </row>
    <row r="17" spans="2:9" ht="20.100000000000001" customHeight="1">
      <c r="B17" s="61" t="s">
        <v>235</v>
      </c>
      <c r="C17" s="61" t="s">
        <v>236</v>
      </c>
      <c r="D17" s="95" t="s">
        <v>233</v>
      </c>
      <c r="E17" s="95" t="s">
        <v>233</v>
      </c>
      <c r="F17" s="95" t="s">
        <v>233</v>
      </c>
      <c r="G17" s="95" t="s">
        <v>233</v>
      </c>
      <c r="H17" s="95" t="s">
        <v>233</v>
      </c>
      <c r="I17" s="12" t="s">
        <v>237</v>
      </c>
    </row>
    <row r="18" spans="2:9" ht="20.100000000000001" customHeight="1">
      <c r="B18" s="61" t="s">
        <v>238</v>
      </c>
      <c r="C18" s="61" t="s">
        <v>220</v>
      </c>
      <c r="D18" s="95" t="s">
        <v>380</v>
      </c>
      <c r="E18" s="95" t="s">
        <v>380</v>
      </c>
      <c r="F18" s="95" t="s">
        <v>380</v>
      </c>
      <c r="G18" s="95" t="s">
        <v>380</v>
      </c>
      <c r="H18" s="95" t="s">
        <v>380</v>
      </c>
      <c r="I18" s="12" t="s">
        <v>223</v>
      </c>
    </row>
    <row r="19" spans="2:9" ht="20.100000000000001" customHeight="1">
      <c r="B19" s="61" t="s">
        <v>239</v>
      </c>
      <c r="C19" s="61" t="s">
        <v>159</v>
      </c>
      <c r="D19" s="95">
        <v>1.2</v>
      </c>
      <c r="E19" s="95">
        <v>1.1499999999999999</v>
      </c>
      <c r="F19" s="95">
        <v>1.1100000000000001</v>
      </c>
      <c r="G19" s="95">
        <v>1.1000000000000001</v>
      </c>
      <c r="H19" s="95" t="s">
        <v>380</v>
      </c>
      <c r="I19" s="12" t="s">
        <v>160</v>
      </c>
    </row>
    <row r="20" spans="2:9" ht="20.100000000000001" customHeight="1">
      <c r="B20" s="61" t="s">
        <v>122</v>
      </c>
      <c r="C20" s="61" t="s">
        <v>123</v>
      </c>
      <c r="D20" s="95">
        <v>0.23</v>
      </c>
      <c r="E20" s="95">
        <v>0.23</v>
      </c>
      <c r="F20" s="95">
        <v>0.23</v>
      </c>
      <c r="G20" s="95">
        <v>0.22</v>
      </c>
      <c r="H20" s="95">
        <v>0.23</v>
      </c>
      <c r="I20" s="12" t="s">
        <v>128</v>
      </c>
    </row>
    <row r="21" spans="2:9" ht="20.100000000000001" customHeight="1">
      <c r="B21" s="61" t="s">
        <v>38</v>
      </c>
      <c r="C21" s="61" t="s">
        <v>37</v>
      </c>
      <c r="D21" s="95">
        <v>2</v>
      </c>
      <c r="E21" s="95">
        <v>2</v>
      </c>
      <c r="F21" s="95">
        <v>2.02</v>
      </c>
      <c r="G21" s="95">
        <v>2.0299999999999998</v>
      </c>
      <c r="H21" s="95">
        <v>2.1</v>
      </c>
      <c r="I21" s="12" t="s">
        <v>55</v>
      </c>
    </row>
    <row r="22" spans="2:9" ht="20.100000000000001" customHeight="1">
      <c r="B22" s="61" t="s">
        <v>240</v>
      </c>
      <c r="C22" s="61" t="s">
        <v>147</v>
      </c>
      <c r="D22" s="95">
        <v>0.05</v>
      </c>
      <c r="E22" s="95">
        <v>0.05</v>
      </c>
      <c r="F22" s="95" t="s">
        <v>380</v>
      </c>
      <c r="G22" s="95">
        <v>0.05</v>
      </c>
      <c r="H22" s="95">
        <v>0.05</v>
      </c>
      <c r="I22" s="12" t="s">
        <v>241</v>
      </c>
    </row>
    <row r="23" spans="2:9" ht="20.100000000000001" customHeight="1">
      <c r="B23" s="61" t="s">
        <v>242</v>
      </c>
      <c r="C23" s="61" t="s">
        <v>243</v>
      </c>
      <c r="D23" s="95">
        <v>0.27</v>
      </c>
      <c r="E23" s="95">
        <v>0.26</v>
      </c>
      <c r="F23" s="95" t="s">
        <v>380</v>
      </c>
      <c r="G23" s="95">
        <v>0.26</v>
      </c>
      <c r="H23" s="95" t="s">
        <v>380</v>
      </c>
      <c r="I23" s="12" t="s">
        <v>244</v>
      </c>
    </row>
    <row r="24" spans="2:9" ht="20.100000000000001" customHeight="1">
      <c r="B24" s="61" t="s">
        <v>183</v>
      </c>
      <c r="C24" s="61" t="s">
        <v>182</v>
      </c>
      <c r="D24" s="95">
        <v>0.72</v>
      </c>
      <c r="E24" s="95" t="s">
        <v>380</v>
      </c>
      <c r="F24" s="95">
        <v>0.75</v>
      </c>
      <c r="G24" s="95" t="s">
        <v>380</v>
      </c>
      <c r="H24" s="95" t="s">
        <v>380</v>
      </c>
      <c r="I24" s="12" t="s">
        <v>196</v>
      </c>
    </row>
    <row r="25" spans="2:9" ht="20.100000000000001" customHeight="1">
      <c r="B25" s="61" t="s">
        <v>245</v>
      </c>
      <c r="C25" s="61" t="s">
        <v>246</v>
      </c>
      <c r="D25" s="95" t="s">
        <v>380</v>
      </c>
      <c r="E25" s="95" t="s">
        <v>380</v>
      </c>
      <c r="F25" s="95" t="s">
        <v>380</v>
      </c>
      <c r="G25" s="95" t="s">
        <v>380</v>
      </c>
      <c r="H25" s="95" t="s">
        <v>380</v>
      </c>
      <c r="I25" s="12" t="s">
        <v>247</v>
      </c>
    </row>
    <row r="26" spans="2:9" ht="20.100000000000001" customHeight="1">
      <c r="B26" s="61" t="s">
        <v>181</v>
      </c>
      <c r="C26" s="61" t="s">
        <v>150</v>
      </c>
      <c r="D26" s="95" t="s">
        <v>380</v>
      </c>
      <c r="E26" s="95" t="s">
        <v>380</v>
      </c>
      <c r="F26" s="95" t="s">
        <v>380</v>
      </c>
      <c r="G26" s="95" t="s">
        <v>380</v>
      </c>
      <c r="H26" s="95" t="s">
        <v>380</v>
      </c>
      <c r="I26" s="12" t="s">
        <v>151</v>
      </c>
    </row>
    <row r="27" spans="2:9" ht="20.100000000000001" customHeight="1">
      <c r="B27" s="61" t="s">
        <v>248</v>
      </c>
      <c r="C27" s="61" t="s">
        <v>106</v>
      </c>
      <c r="D27" s="95">
        <v>0.59</v>
      </c>
      <c r="E27" s="95">
        <v>0.59</v>
      </c>
      <c r="F27" s="95" t="s">
        <v>380</v>
      </c>
      <c r="G27" s="95">
        <v>0.59</v>
      </c>
      <c r="H27" s="95">
        <v>0.6</v>
      </c>
      <c r="I27" s="12" t="s">
        <v>107</v>
      </c>
    </row>
    <row r="28" spans="2:9" ht="20.100000000000001" customHeight="1">
      <c r="B28" s="61" t="s">
        <v>190</v>
      </c>
      <c r="C28" s="61" t="s">
        <v>189</v>
      </c>
      <c r="D28" s="95" t="s">
        <v>380</v>
      </c>
      <c r="E28" s="95" t="s">
        <v>380</v>
      </c>
      <c r="F28" s="95" t="s">
        <v>380</v>
      </c>
      <c r="G28" s="95" t="s">
        <v>380</v>
      </c>
      <c r="H28" s="95">
        <v>0.1</v>
      </c>
      <c r="I28" s="12" t="s">
        <v>249</v>
      </c>
    </row>
    <row r="29" spans="2:9" ht="20.100000000000001" customHeight="1">
      <c r="B29" s="61" t="s">
        <v>372</v>
      </c>
      <c r="C29" s="61" t="s">
        <v>371</v>
      </c>
      <c r="D29" s="95" t="s">
        <v>233</v>
      </c>
      <c r="E29" s="95" t="s">
        <v>233</v>
      </c>
      <c r="F29" s="95" t="s">
        <v>233</v>
      </c>
      <c r="G29" s="95" t="s">
        <v>233</v>
      </c>
      <c r="H29" s="95" t="s">
        <v>233</v>
      </c>
      <c r="I29" s="12" t="s">
        <v>373</v>
      </c>
    </row>
    <row r="30" spans="2:9" ht="20.100000000000001" customHeight="1">
      <c r="B30" s="61" t="s">
        <v>250</v>
      </c>
      <c r="C30" s="61" t="s">
        <v>251</v>
      </c>
      <c r="D30" s="95" t="s">
        <v>380</v>
      </c>
      <c r="E30" s="95" t="s">
        <v>380</v>
      </c>
      <c r="F30" s="95" t="s">
        <v>380</v>
      </c>
      <c r="G30" s="95" t="s">
        <v>380</v>
      </c>
      <c r="H30" s="95" t="s">
        <v>380</v>
      </c>
      <c r="I30" s="12" t="s">
        <v>252</v>
      </c>
    </row>
    <row r="31" spans="2:9" ht="20.100000000000001" customHeight="1">
      <c r="B31" s="61" t="s">
        <v>253</v>
      </c>
      <c r="C31" s="61" t="s">
        <v>254</v>
      </c>
      <c r="D31" s="95" t="s">
        <v>233</v>
      </c>
      <c r="E31" s="95" t="s">
        <v>233</v>
      </c>
      <c r="F31" s="95" t="s">
        <v>233</v>
      </c>
      <c r="G31" s="95" t="s">
        <v>233</v>
      </c>
      <c r="H31" s="95" t="s">
        <v>233</v>
      </c>
      <c r="I31" s="12" t="s">
        <v>255</v>
      </c>
    </row>
    <row r="32" spans="2:9" ht="20.100000000000001" customHeight="1">
      <c r="B32" s="61" t="s">
        <v>256</v>
      </c>
      <c r="C32" s="61" t="s">
        <v>200</v>
      </c>
      <c r="D32" s="95" t="s">
        <v>380</v>
      </c>
      <c r="E32" s="95" t="s">
        <v>380</v>
      </c>
      <c r="F32" s="95" t="s">
        <v>380</v>
      </c>
      <c r="G32" s="95">
        <v>0.25</v>
      </c>
      <c r="H32" s="95">
        <v>0.25</v>
      </c>
      <c r="I32" s="12" t="s">
        <v>203</v>
      </c>
    </row>
    <row r="33" spans="2:9" ht="20.100000000000001" customHeight="1">
      <c r="B33" s="61" t="s">
        <v>257</v>
      </c>
      <c r="C33" s="61" t="s">
        <v>152</v>
      </c>
      <c r="D33" s="95" t="s">
        <v>380</v>
      </c>
      <c r="E33" s="95" t="s">
        <v>380</v>
      </c>
      <c r="F33" s="95" t="s">
        <v>380</v>
      </c>
      <c r="G33" s="95" t="s">
        <v>380</v>
      </c>
      <c r="H33" s="95" t="s">
        <v>380</v>
      </c>
      <c r="I33" s="12" t="s">
        <v>153</v>
      </c>
    </row>
    <row r="34" spans="2:9" ht="20.100000000000001" customHeight="1">
      <c r="B34" s="61" t="s">
        <v>258</v>
      </c>
      <c r="C34" s="61" t="s">
        <v>259</v>
      </c>
      <c r="D34" s="95" t="s">
        <v>380</v>
      </c>
      <c r="E34" s="95" t="s">
        <v>380</v>
      </c>
      <c r="F34" s="95" t="s">
        <v>380</v>
      </c>
      <c r="G34" s="95" t="s">
        <v>380</v>
      </c>
      <c r="H34" s="95" t="s">
        <v>380</v>
      </c>
      <c r="I34" s="12" t="s">
        <v>260</v>
      </c>
    </row>
    <row r="35" spans="2:9" ht="20.100000000000001" customHeight="1">
      <c r="B35" s="61" t="s">
        <v>261</v>
      </c>
      <c r="C35" s="61" t="s">
        <v>262</v>
      </c>
      <c r="D35" s="95" t="s">
        <v>380</v>
      </c>
      <c r="E35" s="95" t="s">
        <v>380</v>
      </c>
      <c r="F35" s="95" t="s">
        <v>380</v>
      </c>
      <c r="G35" s="95" t="s">
        <v>380</v>
      </c>
      <c r="H35" s="95" t="s">
        <v>380</v>
      </c>
      <c r="I35" s="12" t="s">
        <v>263</v>
      </c>
    </row>
    <row r="36" spans="2:9" ht="20.100000000000001" customHeight="1">
      <c r="B36" s="61" t="s">
        <v>264</v>
      </c>
      <c r="C36" s="61" t="s">
        <v>265</v>
      </c>
      <c r="D36" s="95" t="s">
        <v>380</v>
      </c>
      <c r="E36" s="95">
        <v>1.05</v>
      </c>
      <c r="F36" s="95" t="s">
        <v>380</v>
      </c>
      <c r="G36" s="95" t="s">
        <v>380</v>
      </c>
      <c r="H36" s="95" t="s">
        <v>380</v>
      </c>
      <c r="I36" s="12" t="s">
        <v>266</v>
      </c>
    </row>
    <row r="37" spans="2:9" ht="20.100000000000001" customHeight="1">
      <c r="B37" s="61" t="s">
        <v>267</v>
      </c>
      <c r="C37" s="61" t="s">
        <v>268</v>
      </c>
      <c r="D37" s="95" t="s">
        <v>380</v>
      </c>
      <c r="E37" s="95" t="s">
        <v>380</v>
      </c>
      <c r="F37" s="95" t="s">
        <v>380</v>
      </c>
      <c r="G37" s="95" t="s">
        <v>380</v>
      </c>
      <c r="H37" s="95" t="s">
        <v>380</v>
      </c>
      <c r="I37" s="12" t="s">
        <v>269</v>
      </c>
    </row>
    <row r="38" spans="2:9" ht="20.100000000000001" customHeight="1">
      <c r="B38" s="61" t="s">
        <v>270</v>
      </c>
      <c r="C38" s="61" t="s">
        <v>271</v>
      </c>
      <c r="D38" s="95" t="s">
        <v>380</v>
      </c>
      <c r="E38" s="95" t="s">
        <v>380</v>
      </c>
      <c r="F38" s="95" t="s">
        <v>380</v>
      </c>
      <c r="G38" s="95" t="s">
        <v>380</v>
      </c>
      <c r="H38" s="95" t="s">
        <v>380</v>
      </c>
      <c r="I38" s="12" t="s">
        <v>272</v>
      </c>
    </row>
    <row r="39" spans="2:9" ht="20.100000000000001" customHeight="1">
      <c r="B39" s="61" t="s">
        <v>273</v>
      </c>
      <c r="C39" s="61" t="s">
        <v>207</v>
      </c>
      <c r="D39" s="95" t="s">
        <v>380</v>
      </c>
      <c r="E39" s="95" t="s">
        <v>380</v>
      </c>
      <c r="F39" s="95" t="s">
        <v>380</v>
      </c>
      <c r="G39" s="95" t="s">
        <v>380</v>
      </c>
      <c r="H39" s="95" t="s">
        <v>380</v>
      </c>
      <c r="I39" s="12" t="s">
        <v>208</v>
      </c>
    </row>
    <row r="40" spans="2:9" ht="20.100000000000001" customHeight="1">
      <c r="B40" s="61" t="s">
        <v>274</v>
      </c>
      <c r="C40" s="61" t="s">
        <v>275</v>
      </c>
      <c r="D40" s="95" t="s">
        <v>380</v>
      </c>
      <c r="E40" s="95" t="s">
        <v>380</v>
      </c>
      <c r="F40" s="95" t="s">
        <v>380</v>
      </c>
      <c r="G40" s="95" t="s">
        <v>380</v>
      </c>
      <c r="H40" s="95" t="s">
        <v>380</v>
      </c>
      <c r="I40" s="12" t="s">
        <v>276</v>
      </c>
    </row>
    <row r="41" spans="2:9" ht="20.100000000000001" customHeight="1">
      <c r="B41" s="61" t="s">
        <v>277</v>
      </c>
      <c r="C41" s="61" t="s">
        <v>278</v>
      </c>
      <c r="D41" s="95" t="s">
        <v>380</v>
      </c>
      <c r="E41" s="95" t="s">
        <v>380</v>
      </c>
      <c r="F41" s="95" t="s">
        <v>380</v>
      </c>
      <c r="G41" s="95" t="s">
        <v>380</v>
      </c>
      <c r="H41" s="95" t="s">
        <v>380</v>
      </c>
      <c r="I41" s="12" t="s">
        <v>279</v>
      </c>
    </row>
    <row r="42" spans="2:9" ht="20.100000000000001" customHeight="1">
      <c r="B42" s="61" t="s">
        <v>280</v>
      </c>
      <c r="C42" s="61" t="s">
        <v>281</v>
      </c>
      <c r="D42" s="95" t="s">
        <v>380</v>
      </c>
      <c r="E42" s="95" t="s">
        <v>380</v>
      </c>
      <c r="F42" s="95" t="s">
        <v>380</v>
      </c>
      <c r="G42" s="95" t="s">
        <v>380</v>
      </c>
      <c r="H42" s="95" t="s">
        <v>380</v>
      </c>
      <c r="I42" s="12" t="s">
        <v>282</v>
      </c>
    </row>
    <row r="43" spans="2:9" ht="20.100000000000001" customHeight="1">
      <c r="B43" s="61" t="s">
        <v>199</v>
      </c>
      <c r="C43" s="61" t="s">
        <v>198</v>
      </c>
      <c r="D43" s="95" t="s">
        <v>380</v>
      </c>
      <c r="E43" s="95" t="s">
        <v>380</v>
      </c>
      <c r="F43" s="95" t="s">
        <v>380</v>
      </c>
      <c r="G43" s="95">
        <v>0.69</v>
      </c>
      <c r="H43" s="95">
        <v>0.67</v>
      </c>
      <c r="I43" s="12" t="s">
        <v>283</v>
      </c>
    </row>
    <row r="44" spans="2:9" ht="20.100000000000001" customHeight="1">
      <c r="B44" s="61" t="s">
        <v>284</v>
      </c>
      <c r="C44" s="61" t="s">
        <v>285</v>
      </c>
      <c r="D44" s="95" t="s">
        <v>380</v>
      </c>
      <c r="E44" s="95" t="s">
        <v>380</v>
      </c>
      <c r="F44" s="95" t="s">
        <v>380</v>
      </c>
      <c r="G44" s="95" t="s">
        <v>380</v>
      </c>
      <c r="H44" s="95" t="s">
        <v>380</v>
      </c>
      <c r="I44" s="12" t="s">
        <v>286</v>
      </c>
    </row>
    <row r="45" spans="2:9" ht="20.100000000000001" customHeight="1">
      <c r="B45" s="61" t="s">
        <v>287</v>
      </c>
      <c r="C45" s="61" t="s">
        <v>288</v>
      </c>
      <c r="D45" s="95" t="s">
        <v>380</v>
      </c>
      <c r="E45" s="95" t="s">
        <v>380</v>
      </c>
      <c r="F45" s="95" t="s">
        <v>380</v>
      </c>
      <c r="G45" s="95" t="s">
        <v>380</v>
      </c>
      <c r="H45" s="95" t="s">
        <v>380</v>
      </c>
      <c r="I45" s="12" t="s">
        <v>289</v>
      </c>
    </row>
    <row r="46" spans="2:9" ht="20.100000000000001" customHeight="1">
      <c r="B46" s="61" t="s">
        <v>290</v>
      </c>
      <c r="C46" s="61" t="s">
        <v>291</v>
      </c>
      <c r="D46" s="95" t="s">
        <v>380</v>
      </c>
      <c r="E46" s="95" t="s">
        <v>380</v>
      </c>
      <c r="F46" s="95" t="s">
        <v>380</v>
      </c>
      <c r="G46" s="95" t="s">
        <v>380</v>
      </c>
      <c r="H46" s="95" t="s">
        <v>380</v>
      </c>
      <c r="I46" s="12" t="s">
        <v>292</v>
      </c>
    </row>
    <row r="47" spans="2:9" ht="20.100000000000001" customHeight="1">
      <c r="B47" s="61" t="s">
        <v>293</v>
      </c>
      <c r="C47" s="90" t="s">
        <v>294</v>
      </c>
      <c r="D47" s="95" t="s">
        <v>380</v>
      </c>
      <c r="E47" s="95" t="s">
        <v>380</v>
      </c>
      <c r="F47" s="95" t="s">
        <v>380</v>
      </c>
      <c r="G47" s="95" t="s">
        <v>380</v>
      </c>
      <c r="H47" s="95" t="s">
        <v>380</v>
      </c>
      <c r="I47" s="91" t="s">
        <v>295</v>
      </c>
    </row>
    <row r="48" spans="2:9" ht="20.100000000000001" customHeight="1">
      <c r="B48" s="61" t="s">
        <v>296</v>
      </c>
      <c r="C48" s="90" t="s">
        <v>297</v>
      </c>
      <c r="D48" s="95" t="s">
        <v>380</v>
      </c>
      <c r="E48" s="95" t="s">
        <v>380</v>
      </c>
      <c r="F48" s="95" t="s">
        <v>380</v>
      </c>
      <c r="G48" s="95" t="s">
        <v>380</v>
      </c>
      <c r="H48" s="95" t="s">
        <v>380</v>
      </c>
      <c r="I48" s="91" t="s">
        <v>298</v>
      </c>
    </row>
    <row r="49" spans="2:9" ht="20.100000000000001" customHeight="1">
      <c r="B49" s="60" t="s">
        <v>27</v>
      </c>
      <c r="C49" s="87"/>
      <c r="D49" s="88"/>
      <c r="E49" s="88"/>
      <c r="F49" s="88"/>
      <c r="G49" s="88"/>
      <c r="H49" s="88"/>
      <c r="I49" s="89" t="s">
        <v>299</v>
      </c>
    </row>
    <row r="50" spans="2:9" ht="20.100000000000001" customHeight="1">
      <c r="B50" s="61" t="s">
        <v>383</v>
      </c>
      <c r="C50" s="61" t="s">
        <v>32</v>
      </c>
      <c r="D50" s="95">
        <v>14.69</v>
      </c>
      <c r="E50" s="95">
        <v>14.43</v>
      </c>
      <c r="F50" s="95">
        <v>14.1</v>
      </c>
      <c r="G50" s="95">
        <v>14.45</v>
      </c>
      <c r="H50" s="95">
        <v>14.68</v>
      </c>
      <c r="I50" s="12" t="s">
        <v>33</v>
      </c>
    </row>
    <row r="51" spans="2:9" ht="20.100000000000001" customHeight="1">
      <c r="B51" s="61" t="s">
        <v>112</v>
      </c>
      <c r="C51" s="61" t="s">
        <v>113</v>
      </c>
      <c r="D51" s="95">
        <v>3.36</v>
      </c>
      <c r="E51" s="95">
        <v>3.36</v>
      </c>
      <c r="F51" s="95">
        <v>3.36</v>
      </c>
      <c r="G51" s="95">
        <v>3.43</v>
      </c>
      <c r="H51" s="95">
        <v>3.5</v>
      </c>
      <c r="I51" s="12" t="s">
        <v>300</v>
      </c>
    </row>
    <row r="52" spans="2:9" ht="20.100000000000001" customHeight="1">
      <c r="B52" s="60" t="s">
        <v>114</v>
      </c>
      <c r="C52" s="87"/>
      <c r="D52" s="88"/>
      <c r="E52" s="88"/>
      <c r="F52" s="88"/>
      <c r="G52" s="88"/>
      <c r="H52" s="88"/>
      <c r="I52" s="89" t="s">
        <v>116</v>
      </c>
    </row>
    <row r="53" spans="2:9" ht="20.100000000000001" customHeight="1">
      <c r="B53" s="61" t="s">
        <v>301</v>
      </c>
      <c r="C53" s="61" t="s">
        <v>162</v>
      </c>
      <c r="D53" s="95">
        <v>0.98</v>
      </c>
      <c r="E53" s="95">
        <v>0.95</v>
      </c>
      <c r="F53" s="95">
        <v>0.91</v>
      </c>
      <c r="G53" s="95">
        <v>0.91</v>
      </c>
      <c r="H53" s="95">
        <v>0.9</v>
      </c>
      <c r="I53" s="12" t="s">
        <v>163</v>
      </c>
    </row>
    <row r="54" spans="2:9" ht="20.100000000000001" customHeight="1">
      <c r="B54" s="61" t="s">
        <v>302</v>
      </c>
      <c r="C54" s="61" t="s">
        <v>148</v>
      </c>
      <c r="D54" s="95" t="s">
        <v>380</v>
      </c>
      <c r="E54" s="95" t="s">
        <v>380</v>
      </c>
      <c r="F54" s="95" t="s">
        <v>380</v>
      </c>
      <c r="G54" s="95">
        <v>0.7</v>
      </c>
      <c r="H54" s="95" t="s">
        <v>380</v>
      </c>
      <c r="I54" s="12" t="s">
        <v>149</v>
      </c>
    </row>
    <row r="55" spans="2:9" ht="20.100000000000001" customHeight="1">
      <c r="B55" s="61" t="s">
        <v>303</v>
      </c>
      <c r="C55" s="61" t="s">
        <v>209</v>
      </c>
      <c r="D55" s="95" t="s">
        <v>380</v>
      </c>
      <c r="E55" s="95" t="s">
        <v>380</v>
      </c>
      <c r="F55" s="95" t="s">
        <v>380</v>
      </c>
      <c r="G55" s="95" t="s">
        <v>380</v>
      </c>
      <c r="H55" s="95" t="s">
        <v>380</v>
      </c>
      <c r="I55" s="12" t="s">
        <v>304</v>
      </c>
    </row>
    <row r="56" spans="2:9" ht="20.100000000000001" customHeight="1">
      <c r="B56" s="61" t="s">
        <v>305</v>
      </c>
      <c r="C56" s="61" t="s">
        <v>206</v>
      </c>
      <c r="D56" s="95" t="s">
        <v>380</v>
      </c>
      <c r="E56" s="95">
        <v>0.45</v>
      </c>
      <c r="F56" s="95" t="s">
        <v>380</v>
      </c>
      <c r="G56" s="95">
        <v>0.43</v>
      </c>
      <c r="H56" s="95">
        <v>0.43</v>
      </c>
      <c r="I56" s="12" t="s">
        <v>210</v>
      </c>
    </row>
    <row r="57" spans="2:9" ht="20.100000000000001" customHeight="1">
      <c r="B57" s="61" t="s">
        <v>306</v>
      </c>
      <c r="C57" s="61" t="s">
        <v>307</v>
      </c>
      <c r="D57" s="95">
        <v>3.21</v>
      </c>
      <c r="E57" s="95">
        <v>3.3</v>
      </c>
      <c r="F57" s="95" t="s">
        <v>380</v>
      </c>
      <c r="G57" s="95" t="s">
        <v>380</v>
      </c>
      <c r="H57" s="95">
        <v>3.46</v>
      </c>
      <c r="I57" s="12" t="s">
        <v>308</v>
      </c>
    </row>
    <row r="58" spans="2:9" ht="20.100000000000001" customHeight="1">
      <c r="B58" s="60" t="s">
        <v>164</v>
      </c>
      <c r="C58" s="87"/>
      <c r="D58" s="88"/>
      <c r="E58" s="88"/>
      <c r="F58" s="88"/>
      <c r="G58" s="88"/>
      <c r="H58" s="88"/>
      <c r="I58" s="89" t="s">
        <v>168</v>
      </c>
    </row>
    <row r="59" spans="2:9" ht="20.100000000000001" customHeight="1">
      <c r="B59" s="61" t="s">
        <v>309</v>
      </c>
      <c r="C59" s="61" t="s">
        <v>310</v>
      </c>
      <c r="D59" s="95" t="s">
        <v>233</v>
      </c>
      <c r="E59" s="95" t="s">
        <v>233</v>
      </c>
      <c r="F59" s="95" t="s">
        <v>233</v>
      </c>
      <c r="G59" s="95" t="s">
        <v>233</v>
      </c>
      <c r="H59" s="95" t="s">
        <v>233</v>
      </c>
      <c r="I59" s="12" t="s">
        <v>311</v>
      </c>
    </row>
    <row r="60" spans="2:9" ht="20.100000000000001" customHeight="1">
      <c r="B60" s="61" t="s">
        <v>312</v>
      </c>
      <c r="C60" s="61" t="s">
        <v>313</v>
      </c>
      <c r="D60" s="95" t="s">
        <v>233</v>
      </c>
      <c r="E60" s="95" t="s">
        <v>233</v>
      </c>
      <c r="F60" s="95" t="s">
        <v>233</v>
      </c>
      <c r="G60" s="95" t="s">
        <v>233</v>
      </c>
      <c r="H60" s="95" t="s">
        <v>233</v>
      </c>
      <c r="I60" s="12" t="s">
        <v>314</v>
      </c>
    </row>
    <row r="61" spans="2:9" ht="20.100000000000001" customHeight="1">
      <c r="B61" s="61" t="s">
        <v>315</v>
      </c>
      <c r="C61" s="61" t="s">
        <v>316</v>
      </c>
      <c r="D61" s="95" t="s">
        <v>233</v>
      </c>
      <c r="E61" s="95" t="s">
        <v>233</v>
      </c>
      <c r="F61" s="95" t="s">
        <v>233</v>
      </c>
      <c r="G61" s="95" t="s">
        <v>233</v>
      </c>
      <c r="H61" s="95" t="s">
        <v>233</v>
      </c>
      <c r="I61" s="92" t="s">
        <v>317</v>
      </c>
    </row>
    <row r="62" spans="2:9" ht="20.100000000000001" customHeight="1">
      <c r="B62" s="61" t="s">
        <v>165</v>
      </c>
      <c r="C62" s="61" t="s">
        <v>166</v>
      </c>
      <c r="D62" s="95" t="s">
        <v>380</v>
      </c>
      <c r="E62" s="95" t="s">
        <v>380</v>
      </c>
      <c r="F62" s="95" t="s">
        <v>380</v>
      </c>
      <c r="G62" s="95" t="s">
        <v>380</v>
      </c>
      <c r="H62" s="95" t="s">
        <v>380</v>
      </c>
      <c r="I62" s="12" t="s">
        <v>167</v>
      </c>
    </row>
    <row r="63" spans="2:9" ht="20.100000000000001" customHeight="1">
      <c r="B63" s="61" t="s">
        <v>318</v>
      </c>
      <c r="C63" s="61" t="s">
        <v>319</v>
      </c>
      <c r="D63" s="95" t="s">
        <v>233</v>
      </c>
      <c r="E63" s="95" t="s">
        <v>233</v>
      </c>
      <c r="F63" s="95" t="s">
        <v>233</v>
      </c>
      <c r="G63" s="95" t="s">
        <v>233</v>
      </c>
      <c r="H63" s="95" t="s">
        <v>233</v>
      </c>
      <c r="I63" s="12" t="s">
        <v>320</v>
      </c>
    </row>
    <row r="64" spans="2:9" ht="20.100000000000001" customHeight="1">
      <c r="B64" s="61" t="s">
        <v>321</v>
      </c>
      <c r="C64" s="61" t="s">
        <v>322</v>
      </c>
      <c r="D64" s="95" t="s">
        <v>233</v>
      </c>
      <c r="E64" s="95" t="s">
        <v>233</v>
      </c>
      <c r="F64" s="95" t="s">
        <v>233</v>
      </c>
      <c r="G64" s="95" t="s">
        <v>233</v>
      </c>
      <c r="H64" s="95" t="s">
        <v>233</v>
      </c>
      <c r="I64" s="12" t="s">
        <v>323</v>
      </c>
    </row>
    <row r="65" spans="2:9" ht="23.25" customHeight="1">
      <c r="B65" s="174" t="s">
        <v>432</v>
      </c>
      <c r="C65" s="175"/>
      <c r="D65" s="175"/>
      <c r="E65" s="175"/>
      <c r="F65" s="175"/>
      <c r="G65" s="175"/>
      <c r="H65" s="175"/>
      <c r="I65" s="176"/>
    </row>
    <row r="66" spans="2:9" ht="23.25" customHeight="1">
      <c r="B66" s="177" t="s">
        <v>433</v>
      </c>
      <c r="C66" s="178"/>
      <c r="D66" s="178"/>
      <c r="E66" s="178"/>
      <c r="F66" s="178"/>
      <c r="G66" s="178"/>
      <c r="H66" s="178"/>
      <c r="I66" s="179"/>
    </row>
    <row r="67" spans="2:9" ht="20.100000000000001" customHeight="1">
      <c r="B67" s="180" t="s">
        <v>225</v>
      </c>
      <c r="C67" s="181" t="s">
        <v>119</v>
      </c>
      <c r="D67" s="182">
        <v>46082</v>
      </c>
      <c r="E67" s="182">
        <v>46083</v>
      </c>
      <c r="F67" s="182">
        <v>46084</v>
      </c>
      <c r="G67" s="182">
        <v>46085</v>
      </c>
      <c r="H67" s="182">
        <v>46086</v>
      </c>
      <c r="I67" s="180" t="s">
        <v>226</v>
      </c>
    </row>
    <row r="68" spans="2:9" ht="20.100000000000001" customHeight="1">
      <c r="B68" s="180"/>
      <c r="C68" s="181"/>
      <c r="D68" s="182"/>
      <c r="E68" s="182"/>
      <c r="F68" s="182"/>
      <c r="G68" s="182"/>
      <c r="H68" s="182"/>
      <c r="I68" s="180"/>
    </row>
    <row r="69" spans="2:9" ht="20.100000000000001" customHeight="1">
      <c r="B69" s="60" t="s">
        <v>324</v>
      </c>
      <c r="C69" s="87"/>
      <c r="D69" s="88"/>
      <c r="E69" s="88"/>
      <c r="F69" s="88"/>
      <c r="G69" s="88"/>
      <c r="H69" s="88"/>
      <c r="I69" s="89" t="s">
        <v>379</v>
      </c>
    </row>
    <row r="70" spans="2:9" ht="20.100000000000001" customHeight="1">
      <c r="B70" s="61" t="s">
        <v>325</v>
      </c>
      <c r="C70" s="61" t="s">
        <v>143</v>
      </c>
      <c r="D70" s="95">
        <v>4</v>
      </c>
      <c r="E70" s="95">
        <v>4</v>
      </c>
      <c r="F70" s="95">
        <v>4</v>
      </c>
      <c r="G70" s="95">
        <v>4.1900000000000004</v>
      </c>
      <c r="H70" s="95" t="s">
        <v>380</v>
      </c>
      <c r="I70" s="12" t="s">
        <v>144</v>
      </c>
    </row>
    <row r="71" spans="2:9" ht="20.100000000000001" customHeight="1">
      <c r="B71" s="61" t="s">
        <v>67</v>
      </c>
      <c r="C71" s="61" t="s">
        <v>68</v>
      </c>
      <c r="D71" s="95">
        <v>3.11</v>
      </c>
      <c r="E71" s="95">
        <v>3.11</v>
      </c>
      <c r="F71" s="95">
        <v>3.1</v>
      </c>
      <c r="G71" s="95">
        <v>3.09</v>
      </c>
      <c r="H71" s="95">
        <v>3.18</v>
      </c>
      <c r="I71" s="12" t="s">
        <v>69</v>
      </c>
    </row>
    <row r="72" spans="2:9" ht="20.100000000000001" customHeight="1">
      <c r="B72" s="61" t="s">
        <v>326</v>
      </c>
      <c r="C72" s="61" t="s">
        <v>177</v>
      </c>
      <c r="D72" s="95" t="s">
        <v>380</v>
      </c>
      <c r="E72" s="95" t="s">
        <v>380</v>
      </c>
      <c r="F72" s="95" t="s">
        <v>380</v>
      </c>
      <c r="G72" s="95">
        <v>0.77</v>
      </c>
      <c r="H72" s="95" t="s">
        <v>380</v>
      </c>
      <c r="I72" s="12" t="s">
        <v>179</v>
      </c>
    </row>
    <row r="73" spans="2:9" ht="20.100000000000001" customHeight="1">
      <c r="B73" s="61" t="s">
        <v>327</v>
      </c>
      <c r="C73" s="61" t="s">
        <v>328</v>
      </c>
      <c r="D73" s="95" t="s">
        <v>233</v>
      </c>
      <c r="E73" s="95" t="s">
        <v>233</v>
      </c>
      <c r="F73" s="95" t="s">
        <v>233</v>
      </c>
      <c r="G73" s="95" t="s">
        <v>233</v>
      </c>
      <c r="H73" s="95" t="s">
        <v>233</v>
      </c>
      <c r="I73" s="12" t="s">
        <v>329</v>
      </c>
    </row>
    <row r="74" spans="2:9" ht="20.100000000000001" customHeight="1">
      <c r="B74" s="61" t="s">
        <v>70</v>
      </c>
      <c r="C74" s="61" t="s">
        <v>71</v>
      </c>
      <c r="D74" s="95">
        <v>22.31</v>
      </c>
      <c r="E74" s="95">
        <v>21.21</v>
      </c>
      <c r="F74" s="95">
        <v>21</v>
      </c>
      <c r="G74" s="95">
        <v>21</v>
      </c>
      <c r="H74" s="95">
        <v>20.9</v>
      </c>
      <c r="I74" s="12" t="s">
        <v>72</v>
      </c>
    </row>
    <row r="75" spans="2:9" ht="20.100000000000001" customHeight="1">
      <c r="B75" s="61" t="s">
        <v>330</v>
      </c>
      <c r="C75" s="61" t="s">
        <v>178</v>
      </c>
      <c r="D75" s="95">
        <v>1.7</v>
      </c>
      <c r="E75" s="95">
        <v>1.75</v>
      </c>
      <c r="F75" s="95">
        <v>1.75</v>
      </c>
      <c r="G75" s="95">
        <v>1.75</v>
      </c>
      <c r="H75" s="95" t="s">
        <v>380</v>
      </c>
      <c r="I75" s="12" t="s">
        <v>180</v>
      </c>
    </row>
    <row r="76" spans="2:9" ht="20.100000000000001" customHeight="1">
      <c r="B76" s="61" t="s">
        <v>331</v>
      </c>
      <c r="C76" s="61" t="s">
        <v>214</v>
      </c>
      <c r="D76" s="95">
        <v>0.88</v>
      </c>
      <c r="E76" s="95" t="s">
        <v>380</v>
      </c>
      <c r="F76" s="95" t="s">
        <v>380</v>
      </c>
      <c r="G76" s="95">
        <v>0.88</v>
      </c>
      <c r="H76" s="95">
        <v>0.88</v>
      </c>
      <c r="I76" s="12" t="s">
        <v>215</v>
      </c>
    </row>
    <row r="77" spans="2:9" ht="20.100000000000001" customHeight="1">
      <c r="B77" s="61" t="s">
        <v>332</v>
      </c>
      <c r="C77" s="61" t="s">
        <v>201</v>
      </c>
      <c r="D77" s="95">
        <v>1.72</v>
      </c>
      <c r="E77" s="95" t="s">
        <v>380</v>
      </c>
      <c r="F77" s="95">
        <v>1.7</v>
      </c>
      <c r="G77" s="95">
        <v>1.65</v>
      </c>
      <c r="H77" s="95">
        <v>1.73</v>
      </c>
      <c r="I77" s="12" t="s">
        <v>202</v>
      </c>
    </row>
    <row r="78" spans="2:9" ht="20.100000000000001" customHeight="1">
      <c r="B78" s="61" t="s">
        <v>212</v>
      </c>
      <c r="C78" s="61" t="s">
        <v>211</v>
      </c>
      <c r="D78" s="95">
        <v>6.92</v>
      </c>
      <c r="E78" s="95">
        <v>6.92</v>
      </c>
      <c r="F78" s="95">
        <v>6.69</v>
      </c>
      <c r="G78" s="95">
        <v>6.69</v>
      </c>
      <c r="H78" s="95" t="s">
        <v>380</v>
      </c>
      <c r="I78" s="92" t="s">
        <v>217</v>
      </c>
    </row>
    <row r="79" spans="2:9" ht="20.100000000000001" customHeight="1">
      <c r="B79" s="61" t="s">
        <v>117</v>
      </c>
      <c r="C79" s="61" t="s">
        <v>118</v>
      </c>
      <c r="D79" s="95" t="s">
        <v>380</v>
      </c>
      <c r="E79" s="95" t="s">
        <v>380</v>
      </c>
      <c r="F79" s="95" t="s">
        <v>380</v>
      </c>
      <c r="G79" s="95">
        <v>0.68</v>
      </c>
      <c r="H79" s="95" t="s">
        <v>380</v>
      </c>
      <c r="I79" s="92" t="s">
        <v>333</v>
      </c>
    </row>
    <row r="80" spans="2:9" ht="20.100000000000001" customHeight="1">
      <c r="B80" s="61" t="s">
        <v>334</v>
      </c>
      <c r="C80" s="90" t="s">
        <v>335</v>
      </c>
      <c r="D80" s="95" t="s">
        <v>380</v>
      </c>
      <c r="E80" s="95" t="s">
        <v>380</v>
      </c>
      <c r="F80" s="95">
        <v>0.68</v>
      </c>
      <c r="G80" s="95" t="s">
        <v>380</v>
      </c>
      <c r="H80" s="95" t="s">
        <v>380</v>
      </c>
      <c r="I80" s="93" t="s">
        <v>336</v>
      </c>
    </row>
    <row r="81" spans="2:9" ht="20.100000000000001" customHeight="1">
      <c r="B81" s="60" t="s">
        <v>76</v>
      </c>
      <c r="C81" s="87"/>
      <c r="D81" s="88"/>
      <c r="E81" s="88"/>
      <c r="F81" s="88"/>
      <c r="G81" s="88"/>
      <c r="H81" s="88"/>
      <c r="I81" s="89" t="s">
        <v>30</v>
      </c>
    </row>
    <row r="82" spans="2:9" ht="20.100000000000001" customHeight="1">
      <c r="B82" s="61" t="s">
        <v>56</v>
      </c>
      <c r="C82" s="61" t="s">
        <v>57</v>
      </c>
      <c r="D82" s="95">
        <v>2.02</v>
      </c>
      <c r="E82" s="95">
        <v>2.02</v>
      </c>
      <c r="F82" s="95">
        <v>2</v>
      </c>
      <c r="G82" s="95">
        <v>2</v>
      </c>
      <c r="H82" s="95">
        <v>2.0699999999999998</v>
      </c>
      <c r="I82" s="12" t="s">
        <v>58</v>
      </c>
    </row>
    <row r="83" spans="2:9" ht="20.100000000000001" customHeight="1">
      <c r="B83" s="61" t="s">
        <v>156</v>
      </c>
      <c r="C83" s="61" t="s">
        <v>155</v>
      </c>
      <c r="D83" s="95">
        <v>5.2</v>
      </c>
      <c r="E83" s="95">
        <v>5.3</v>
      </c>
      <c r="F83" s="95">
        <v>5.3</v>
      </c>
      <c r="G83" s="95">
        <v>5.0999999999999996</v>
      </c>
      <c r="H83" s="95">
        <v>5.35</v>
      </c>
      <c r="I83" s="12" t="s">
        <v>157</v>
      </c>
    </row>
    <row r="84" spans="2:9" ht="20.100000000000001" customHeight="1">
      <c r="B84" s="61" t="s">
        <v>186</v>
      </c>
      <c r="C84" s="61" t="s">
        <v>184</v>
      </c>
      <c r="D84" s="95" t="s">
        <v>380</v>
      </c>
      <c r="E84" s="95">
        <v>17</v>
      </c>
      <c r="F84" s="95">
        <v>17</v>
      </c>
      <c r="G84" s="95" t="s">
        <v>380</v>
      </c>
      <c r="H84" s="95" t="s">
        <v>380</v>
      </c>
      <c r="I84" s="12" t="s">
        <v>195</v>
      </c>
    </row>
    <row r="85" spans="2:9" ht="20.100000000000001" customHeight="1">
      <c r="B85" s="61" t="s">
        <v>337</v>
      </c>
      <c r="C85" s="61" t="s">
        <v>338</v>
      </c>
      <c r="D85" s="95" t="s">
        <v>380</v>
      </c>
      <c r="E85" s="95">
        <v>3</v>
      </c>
      <c r="F85" s="95" t="s">
        <v>380</v>
      </c>
      <c r="G85" s="95">
        <v>2.85</v>
      </c>
      <c r="H85" s="95" t="s">
        <v>380</v>
      </c>
      <c r="I85" s="12" t="s">
        <v>339</v>
      </c>
    </row>
    <row r="86" spans="2:9" ht="20.100000000000001" customHeight="1">
      <c r="B86" s="61" t="s">
        <v>59</v>
      </c>
      <c r="C86" s="61" t="s">
        <v>34</v>
      </c>
      <c r="D86" s="95">
        <v>5.7</v>
      </c>
      <c r="E86" s="95">
        <v>5.7</v>
      </c>
      <c r="F86" s="95">
        <v>5.64</v>
      </c>
      <c r="G86" s="95">
        <v>5.62</v>
      </c>
      <c r="H86" s="95">
        <v>5.67</v>
      </c>
      <c r="I86" s="12" t="s">
        <v>35</v>
      </c>
    </row>
    <row r="87" spans="2:9" ht="20.100000000000001" customHeight="1">
      <c r="B87" s="61" t="s">
        <v>60</v>
      </c>
      <c r="C87" s="61" t="s">
        <v>41</v>
      </c>
      <c r="D87" s="95">
        <v>2.6</v>
      </c>
      <c r="E87" s="95">
        <v>2.6</v>
      </c>
      <c r="F87" s="95">
        <v>2.6</v>
      </c>
      <c r="G87" s="95">
        <v>2.6</v>
      </c>
      <c r="H87" s="95" t="s">
        <v>380</v>
      </c>
      <c r="I87" s="12" t="s">
        <v>61</v>
      </c>
    </row>
    <row r="88" spans="2:9" ht="20.100000000000001" customHeight="1">
      <c r="B88" s="61" t="s">
        <v>340</v>
      </c>
      <c r="C88" s="61" t="s">
        <v>77</v>
      </c>
      <c r="D88" s="95" t="s">
        <v>380</v>
      </c>
      <c r="E88" s="95">
        <v>1.45</v>
      </c>
      <c r="F88" s="95" t="s">
        <v>380</v>
      </c>
      <c r="G88" s="95">
        <v>1.52</v>
      </c>
      <c r="H88" s="95">
        <v>1.5</v>
      </c>
      <c r="I88" s="12" t="s">
        <v>78</v>
      </c>
    </row>
    <row r="89" spans="2:9" ht="20.100000000000001" customHeight="1">
      <c r="B89" s="61" t="s">
        <v>341</v>
      </c>
      <c r="C89" s="61" t="s">
        <v>342</v>
      </c>
      <c r="D89" s="95">
        <v>1.29</v>
      </c>
      <c r="E89" s="95">
        <v>1.27</v>
      </c>
      <c r="F89" s="95">
        <v>1.21</v>
      </c>
      <c r="G89" s="95">
        <v>1.17</v>
      </c>
      <c r="H89" s="95">
        <v>1.19</v>
      </c>
      <c r="I89" s="12" t="s">
        <v>343</v>
      </c>
    </row>
    <row r="90" spans="2:9" ht="20.100000000000001" customHeight="1">
      <c r="B90" s="61" t="s">
        <v>344</v>
      </c>
      <c r="C90" s="61" t="s">
        <v>145</v>
      </c>
      <c r="D90" s="95">
        <v>1.85</v>
      </c>
      <c r="E90" s="95">
        <v>1.85</v>
      </c>
      <c r="F90" s="95">
        <v>1.8</v>
      </c>
      <c r="G90" s="95" t="s">
        <v>380</v>
      </c>
      <c r="H90" s="95">
        <v>1.85</v>
      </c>
      <c r="I90" s="12" t="s">
        <v>146</v>
      </c>
    </row>
    <row r="91" spans="2:9" ht="20.100000000000001" customHeight="1">
      <c r="B91" s="61" t="s">
        <v>103</v>
      </c>
      <c r="C91" s="61" t="s">
        <v>79</v>
      </c>
      <c r="D91" s="95" t="s">
        <v>380</v>
      </c>
      <c r="E91" s="95">
        <v>1.76</v>
      </c>
      <c r="F91" s="95">
        <v>1.75</v>
      </c>
      <c r="G91" s="95">
        <v>1.79</v>
      </c>
      <c r="H91" s="95">
        <v>1.79</v>
      </c>
      <c r="I91" s="12" t="s">
        <v>80</v>
      </c>
    </row>
    <row r="92" spans="2:9" ht="20.100000000000001" customHeight="1">
      <c r="B92" s="61" t="s">
        <v>62</v>
      </c>
      <c r="C92" s="61" t="s">
        <v>46</v>
      </c>
      <c r="D92" s="95">
        <v>2.4900000000000002</v>
      </c>
      <c r="E92" s="95">
        <v>2.4</v>
      </c>
      <c r="F92" s="95" t="s">
        <v>380</v>
      </c>
      <c r="G92" s="95">
        <v>2.5</v>
      </c>
      <c r="H92" s="95">
        <v>2.5</v>
      </c>
      <c r="I92" s="12" t="s">
        <v>44</v>
      </c>
    </row>
    <row r="93" spans="2:9" ht="20.100000000000001" customHeight="1">
      <c r="B93" s="61" t="s">
        <v>81</v>
      </c>
      <c r="C93" s="61" t="s">
        <v>82</v>
      </c>
      <c r="D93" s="95">
        <v>2.79</v>
      </c>
      <c r="E93" s="95">
        <v>2.79</v>
      </c>
      <c r="F93" s="95">
        <v>2.7</v>
      </c>
      <c r="G93" s="95">
        <v>2.7</v>
      </c>
      <c r="H93" s="95">
        <v>2.75</v>
      </c>
      <c r="I93" s="12" t="s">
        <v>83</v>
      </c>
    </row>
    <row r="94" spans="2:9" ht="20.100000000000001" customHeight="1">
      <c r="B94" s="61" t="s">
        <v>127</v>
      </c>
      <c r="C94" s="61" t="s">
        <v>126</v>
      </c>
      <c r="D94" s="95" t="s">
        <v>380</v>
      </c>
      <c r="E94" s="95" t="s">
        <v>380</v>
      </c>
      <c r="F94" s="95" t="s">
        <v>380</v>
      </c>
      <c r="G94" s="95" t="s">
        <v>380</v>
      </c>
      <c r="H94" s="95" t="s">
        <v>380</v>
      </c>
      <c r="I94" s="12" t="s">
        <v>129</v>
      </c>
    </row>
    <row r="95" spans="2:9" ht="20.100000000000001" customHeight="1">
      <c r="B95" s="61" t="s">
        <v>187</v>
      </c>
      <c r="C95" s="61" t="s">
        <v>185</v>
      </c>
      <c r="D95" s="95">
        <v>1.22</v>
      </c>
      <c r="E95" s="95">
        <v>1.21</v>
      </c>
      <c r="F95" s="95">
        <v>1.1499999999999999</v>
      </c>
      <c r="G95" s="95">
        <v>1.1499999999999999</v>
      </c>
      <c r="H95" s="95">
        <v>1.2</v>
      </c>
      <c r="I95" s="12" t="s">
        <v>194</v>
      </c>
    </row>
    <row r="96" spans="2:9" ht="20.100000000000001" customHeight="1">
      <c r="B96" s="61" t="s">
        <v>345</v>
      </c>
      <c r="C96" s="61" t="s">
        <v>154</v>
      </c>
      <c r="D96" s="95" t="s">
        <v>380</v>
      </c>
      <c r="E96" s="95" t="s">
        <v>380</v>
      </c>
      <c r="F96" s="95" t="s">
        <v>380</v>
      </c>
      <c r="G96" s="95">
        <v>1.85</v>
      </c>
      <c r="H96" s="95" t="s">
        <v>380</v>
      </c>
      <c r="I96" s="12" t="s">
        <v>158</v>
      </c>
    </row>
    <row r="97" spans="2:9" ht="20.100000000000001" customHeight="1">
      <c r="B97" s="61" t="s">
        <v>84</v>
      </c>
      <c r="C97" s="61" t="s">
        <v>85</v>
      </c>
      <c r="D97" s="95">
        <v>2.1</v>
      </c>
      <c r="E97" s="95" t="s">
        <v>380</v>
      </c>
      <c r="F97" s="95">
        <v>2.1</v>
      </c>
      <c r="G97" s="95" t="s">
        <v>380</v>
      </c>
      <c r="H97" s="95" t="s">
        <v>380</v>
      </c>
      <c r="I97" s="12" t="s">
        <v>86</v>
      </c>
    </row>
    <row r="98" spans="2:9" ht="20.100000000000001" customHeight="1">
      <c r="B98" s="61" t="s">
        <v>87</v>
      </c>
      <c r="C98" s="61" t="s">
        <v>88</v>
      </c>
      <c r="D98" s="95">
        <v>2.2599999999999998</v>
      </c>
      <c r="E98" s="95">
        <v>2.37</v>
      </c>
      <c r="F98" s="95">
        <v>2.37</v>
      </c>
      <c r="G98" s="95">
        <v>2.4700000000000002</v>
      </c>
      <c r="H98" s="95">
        <v>2.59</v>
      </c>
      <c r="I98" s="12" t="s">
        <v>89</v>
      </c>
    </row>
    <row r="99" spans="2:9" ht="20.100000000000001" customHeight="1">
      <c r="B99" s="61" t="s">
        <v>346</v>
      </c>
      <c r="C99" s="61" t="s">
        <v>347</v>
      </c>
      <c r="D99" s="95" t="s">
        <v>380</v>
      </c>
      <c r="E99" s="95" t="s">
        <v>380</v>
      </c>
      <c r="F99" s="95" t="s">
        <v>380</v>
      </c>
      <c r="G99" s="95" t="s">
        <v>380</v>
      </c>
      <c r="H99" s="95" t="s">
        <v>380</v>
      </c>
      <c r="I99" s="12" t="s">
        <v>348</v>
      </c>
    </row>
    <row r="100" spans="2:9" ht="20.100000000000001" customHeight="1">
      <c r="B100" s="61" t="s">
        <v>349</v>
      </c>
      <c r="C100" s="61" t="s">
        <v>191</v>
      </c>
      <c r="D100" s="95">
        <v>1.19</v>
      </c>
      <c r="E100" s="95">
        <v>1.1399999999999999</v>
      </c>
      <c r="F100" s="95">
        <v>1.0900000000000001</v>
      </c>
      <c r="G100" s="95">
        <v>1.04</v>
      </c>
      <c r="H100" s="95">
        <v>1.04</v>
      </c>
      <c r="I100" s="12" t="s">
        <v>192</v>
      </c>
    </row>
    <row r="101" spans="2:9" ht="20.100000000000001" customHeight="1">
      <c r="B101" s="61" t="s">
        <v>350</v>
      </c>
      <c r="C101" s="61" t="s">
        <v>131</v>
      </c>
      <c r="D101" s="95" t="s">
        <v>380</v>
      </c>
      <c r="E101" s="95" t="s">
        <v>380</v>
      </c>
      <c r="F101" s="95" t="s">
        <v>380</v>
      </c>
      <c r="G101" s="95" t="s">
        <v>380</v>
      </c>
      <c r="H101" s="95" t="s">
        <v>380</v>
      </c>
      <c r="I101" s="94" t="s">
        <v>132</v>
      </c>
    </row>
    <row r="102" spans="2:9" ht="20.100000000000001" customHeight="1">
      <c r="B102" s="60" t="s">
        <v>351</v>
      </c>
      <c r="C102" s="87"/>
      <c r="D102" s="88"/>
      <c r="E102" s="88"/>
      <c r="F102" s="88"/>
      <c r="G102" s="88"/>
      <c r="H102" s="88"/>
      <c r="I102" s="89" t="s">
        <v>63</v>
      </c>
    </row>
    <row r="103" spans="2:9" ht="20.100000000000001" customHeight="1">
      <c r="B103" s="61" t="s">
        <v>101</v>
      </c>
      <c r="C103" s="61" t="s">
        <v>102</v>
      </c>
      <c r="D103" s="95">
        <v>19.399999999999999</v>
      </c>
      <c r="E103" s="95">
        <v>19.2</v>
      </c>
      <c r="F103" s="95">
        <v>18.5</v>
      </c>
      <c r="G103" s="95">
        <v>18.5</v>
      </c>
      <c r="H103" s="95">
        <v>19</v>
      </c>
      <c r="I103" s="12" t="s">
        <v>104</v>
      </c>
    </row>
    <row r="104" spans="2:9" ht="20.100000000000001" customHeight="1">
      <c r="B104" s="61" t="s">
        <v>90</v>
      </c>
      <c r="C104" s="61" t="s">
        <v>91</v>
      </c>
      <c r="D104" s="95">
        <v>8.82</v>
      </c>
      <c r="E104" s="95">
        <v>8.82</v>
      </c>
      <c r="F104" s="95">
        <v>8.5</v>
      </c>
      <c r="G104" s="95">
        <v>8.5</v>
      </c>
      <c r="H104" s="95">
        <v>8.92</v>
      </c>
      <c r="I104" s="12" t="s">
        <v>92</v>
      </c>
    </row>
    <row r="105" spans="2:9" ht="20.100000000000001" customHeight="1">
      <c r="B105" s="61" t="s">
        <v>174</v>
      </c>
      <c r="C105" s="61" t="s">
        <v>175</v>
      </c>
      <c r="D105" s="95" t="s">
        <v>380</v>
      </c>
      <c r="E105" s="95" t="s">
        <v>380</v>
      </c>
      <c r="F105" s="95" t="s">
        <v>380</v>
      </c>
      <c r="G105" s="95">
        <v>102</v>
      </c>
      <c r="H105" s="95" t="s">
        <v>380</v>
      </c>
      <c r="I105" s="12" t="s">
        <v>176</v>
      </c>
    </row>
    <row r="106" spans="2:9" ht="20.100000000000001" customHeight="1">
      <c r="B106" s="61" t="s">
        <v>109</v>
      </c>
      <c r="C106" s="61" t="s">
        <v>110</v>
      </c>
      <c r="D106" s="95">
        <v>11.51</v>
      </c>
      <c r="E106" s="95" t="s">
        <v>380</v>
      </c>
      <c r="F106" s="95">
        <v>11.51</v>
      </c>
      <c r="G106" s="95" t="s">
        <v>380</v>
      </c>
      <c r="H106" s="95" t="s">
        <v>380</v>
      </c>
      <c r="I106" s="12" t="s">
        <v>111</v>
      </c>
    </row>
    <row r="107" spans="2:9" ht="20.100000000000001" customHeight="1">
      <c r="B107" s="61" t="s">
        <v>378</v>
      </c>
      <c r="C107" s="61" t="s">
        <v>105</v>
      </c>
      <c r="D107" s="95">
        <v>9</v>
      </c>
      <c r="E107" s="95" t="s">
        <v>380</v>
      </c>
      <c r="F107" s="95" t="s">
        <v>380</v>
      </c>
      <c r="G107" s="95">
        <v>9.1999999999999993</v>
      </c>
      <c r="H107" s="95" t="s">
        <v>380</v>
      </c>
      <c r="I107" s="12" t="s">
        <v>108</v>
      </c>
    </row>
    <row r="108" spans="2:9" ht="20.100000000000001" customHeight="1">
      <c r="B108" s="61" t="s">
        <v>352</v>
      </c>
      <c r="C108" s="61" t="s">
        <v>353</v>
      </c>
      <c r="D108" s="95">
        <v>13</v>
      </c>
      <c r="E108" s="95" t="s">
        <v>380</v>
      </c>
      <c r="F108" s="95" t="s">
        <v>380</v>
      </c>
      <c r="G108" s="95" t="s">
        <v>380</v>
      </c>
      <c r="H108" s="95">
        <v>13</v>
      </c>
      <c r="I108" s="12" t="s">
        <v>354</v>
      </c>
    </row>
    <row r="109" spans="2:9" ht="20.100000000000001" customHeight="1">
      <c r="B109" s="61" t="s">
        <v>125</v>
      </c>
      <c r="C109" s="61" t="s">
        <v>124</v>
      </c>
      <c r="D109" s="95" t="s">
        <v>380</v>
      </c>
      <c r="E109" s="95" t="s">
        <v>380</v>
      </c>
      <c r="F109" s="95">
        <v>47.5</v>
      </c>
      <c r="G109" s="95">
        <v>47.5</v>
      </c>
      <c r="H109" s="95">
        <v>45.5</v>
      </c>
      <c r="I109" s="12" t="s">
        <v>130</v>
      </c>
    </row>
    <row r="110" spans="2:9" ht="20.100000000000001" customHeight="1">
      <c r="B110" s="61" t="s">
        <v>355</v>
      </c>
      <c r="C110" s="61" t="s">
        <v>213</v>
      </c>
      <c r="D110" s="95" t="s">
        <v>380</v>
      </c>
      <c r="E110" s="95" t="s">
        <v>380</v>
      </c>
      <c r="F110" s="95" t="s">
        <v>380</v>
      </c>
      <c r="G110" s="95" t="s">
        <v>380</v>
      </c>
      <c r="H110" s="95" t="s">
        <v>380</v>
      </c>
      <c r="I110" s="12" t="s">
        <v>216</v>
      </c>
    </row>
    <row r="111" spans="2:9" ht="20.100000000000001" customHeight="1">
      <c r="B111" s="61" t="s">
        <v>356</v>
      </c>
      <c r="C111" s="61" t="s">
        <v>172</v>
      </c>
      <c r="D111" s="95" t="s">
        <v>380</v>
      </c>
      <c r="E111" s="95" t="s">
        <v>380</v>
      </c>
      <c r="F111" s="95" t="s">
        <v>380</v>
      </c>
      <c r="G111" s="95" t="s">
        <v>380</v>
      </c>
      <c r="H111" s="95" t="s">
        <v>380</v>
      </c>
      <c r="I111" s="92" t="s">
        <v>173</v>
      </c>
    </row>
    <row r="112" spans="2:9" ht="20.100000000000001" customHeight="1">
      <c r="B112" s="60" t="s">
        <v>357</v>
      </c>
      <c r="C112" s="87"/>
      <c r="D112" s="88"/>
      <c r="E112" s="88"/>
      <c r="F112" s="88"/>
      <c r="G112" s="88"/>
      <c r="H112" s="88"/>
      <c r="I112" s="89" t="s">
        <v>29</v>
      </c>
    </row>
    <row r="113" spans="2:9" ht="20.100000000000001" customHeight="1">
      <c r="B113" s="61" t="s">
        <v>358</v>
      </c>
      <c r="C113" s="61" t="s">
        <v>218</v>
      </c>
      <c r="D113" s="95" t="s">
        <v>380</v>
      </c>
      <c r="E113" s="95">
        <v>0.36</v>
      </c>
      <c r="F113" s="95">
        <v>0.36</v>
      </c>
      <c r="G113" s="95">
        <v>0.36</v>
      </c>
      <c r="H113" s="95" t="s">
        <v>380</v>
      </c>
      <c r="I113" s="12" t="s">
        <v>219</v>
      </c>
    </row>
    <row r="114" spans="2:9" ht="20.100000000000001" customHeight="1">
      <c r="B114" s="61" t="s">
        <v>221</v>
      </c>
      <c r="C114" s="61" t="s">
        <v>222</v>
      </c>
      <c r="D114" s="95" t="s">
        <v>380</v>
      </c>
      <c r="E114" s="95" t="s">
        <v>380</v>
      </c>
      <c r="F114" s="95">
        <v>3.05</v>
      </c>
      <c r="G114" s="95">
        <v>2.91</v>
      </c>
      <c r="H114" s="95">
        <v>2.77</v>
      </c>
      <c r="I114" s="12" t="s">
        <v>224</v>
      </c>
    </row>
    <row r="115" spans="2:9" ht="20.100000000000001" customHeight="1">
      <c r="B115" s="61" t="s">
        <v>359</v>
      </c>
      <c r="C115" s="61" t="s">
        <v>204</v>
      </c>
      <c r="D115" s="95" t="s">
        <v>380</v>
      </c>
      <c r="E115" s="95" t="s">
        <v>380</v>
      </c>
      <c r="F115" s="95" t="s">
        <v>380</v>
      </c>
      <c r="G115" s="95" t="s">
        <v>380</v>
      </c>
      <c r="H115" s="95" t="s">
        <v>380</v>
      </c>
      <c r="I115" s="12" t="s">
        <v>205</v>
      </c>
    </row>
    <row r="116" spans="2:9" ht="20.100000000000001" customHeight="1">
      <c r="B116" s="61" t="s">
        <v>360</v>
      </c>
      <c r="C116" s="61" t="s">
        <v>141</v>
      </c>
      <c r="D116" s="95">
        <v>4.9400000000000004</v>
      </c>
      <c r="E116" s="95">
        <v>4.96</v>
      </c>
      <c r="F116" s="95">
        <v>4.91</v>
      </c>
      <c r="G116" s="95">
        <v>4.9000000000000004</v>
      </c>
      <c r="H116" s="95">
        <v>4.91</v>
      </c>
      <c r="I116" s="12" t="s">
        <v>142</v>
      </c>
    </row>
    <row r="117" spans="2:9" ht="20.100000000000001" customHeight="1">
      <c r="B117" s="61" t="s">
        <v>361</v>
      </c>
      <c r="C117" s="61" t="s">
        <v>362</v>
      </c>
      <c r="D117" s="95">
        <v>4.5999999999999996</v>
      </c>
      <c r="E117" s="95" t="s">
        <v>380</v>
      </c>
      <c r="F117" s="95" t="s">
        <v>380</v>
      </c>
      <c r="G117" s="95">
        <v>4.5999999999999996</v>
      </c>
      <c r="H117" s="95" t="s">
        <v>380</v>
      </c>
      <c r="I117" s="12" t="s">
        <v>363</v>
      </c>
    </row>
    <row r="118" spans="2:9" ht="20.100000000000001" customHeight="1">
      <c r="B118" s="61" t="s">
        <v>364</v>
      </c>
      <c r="C118" s="61" t="s">
        <v>188</v>
      </c>
      <c r="D118" s="95" t="s">
        <v>380</v>
      </c>
      <c r="E118" s="95" t="s">
        <v>380</v>
      </c>
      <c r="F118" s="95" t="s">
        <v>380</v>
      </c>
      <c r="G118" s="95" t="s">
        <v>380</v>
      </c>
      <c r="H118" s="95" t="s">
        <v>380</v>
      </c>
      <c r="I118" s="12" t="s">
        <v>193</v>
      </c>
    </row>
    <row r="119" spans="2:9" ht="20.100000000000001" customHeight="1">
      <c r="B119" s="61" t="s">
        <v>365</v>
      </c>
      <c r="C119" s="61" t="s">
        <v>366</v>
      </c>
      <c r="D119" s="95">
        <v>6.7</v>
      </c>
      <c r="E119" s="95">
        <v>6.7</v>
      </c>
      <c r="F119" s="95">
        <v>6.95</v>
      </c>
      <c r="G119" s="95">
        <v>6.9</v>
      </c>
      <c r="H119" s="95">
        <v>6.95</v>
      </c>
      <c r="I119" s="12" t="s">
        <v>367</v>
      </c>
    </row>
    <row r="120" spans="2:9" ht="20.100000000000001" customHeight="1">
      <c r="B120" s="61" t="s">
        <v>368</v>
      </c>
      <c r="C120" s="61" t="s">
        <v>369</v>
      </c>
      <c r="D120" s="95" t="s">
        <v>380</v>
      </c>
      <c r="E120" s="95" t="s">
        <v>380</v>
      </c>
      <c r="F120" s="95" t="s">
        <v>380</v>
      </c>
      <c r="G120" s="95" t="s">
        <v>380</v>
      </c>
      <c r="H120" s="95" t="s">
        <v>380</v>
      </c>
      <c r="I120" s="12" t="s">
        <v>370</v>
      </c>
    </row>
  </sheetData>
  <mergeCells count="20">
    <mergeCell ref="B1:I1"/>
    <mergeCell ref="B2:I2"/>
    <mergeCell ref="B3:B4"/>
    <mergeCell ref="C3:C4"/>
    <mergeCell ref="D3:D4"/>
    <mergeCell ref="I3:I4"/>
    <mergeCell ref="G3:G4"/>
    <mergeCell ref="H3:H4"/>
    <mergeCell ref="F3:F4"/>
    <mergeCell ref="E3:E4"/>
    <mergeCell ref="B65:I65"/>
    <mergeCell ref="B66:I66"/>
    <mergeCell ref="B67:B68"/>
    <mergeCell ref="C67:C68"/>
    <mergeCell ref="I67:I68"/>
    <mergeCell ref="D67:D68"/>
    <mergeCell ref="G67:G68"/>
    <mergeCell ref="H67:H68"/>
    <mergeCell ref="F67:F68"/>
    <mergeCell ref="E67:E68"/>
  </mergeCells>
  <phoneticPr fontId="84" type="noConversion"/>
  <pageMargins left="0" right="0.25" top="0" bottom="0" header="0.31496062992126" footer="0.31496062992126"/>
  <pageSetup paperSize="9" scale="6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1"/>
  <sheetViews>
    <sheetView rightToLeft="1" zoomScale="115" zoomScaleNormal="115" workbookViewId="0">
      <selection activeCell="P15" sqref="P15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1" t="s">
        <v>4</v>
      </c>
      <c r="B1" s="183" t="s">
        <v>438</v>
      </c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</row>
    <row r="2" spans="1:14" ht="28.5" customHeight="1">
      <c r="A2" s="28" t="s">
        <v>5</v>
      </c>
      <c r="B2" s="189" t="s">
        <v>439</v>
      </c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</row>
    <row r="3" spans="1:14" ht="50.2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4" ht="20.100000000000001" customHeight="1">
      <c r="A4" s="36" t="s">
        <v>12</v>
      </c>
      <c r="B4" s="143" t="s">
        <v>3</v>
      </c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</row>
    <row r="5" spans="1:14" ht="20.100000000000001" customHeight="1">
      <c r="A5" s="37" t="s">
        <v>374</v>
      </c>
      <c r="B5" s="38" t="s">
        <v>169</v>
      </c>
      <c r="C5" s="39">
        <v>0.66</v>
      </c>
      <c r="D5" s="40">
        <v>0.67</v>
      </c>
      <c r="E5" s="40">
        <v>0.64</v>
      </c>
      <c r="F5" s="41">
        <v>0.65</v>
      </c>
      <c r="G5" s="41">
        <v>0.65</v>
      </c>
      <c r="H5" s="41">
        <v>0.67</v>
      </c>
      <c r="I5" s="42">
        <v>-2.9850746268656692</v>
      </c>
      <c r="J5" s="43">
        <v>49</v>
      </c>
      <c r="K5" s="43">
        <v>19195471</v>
      </c>
      <c r="L5" s="43">
        <v>12508120.52</v>
      </c>
      <c r="M5" s="44">
        <v>5</v>
      </c>
      <c r="N5" s="45" t="s">
        <v>170</v>
      </c>
    </row>
    <row r="6" spans="1:14" ht="20.100000000000001" customHeight="1">
      <c r="A6" s="37" t="s">
        <v>394</v>
      </c>
      <c r="B6" s="38" t="s">
        <v>36</v>
      </c>
      <c r="C6" s="39">
        <v>3.1</v>
      </c>
      <c r="D6" s="40">
        <v>3.1</v>
      </c>
      <c r="E6" s="40">
        <v>2.97</v>
      </c>
      <c r="F6" s="41">
        <v>3.02</v>
      </c>
      <c r="G6" s="41">
        <v>3.06</v>
      </c>
      <c r="H6" s="41">
        <v>3.11</v>
      </c>
      <c r="I6" s="42">
        <v>-1.6077170418006381</v>
      </c>
      <c r="J6" s="43">
        <v>445</v>
      </c>
      <c r="K6" s="43">
        <v>199801828</v>
      </c>
      <c r="L6" s="43">
        <v>604032513.70000005</v>
      </c>
      <c r="M6" s="44">
        <v>5</v>
      </c>
      <c r="N6" s="45" t="s">
        <v>48</v>
      </c>
    </row>
    <row r="7" spans="1:14" ht="20.100000000000001" customHeight="1">
      <c r="A7" s="37" t="s">
        <v>98</v>
      </c>
      <c r="B7" s="38" t="s">
        <v>99</v>
      </c>
      <c r="C7" s="39">
        <v>0.99</v>
      </c>
      <c r="D7" s="40">
        <v>1</v>
      </c>
      <c r="E7" s="40">
        <v>0.97</v>
      </c>
      <c r="F7" s="41">
        <v>0.98</v>
      </c>
      <c r="G7" s="41">
        <v>0.99</v>
      </c>
      <c r="H7" s="41">
        <v>1.01</v>
      </c>
      <c r="I7" s="42">
        <v>-1.980198019801982</v>
      </c>
      <c r="J7" s="43">
        <v>58</v>
      </c>
      <c r="K7" s="43">
        <v>18941132</v>
      </c>
      <c r="L7" s="43">
        <v>18546818.649999999</v>
      </c>
      <c r="M7" s="44">
        <v>5</v>
      </c>
      <c r="N7" s="45" t="s">
        <v>100</v>
      </c>
    </row>
    <row r="8" spans="1:14" ht="20.100000000000001" customHeight="1">
      <c r="A8" s="37" t="s">
        <v>385</v>
      </c>
      <c r="B8" s="38" t="s">
        <v>45</v>
      </c>
      <c r="C8" s="39">
        <v>7.0000000000000007E-2</v>
      </c>
      <c r="D8" s="40">
        <v>7.0000000000000007E-2</v>
      </c>
      <c r="E8" s="40">
        <v>0.06</v>
      </c>
      <c r="F8" s="41">
        <v>0.06</v>
      </c>
      <c r="G8" s="41">
        <v>0.06</v>
      </c>
      <c r="H8" s="41">
        <v>0.06</v>
      </c>
      <c r="I8" s="42">
        <v>0</v>
      </c>
      <c r="J8" s="43">
        <v>16</v>
      </c>
      <c r="K8" s="43">
        <v>185846</v>
      </c>
      <c r="L8" s="43">
        <v>11983.2</v>
      </c>
      <c r="M8" s="44">
        <v>3</v>
      </c>
      <c r="N8" s="45" t="s">
        <v>66</v>
      </c>
    </row>
    <row r="9" spans="1:14" ht="20.100000000000001" customHeight="1">
      <c r="A9" s="37" t="s">
        <v>400</v>
      </c>
      <c r="B9" s="38" t="s">
        <v>25</v>
      </c>
      <c r="C9" s="39">
        <v>0.21</v>
      </c>
      <c r="D9" s="40">
        <v>0.22</v>
      </c>
      <c r="E9" s="40">
        <v>0.21</v>
      </c>
      <c r="F9" s="41">
        <v>0.21</v>
      </c>
      <c r="G9" s="41">
        <v>0.22</v>
      </c>
      <c r="H9" s="41">
        <v>0.21</v>
      </c>
      <c r="I9" s="42">
        <v>4.7619047619047672</v>
      </c>
      <c r="J9" s="43">
        <v>69</v>
      </c>
      <c r="K9" s="43">
        <v>187547966</v>
      </c>
      <c r="L9" s="43">
        <v>40205011.25</v>
      </c>
      <c r="M9" s="44">
        <v>5</v>
      </c>
      <c r="N9" s="45" t="s">
        <v>26</v>
      </c>
    </row>
    <row r="10" spans="1:14" ht="20.100000000000001" customHeight="1">
      <c r="A10" s="37" t="s">
        <v>50</v>
      </c>
      <c r="B10" s="38" t="s">
        <v>51</v>
      </c>
      <c r="C10" s="39">
        <v>4.78</v>
      </c>
      <c r="D10" s="40">
        <v>4.8</v>
      </c>
      <c r="E10" s="40">
        <v>4.5999999999999996</v>
      </c>
      <c r="F10" s="41">
        <v>4.72</v>
      </c>
      <c r="G10" s="41">
        <v>4.8</v>
      </c>
      <c r="H10" s="41">
        <v>4.8</v>
      </c>
      <c r="I10" s="42">
        <v>0</v>
      </c>
      <c r="J10" s="43">
        <v>247</v>
      </c>
      <c r="K10" s="43">
        <v>52621010</v>
      </c>
      <c r="L10" s="43">
        <v>248590006.63</v>
      </c>
      <c r="M10" s="44">
        <v>5</v>
      </c>
      <c r="N10" s="45" t="s">
        <v>52</v>
      </c>
    </row>
    <row r="11" spans="1:14" ht="20.100000000000001" customHeight="1">
      <c r="A11" s="37" t="s">
        <v>396</v>
      </c>
      <c r="B11" s="38" t="s">
        <v>74</v>
      </c>
      <c r="C11" s="39">
        <v>0.22</v>
      </c>
      <c r="D11" s="40">
        <v>0.22</v>
      </c>
      <c r="E11" s="40">
        <v>0.21</v>
      </c>
      <c r="F11" s="41">
        <v>0.22</v>
      </c>
      <c r="G11" s="41">
        <v>0.22</v>
      </c>
      <c r="H11" s="41">
        <v>0.22</v>
      </c>
      <c r="I11" s="42">
        <v>0</v>
      </c>
      <c r="J11" s="43">
        <v>19</v>
      </c>
      <c r="K11" s="43">
        <v>43484000</v>
      </c>
      <c r="L11" s="43">
        <v>9506680</v>
      </c>
      <c r="M11" s="44">
        <v>5</v>
      </c>
      <c r="N11" s="45" t="s">
        <v>75</v>
      </c>
    </row>
    <row r="12" spans="1:14" ht="20.100000000000001" customHeight="1">
      <c r="A12" s="37" t="s">
        <v>53</v>
      </c>
      <c r="B12" s="38" t="s">
        <v>42</v>
      </c>
      <c r="C12" s="39">
        <v>0.32</v>
      </c>
      <c r="D12" s="40">
        <v>0.33</v>
      </c>
      <c r="E12" s="40">
        <v>0.3</v>
      </c>
      <c r="F12" s="41">
        <v>0.32</v>
      </c>
      <c r="G12" s="41">
        <v>0.32</v>
      </c>
      <c r="H12" s="41">
        <v>0.33</v>
      </c>
      <c r="I12" s="42">
        <v>-3.0303030303030276</v>
      </c>
      <c r="J12" s="43">
        <v>109</v>
      </c>
      <c r="K12" s="43">
        <v>328281696</v>
      </c>
      <c r="L12" s="43">
        <v>104249703.78</v>
      </c>
      <c r="M12" s="44">
        <v>5</v>
      </c>
      <c r="N12" s="45" t="s">
        <v>43</v>
      </c>
    </row>
    <row r="13" spans="1:14" ht="20.100000000000001" customHeight="1">
      <c r="A13" s="37" t="s">
        <v>54</v>
      </c>
      <c r="B13" s="38" t="s">
        <v>39</v>
      </c>
      <c r="C13" s="39">
        <v>0.13</v>
      </c>
      <c r="D13" s="40">
        <v>0.14000000000000001</v>
      </c>
      <c r="E13" s="40">
        <v>0.12</v>
      </c>
      <c r="F13" s="41">
        <v>0.13</v>
      </c>
      <c r="G13" s="41">
        <v>0.13</v>
      </c>
      <c r="H13" s="41">
        <v>0.13</v>
      </c>
      <c r="I13" s="42">
        <v>0</v>
      </c>
      <c r="J13" s="43">
        <v>20</v>
      </c>
      <c r="K13" s="43">
        <v>26768088</v>
      </c>
      <c r="L13" s="43">
        <v>3454849.2800000003</v>
      </c>
      <c r="M13" s="44">
        <v>5</v>
      </c>
      <c r="N13" s="45" t="s">
        <v>40</v>
      </c>
    </row>
    <row r="14" spans="1:14" ht="20.100000000000001" customHeight="1">
      <c r="A14" s="37" t="s">
        <v>401</v>
      </c>
      <c r="B14" s="38" t="s">
        <v>159</v>
      </c>
      <c r="C14" s="39">
        <v>1.25</v>
      </c>
      <c r="D14" s="40">
        <v>1.25</v>
      </c>
      <c r="E14" s="40">
        <v>1.1000000000000001</v>
      </c>
      <c r="F14" s="41">
        <v>1.1599999999999999</v>
      </c>
      <c r="G14" s="41">
        <v>1.1000000000000001</v>
      </c>
      <c r="H14" s="41">
        <v>1.25</v>
      </c>
      <c r="I14" s="42">
        <v>-11.999999999999989</v>
      </c>
      <c r="J14" s="43">
        <v>12</v>
      </c>
      <c r="K14" s="43">
        <v>312322</v>
      </c>
      <c r="L14" s="43">
        <v>360895.1</v>
      </c>
      <c r="M14" s="44">
        <v>4</v>
      </c>
      <c r="N14" s="45" t="s">
        <v>160</v>
      </c>
    </row>
    <row r="15" spans="1:14" ht="20.100000000000001" customHeight="1">
      <c r="A15" s="37" t="s">
        <v>405</v>
      </c>
      <c r="B15" s="38" t="s">
        <v>123</v>
      </c>
      <c r="C15" s="39">
        <v>0.23</v>
      </c>
      <c r="D15" s="40">
        <v>0.24</v>
      </c>
      <c r="E15" s="40">
        <v>0.22</v>
      </c>
      <c r="F15" s="41">
        <v>0.23</v>
      </c>
      <c r="G15" s="41">
        <v>0.23</v>
      </c>
      <c r="H15" s="41">
        <v>0.24</v>
      </c>
      <c r="I15" s="42">
        <v>-4.1666666666666625</v>
      </c>
      <c r="J15" s="43">
        <v>47</v>
      </c>
      <c r="K15" s="43">
        <v>85353427</v>
      </c>
      <c r="L15" s="43">
        <v>19633874.639999997</v>
      </c>
      <c r="M15" s="44">
        <v>5</v>
      </c>
      <c r="N15" s="45" t="s">
        <v>128</v>
      </c>
    </row>
    <row r="16" spans="1:14" ht="20.100000000000001" customHeight="1">
      <c r="A16" s="37" t="s">
        <v>38</v>
      </c>
      <c r="B16" s="38" t="s">
        <v>37</v>
      </c>
      <c r="C16" s="39">
        <v>2.0299999999999998</v>
      </c>
      <c r="D16" s="40">
        <v>2.1</v>
      </c>
      <c r="E16" s="40">
        <v>1.97</v>
      </c>
      <c r="F16" s="41">
        <v>2.0299999999999998</v>
      </c>
      <c r="G16" s="41">
        <v>2.1</v>
      </c>
      <c r="H16" s="41">
        <v>2.0499999999999998</v>
      </c>
      <c r="I16" s="42">
        <v>2.4390243902439046</v>
      </c>
      <c r="J16" s="43">
        <v>762</v>
      </c>
      <c r="K16" s="43">
        <v>780009640</v>
      </c>
      <c r="L16" s="43">
        <v>1579527160.9900002</v>
      </c>
      <c r="M16" s="44">
        <v>3</v>
      </c>
      <c r="N16" s="45" t="s">
        <v>55</v>
      </c>
    </row>
    <row r="17" spans="1:14" ht="20.100000000000001" customHeight="1">
      <c r="A17" s="37" t="s">
        <v>395</v>
      </c>
      <c r="B17" s="38" t="s">
        <v>147</v>
      </c>
      <c r="C17" s="39">
        <v>0.05</v>
      </c>
      <c r="D17" s="39">
        <v>0.05</v>
      </c>
      <c r="E17" s="39">
        <v>0.05</v>
      </c>
      <c r="F17" s="41">
        <v>0.05</v>
      </c>
      <c r="G17" s="41">
        <v>0.05</v>
      </c>
      <c r="H17" s="41">
        <v>0.05</v>
      </c>
      <c r="I17" s="42">
        <v>0</v>
      </c>
      <c r="J17" s="43">
        <v>42</v>
      </c>
      <c r="K17" s="43">
        <v>716742</v>
      </c>
      <c r="L17" s="43">
        <v>35837.1</v>
      </c>
      <c r="M17" s="44">
        <v>4</v>
      </c>
      <c r="N17" s="45" t="s">
        <v>241</v>
      </c>
    </row>
    <row r="18" spans="1:14" ht="20.100000000000001" customHeight="1">
      <c r="A18" s="37" t="s">
        <v>242</v>
      </c>
      <c r="B18" s="38" t="s">
        <v>243</v>
      </c>
      <c r="C18" s="39">
        <v>0.27</v>
      </c>
      <c r="D18" s="40">
        <v>0.27</v>
      </c>
      <c r="E18" s="40">
        <v>0.26</v>
      </c>
      <c r="F18" s="41">
        <v>0.27</v>
      </c>
      <c r="G18" s="41">
        <v>0.26</v>
      </c>
      <c r="H18" s="41">
        <v>0.27</v>
      </c>
      <c r="I18" s="42">
        <v>-3.703703703703709</v>
      </c>
      <c r="J18" s="43">
        <v>4</v>
      </c>
      <c r="K18" s="43">
        <v>47354</v>
      </c>
      <c r="L18" s="43">
        <v>12680.2</v>
      </c>
      <c r="M18" s="44">
        <v>3</v>
      </c>
      <c r="N18" s="45" t="s">
        <v>244</v>
      </c>
    </row>
    <row r="19" spans="1:14" ht="20.100000000000001" customHeight="1">
      <c r="A19" s="37" t="s">
        <v>183</v>
      </c>
      <c r="B19" s="38" t="s">
        <v>182</v>
      </c>
      <c r="C19" s="39">
        <v>0.72</v>
      </c>
      <c r="D19" s="39">
        <v>0.75</v>
      </c>
      <c r="E19" s="39">
        <v>0.72</v>
      </c>
      <c r="F19" s="41">
        <v>0.75</v>
      </c>
      <c r="G19" s="41">
        <v>0.75</v>
      </c>
      <c r="H19" s="41">
        <v>0.7</v>
      </c>
      <c r="I19" s="42">
        <v>7.1428571428571397</v>
      </c>
      <c r="J19" s="43">
        <v>2</v>
      </c>
      <c r="K19" s="43">
        <v>255000</v>
      </c>
      <c r="L19" s="43">
        <v>191100</v>
      </c>
      <c r="M19" s="44">
        <v>2</v>
      </c>
      <c r="N19" s="45" t="s">
        <v>196</v>
      </c>
    </row>
    <row r="20" spans="1:14" ht="20.100000000000001" customHeight="1">
      <c r="A20" s="37" t="s">
        <v>199</v>
      </c>
      <c r="B20" s="38" t="s">
        <v>198</v>
      </c>
      <c r="C20" s="39">
        <v>0.69</v>
      </c>
      <c r="D20" s="40">
        <v>0.69</v>
      </c>
      <c r="E20" s="40">
        <v>0.67</v>
      </c>
      <c r="F20" s="41">
        <v>0.69</v>
      </c>
      <c r="G20" s="41">
        <v>0.67</v>
      </c>
      <c r="H20" s="41">
        <v>0.7</v>
      </c>
      <c r="I20" s="42">
        <v>-4.2857142857142705</v>
      </c>
      <c r="J20" s="43">
        <v>9</v>
      </c>
      <c r="K20" s="43">
        <v>959334</v>
      </c>
      <c r="L20" s="43">
        <v>661300.13</v>
      </c>
      <c r="M20" s="44">
        <v>2</v>
      </c>
      <c r="N20" s="45" t="s">
        <v>283</v>
      </c>
    </row>
    <row r="21" spans="1:14" ht="16.5" customHeight="1">
      <c r="A21" s="46" t="s">
        <v>13</v>
      </c>
      <c r="B21" s="46"/>
      <c r="C21" s="142"/>
      <c r="D21" s="142"/>
      <c r="E21" s="142"/>
      <c r="F21" s="142"/>
      <c r="G21" s="142"/>
      <c r="H21" s="142"/>
      <c r="I21" s="142"/>
      <c r="J21" s="47">
        <f>SUM(J5:J20)</f>
        <v>1910</v>
      </c>
      <c r="K21" s="48">
        <f>SUM(K5:K20)</f>
        <v>1744480856</v>
      </c>
      <c r="L21" s="48">
        <f>SUM(L5:L20)</f>
        <v>2641528535.1700001</v>
      </c>
      <c r="M21" s="48">
        <v>5</v>
      </c>
      <c r="N21" s="46" t="s">
        <v>14</v>
      </c>
    </row>
    <row r="22" spans="1:14" ht="15" customHeight="1">
      <c r="A22" s="50" t="s">
        <v>27</v>
      </c>
      <c r="B22" s="50"/>
      <c r="C22" s="143" t="s">
        <v>95</v>
      </c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</row>
    <row r="23" spans="1:14" ht="20.100000000000001" customHeight="1">
      <c r="A23" s="37" t="s">
        <v>383</v>
      </c>
      <c r="B23" s="38" t="s">
        <v>32</v>
      </c>
      <c r="C23" s="105">
        <v>14.9</v>
      </c>
      <c r="D23" s="105">
        <v>14.9</v>
      </c>
      <c r="E23" s="105">
        <v>13.95</v>
      </c>
      <c r="F23" s="41">
        <v>14.3</v>
      </c>
      <c r="G23" s="41">
        <v>14.68</v>
      </c>
      <c r="H23" s="41">
        <v>14.9</v>
      </c>
      <c r="I23" s="42">
        <v>-1.4765100671141007</v>
      </c>
      <c r="J23" s="43">
        <v>1080</v>
      </c>
      <c r="K23" s="43">
        <v>74525352</v>
      </c>
      <c r="L23" s="43">
        <v>1065786185.4699999</v>
      </c>
      <c r="M23" s="44">
        <v>5</v>
      </c>
      <c r="N23" s="45" t="s">
        <v>33</v>
      </c>
    </row>
    <row r="24" spans="1:14" ht="20.100000000000001" customHeight="1">
      <c r="A24" s="37" t="s">
        <v>112</v>
      </c>
      <c r="B24" s="38" t="s">
        <v>113</v>
      </c>
      <c r="C24" s="105">
        <v>3.36</v>
      </c>
      <c r="D24" s="105">
        <v>3.5</v>
      </c>
      <c r="E24" s="105">
        <v>3.3</v>
      </c>
      <c r="F24" s="41">
        <v>3.41</v>
      </c>
      <c r="G24" s="41">
        <v>3.5</v>
      </c>
      <c r="H24" s="41">
        <v>3.36</v>
      </c>
      <c r="I24" s="42">
        <v>4.1666666666666741</v>
      </c>
      <c r="J24" s="43">
        <v>46</v>
      </c>
      <c r="K24" s="43">
        <v>887400</v>
      </c>
      <c r="L24" s="43">
        <v>3024503.6</v>
      </c>
      <c r="M24" s="44">
        <v>5</v>
      </c>
      <c r="N24" s="45" t="s">
        <v>300</v>
      </c>
    </row>
    <row r="25" spans="1:14" ht="20.100000000000001" customHeight="1">
      <c r="A25" s="46" t="s">
        <v>93</v>
      </c>
      <c r="B25" s="46"/>
      <c r="C25" s="67"/>
      <c r="D25" s="68"/>
      <c r="E25" s="68"/>
      <c r="F25" s="69"/>
      <c r="G25" s="69"/>
      <c r="H25" s="69"/>
      <c r="I25" s="70"/>
      <c r="J25" s="47">
        <f>SUM(J23:J24)</f>
        <v>1126</v>
      </c>
      <c r="K25" s="48">
        <f>SUM(K23:K24)</f>
        <v>75412752</v>
      </c>
      <c r="L25" s="48">
        <f>SUM(L23:L24)</f>
        <v>1068810689.0699999</v>
      </c>
      <c r="M25" s="48">
        <v>5</v>
      </c>
      <c r="N25" s="46" t="s">
        <v>14</v>
      </c>
    </row>
    <row r="26" spans="1:14" ht="20.100000000000001" customHeight="1">
      <c r="A26" s="50" t="s">
        <v>114</v>
      </c>
      <c r="B26" s="50"/>
      <c r="C26" s="143" t="s">
        <v>116</v>
      </c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/>
    </row>
    <row r="27" spans="1:14" s="11" customFormat="1" ht="20.100000000000001" customHeight="1">
      <c r="A27" s="37" t="s">
        <v>381</v>
      </c>
      <c r="B27" s="54" t="s">
        <v>162</v>
      </c>
      <c r="C27" s="51">
        <v>0.98</v>
      </c>
      <c r="D27" s="51">
        <v>0.98</v>
      </c>
      <c r="E27" s="51">
        <v>0.9</v>
      </c>
      <c r="F27" s="41">
        <v>0.9</v>
      </c>
      <c r="G27" s="41">
        <v>0.9</v>
      </c>
      <c r="H27" s="41">
        <v>0.95</v>
      </c>
      <c r="I27" s="42">
        <v>-5.2631578947368363</v>
      </c>
      <c r="J27" s="43">
        <v>36</v>
      </c>
      <c r="K27" s="43">
        <v>8529106</v>
      </c>
      <c r="L27" s="43">
        <v>7710913.6500000004</v>
      </c>
      <c r="M27" s="44">
        <v>5</v>
      </c>
      <c r="N27" s="45" t="s">
        <v>163</v>
      </c>
    </row>
    <row r="28" spans="1:14" s="11" customFormat="1" ht="20.100000000000001" customHeight="1">
      <c r="A28" s="37" t="s">
        <v>418</v>
      </c>
      <c r="B28" s="54" t="s">
        <v>148</v>
      </c>
      <c r="C28" s="51">
        <v>0.7</v>
      </c>
      <c r="D28" s="51">
        <v>0.7</v>
      </c>
      <c r="E28" s="51">
        <v>0.7</v>
      </c>
      <c r="F28" s="41">
        <v>0.7</v>
      </c>
      <c r="G28" s="41">
        <v>0.7</v>
      </c>
      <c r="H28" s="41">
        <v>0.7</v>
      </c>
      <c r="I28" s="42">
        <v>0</v>
      </c>
      <c r="J28" s="43">
        <v>4</v>
      </c>
      <c r="K28" s="43">
        <v>200000</v>
      </c>
      <c r="L28" s="43">
        <v>140000</v>
      </c>
      <c r="M28" s="44">
        <v>1</v>
      </c>
      <c r="N28" s="45" t="s">
        <v>149</v>
      </c>
    </row>
    <row r="29" spans="1:14" s="11" customFormat="1" ht="20.100000000000001" customHeight="1">
      <c r="A29" s="37" t="s">
        <v>399</v>
      </c>
      <c r="B29" s="54" t="s">
        <v>206</v>
      </c>
      <c r="C29" s="51">
        <v>0.45</v>
      </c>
      <c r="D29" s="51">
        <v>0.45</v>
      </c>
      <c r="E29" s="51">
        <v>0.43</v>
      </c>
      <c r="F29" s="41">
        <v>0.45</v>
      </c>
      <c r="G29" s="41">
        <v>0.43</v>
      </c>
      <c r="H29" s="41">
        <v>0.45</v>
      </c>
      <c r="I29" s="42">
        <v>-4.4444444444444509</v>
      </c>
      <c r="J29" s="43">
        <v>4</v>
      </c>
      <c r="K29" s="43">
        <v>2006397</v>
      </c>
      <c r="L29" s="43">
        <v>902750.71</v>
      </c>
      <c r="M29" s="44">
        <v>3</v>
      </c>
      <c r="N29" s="45" t="s">
        <v>210</v>
      </c>
    </row>
    <row r="30" spans="1:14" ht="15.75" customHeight="1">
      <c r="A30" s="46" t="s">
        <v>115</v>
      </c>
      <c r="B30" s="46"/>
      <c r="C30" s="67"/>
      <c r="D30" s="68"/>
      <c r="E30" s="68"/>
      <c r="F30" s="69"/>
      <c r="G30" s="69"/>
      <c r="H30" s="69"/>
      <c r="I30" s="70"/>
      <c r="J30" s="47">
        <f>SUM(J27:J29)</f>
        <v>44</v>
      </c>
      <c r="K30" s="48">
        <f>SUM(K27:K29)</f>
        <v>10735503</v>
      </c>
      <c r="L30" s="48">
        <f>SUM(L27:L29)</f>
        <v>8753664.3599999994</v>
      </c>
      <c r="M30" s="48">
        <v>5</v>
      </c>
      <c r="N30" s="46" t="s">
        <v>14</v>
      </c>
    </row>
    <row r="31" spans="1:14" ht="15.75" customHeight="1">
      <c r="A31" s="50" t="s">
        <v>28</v>
      </c>
      <c r="B31" s="50"/>
      <c r="C31" s="143" t="s">
        <v>31</v>
      </c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</row>
    <row r="32" spans="1:14" s="11" customFormat="1" ht="20.100000000000001" customHeight="1">
      <c r="A32" s="37" t="s">
        <v>391</v>
      </c>
      <c r="B32" s="38" t="s">
        <v>143</v>
      </c>
      <c r="C32" s="39">
        <v>4.05</v>
      </c>
      <c r="D32" s="40">
        <v>4.1900000000000004</v>
      </c>
      <c r="E32" s="40">
        <v>4</v>
      </c>
      <c r="F32" s="41">
        <v>4.01</v>
      </c>
      <c r="G32" s="41">
        <v>4.1900000000000004</v>
      </c>
      <c r="H32" s="41">
        <v>4.0999999999999996</v>
      </c>
      <c r="I32" s="42">
        <v>2.1951219512195363</v>
      </c>
      <c r="J32" s="43">
        <v>68</v>
      </c>
      <c r="K32" s="43">
        <v>2594372</v>
      </c>
      <c r="L32" s="43">
        <v>10393457.99</v>
      </c>
      <c r="M32" s="44">
        <v>4</v>
      </c>
      <c r="N32" s="45" t="s">
        <v>144</v>
      </c>
    </row>
    <row r="33" spans="1:14" s="11" customFormat="1" ht="20.100000000000001" customHeight="1">
      <c r="A33" s="37" t="s">
        <v>397</v>
      </c>
      <c r="B33" s="38" t="s">
        <v>211</v>
      </c>
      <c r="C33" s="39">
        <v>6.92</v>
      </c>
      <c r="D33" s="40">
        <v>6.92</v>
      </c>
      <c r="E33" s="40">
        <v>6.69</v>
      </c>
      <c r="F33" s="41">
        <v>6.87</v>
      </c>
      <c r="G33" s="41">
        <v>6.69</v>
      </c>
      <c r="H33" s="41">
        <v>6.92</v>
      </c>
      <c r="I33" s="42">
        <v>-3.3236994219653093</v>
      </c>
      <c r="J33" s="43">
        <v>11</v>
      </c>
      <c r="K33" s="43">
        <v>8264507</v>
      </c>
      <c r="L33" s="43">
        <v>56737012.439999998</v>
      </c>
      <c r="M33" s="44">
        <v>4</v>
      </c>
      <c r="N33" s="45" t="s">
        <v>217</v>
      </c>
    </row>
    <row r="34" spans="1:14" s="11" customFormat="1" ht="20.100000000000001" customHeight="1">
      <c r="A34" s="37" t="s">
        <v>67</v>
      </c>
      <c r="B34" s="38" t="s">
        <v>68</v>
      </c>
      <c r="C34" s="39">
        <v>3.1</v>
      </c>
      <c r="D34" s="40">
        <v>3.2</v>
      </c>
      <c r="E34" s="40">
        <v>3.09</v>
      </c>
      <c r="F34" s="41">
        <v>3.11</v>
      </c>
      <c r="G34" s="41">
        <v>3.18</v>
      </c>
      <c r="H34" s="41">
        <v>3.19</v>
      </c>
      <c r="I34" s="42">
        <v>-0.31347962382444194</v>
      </c>
      <c r="J34" s="43">
        <v>46</v>
      </c>
      <c r="K34" s="43">
        <v>2866999</v>
      </c>
      <c r="L34" s="43">
        <v>8913167.540000001</v>
      </c>
      <c r="M34" s="44">
        <v>5</v>
      </c>
      <c r="N34" s="45" t="s">
        <v>69</v>
      </c>
    </row>
    <row r="35" spans="1:14" s="11" customFormat="1" ht="20.100000000000001" customHeight="1">
      <c r="A35" s="37" t="s">
        <v>406</v>
      </c>
      <c r="B35" s="38" t="s">
        <v>177</v>
      </c>
      <c r="C35" s="39">
        <v>0.77</v>
      </c>
      <c r="D35" s="39">
        <v>0.77</v>
      </c>
      <c r="E35" s="39">
        <v>0.77</v>
      </c>
      <c r="F35" s="41">
        <v>0.77</v>
      </c>
      <c r="G35" s="41">
        <v>0.77</v>
      </c>
      <c r="H35" s="41">
        <v>0.77</v>
      </c>
      <c r="I35" s="42">
        <v>0</v>
      </c>
      <c r="J35" s="43">
        <v>1</v>
      </c>
      <c r="K35" s="43">
        <v>110</v>
      </c>
      <c r="L35" s="43">
        <v>84.7</v>
      </c>
      <c r="M35" s="44">
        <v>1</v>
      </c>
      <c r="N35" s="45" t="s">
        <v>179</v>
      </c>
    </row>
    <row r="36" spans="1:14" s="11" customFormat="1" ht="20.100000000000001" customHeight="1">
      <c r="A36" s="37" t="s">
        <v>70</v>
      </c>
      <c r="B36" s="38" t="s">
        <v>71</v>
      </c>
      <c r="C36" s="39">
        <v>22.9</v>
      </c>
      <c r="D36" s="40">
        <v>22.9</v>
      </c>
      <c r="E36" s="40">
        <v>20.170000000000002</v>
      </c>
      <c r="F36" s="41">
        <v>21.09</v>
      </c>
      <c r="G36" s="41">
        <v>20.9</v>
      </c>
      <c r="H36" s="41">
        <v>23.48</v>
      </c>
      <c r="I36" s="42">
        <v>-10.988074957410564</v>
      </c>
      <c r="J36" s="43">
        <v>258</v>
      </c>
      <c r="K36" s="43">
        <v>7274619</v>
      </c>
      <c r="L36" s="43">
        <v>153387385.01999998</v>
      </c>
      <c r="M36" s="44">
        <v>5</v>
      </c>
      <c r="N36" s="45" t="s">
        <v>72</v>
      </c>
    </row>
    <row r="37" spans="1:14" s="11" customFormat="1" ht="20.100000000000001" customHeight="1">
      <c r="A37" s="37" t="s">
        <v>409</v>
      </c>
      <c r="B37" s="38" t="s">
        <v>118</v>
      </c>
      <c r="C37" s="39">
        <v>0.68</v>
      </c>
      <c r="D37" s="39">
        <v>0.68</v>
      </c>
      <c r="E37" s="39">
        <v>0.68</v>
      </c>
      <c r="F37" s="41">
        <v>0.68</v>
      </c>
      <c r="G37" s="41">
        <v>0.68</v>
      </c>
      <c r="H37" s="41">
        <v>0.69</v>
      </c>
      <c r="I37" s="42">
        <v>-1.4492753623188248</v>
      </c>
      <c r="J37" s="43">
        <v>2</v>
      </c>
      <c r="K37" s="43">
        <v>19002</v>
      </c>
      <c r="L37" s="43">
        <v>12921.359999999999</v>
      </c>
      <c r="M37" s="44">
        <v>2</v>
      </c>
      <c r="N37" s="45" t="s">
        <v>333</v>
      </c>
    </row>
    <row r="38" spans="1:14" ht="15.75" customHeight="1">
      <c r="A38" s="46" t="s">
        <v>94</v>
      </c>
      <c r="B38" s="46"/>
      <c r="C38" s="67"/>
      <c r="D38" s="68"/>
      <c r="E38" s="68"/>
      <c r="F38" s="69"/>
      <c r="G38" s="69"/>
      <c r="H38" s="69"/>
      <c r="I38" s="70"/>
      <c r="J38" s="47">
        <f>SUM(J32:J37)</f>
        <v>386</v>
      </c>
      <c r="K38" s="48">
        <f>SUM(K32:K37)</f>
        <v>21019609</v>
      </c>
      <c r="L38" s="48">
        <f>SUM(L32:L37)</f>
        <v>229444029.05000001</v>
      </c>
      <c r="M38" s="48">
        <v>5</v>
      </c>
      <c r="N38" s="46" t="s">
        <v>14</v>
      </c>
    </row>
    <row r="39" spans="1:14" ht="33.75" customHeight="1">
      <c r="A39" s="21" t="s">
        <v>4</v>
      </c>
      <c r="B39" s="183" t="s">
        <v>438</v>
      </c>
      <c r="C39" s="184"/>
      <c r="D39" s="184"/>
      <c r="E39" s="184"/>
      <c r="F39" s="184"/>
      <c r="G39" s="184"/>
      <c r="H39" s="184"/>
      <c r="I39" s="184"/>
      <c r="J39" s="184"/>
      <c r="K39" s="184"/>
      <c r="L39" s="184"/>
      <c r="M39" s="184"/>
      <c r="N39" s="184"/>
    </row>
    <row r="40" spans="1:14" ht="25.5" customHeight="1">
      <c r="A40" s="28" t="s">
        <v>5</v>
      </c>
      <c r="B40" s="189" t="s">
        <v>439</v>
      </c>
      <c r="C40" s="190"/>
      <c r="D40" s="190"/>
      <c r="E40" s="190"/>
      <c r="F40" s="190"/>
      <c r="G40" s="190"/>
      <c r="H40" s="190"/>
      <c r="I40" s="190"/>
      <c r="J40" s="190"/>
      <c r="K40" s="190"/>
      <c r="L40" s="190"/>
      <c r="M40" s="190"/>
      <c r="N40" s="190"/>
    </row>
    <row r="41" spans="1:14" ht="66" customHeight="1">
      <c r="A41" s="31" t="s">
        <v>0</v>
      </c>
      <c r="B41" s="32" t="s">
        <v>6</v>
      </c>
      <c r="C41" s="32" t="s">
        <v>7</v>
      </c>
      <c r="D41" s="32" t="s">
        <v>8</v>
      </c>
      <c r="E41" s="32" t="s">
        <v>9</v>
      </c>
      <c r="F41" s="32" t="s">
        <v>22</v>
      </c>
      <c r="G41" s="32" t="s">
        <v>2</v>
      </c>
      <c r="H41" s="32" t="s">
        <v>23</v>
      </c>
      <c r="I41" s="33" t="s">
        <v>10</v>
      </c>
      <c r="J41" s="34" t="s">
        <v>97</v>
      </c>
      <c r="K41" s="32" t="s">
        <v>64</v>
      </c>
      <c r="L41" s="32" t="s">
        <v>65</v>
      </c>
      <c r="M41" s="32" t="s">
        <v>11</v>
      </c>
      <c r="N41" s="35" t="s">
        <v>1</v>
      </c>
    </row>
    <row r="42" spans="1:14" ht="20.100000000000001" customHeight="1">
      <c r="A42" s="186" t="s">
        <v>76</v>
      </c>
      <c r="B42" s="186"/>
      <c r="C42" s="62"/>
      <c r="D42" s="63"/>
      <c r="E42" s="63"/>
      <c r="F42" s="64"/>
      <c r="G42" s="64"/>
      <c r="H42" s="64"/>
      <c r="I42" s="65"/>
      <c r="J42" s="66"/>
      <c r="K42" s="66"/>
      <c r="L42" s="66"/>
      <c r="M42" s="187" t="s">
        <v>30</v>
      </c>
      <c r="N42" s="188"/>
    </row>
    <row r="43" spans="1:14" ht="20.100000000000001" customHeight="1">
      <c r="A43" s="37" t="s">
        <v>56</v>
      </c>
      <c r="B43" s="38" t="s">
        <v>57</v>
      </c>
      <c r="C43" s="39">
        <v>2.0499999999999998</v>
      </c>
      <c r="D43" s="39">
        <v>2.09</v>
      </c>
      <c r="E43" s="40">
        <v>1.95</v>
      </c>
      <c r="F43" s="41">
        <v>1.99</v>
      </c>
      <c r="G43" s="41">
        <v>2.0699999999999998</v>
      </c>
      <c r="H43" s="41">
        <v>2.0499999999999998</v>
      </c>
      <c r="I43" s="42">
        <v>0.97560975609756184</v>
      </c>
      <c r="J43" s="43">
        <v>156</v>
      </c>
      <c r="K43" s="43">
        <v>23348074</v>
      </c>
      <c r="L43" s="43">
        <v>46407392.880000003</v>
      </c>
      <c r="M43" s="44">
        <v>5</v>
      </c>
      <c r="N43" s="45" t="s">
        <v>58</v>
      </c>
    </row>
    <row r="44" spans="1:14" ht="20.100000000000001" customHeight="1">
      <c r="A44" s="37" t="s">
        <v>156</v>
      </c>
      <c r="B44" s="38" t="s">
        <v>155</v>
      </c>
      <c r="C44" s="39">
        <v>5.27</v>
      </c>
      <c r="D44" s="39">
        <v>5.35</v>
      </c>
      <c r="E44" s="40">
        <v>5.0999999999999996</v>
      </c>
      <c r="F44" s="41">
        <v>5.26</v>
      </c>
      <c r="G44" s="41">
        <v>5.35</v>
      </c>
      <c r="H44" s="41">
        <v>5.25</v>
      </c>
      <c r="I44" s="42">
        <v>1.904761904761898</v>
      </c>
      <c r="J44" s="43">
        <v>39</v>
      </c>
      <c r="K44" s="43">
        <v>1448332</v>
      </c>
      <c r="L44" s="43">
        <v>7614357.6799999997</v>
      </c>
      <c r="M44" s="44">
        <v>5</v>
      </c>
      <c r="N44" s="45" t="s">
        <v>157</v>
      </c>
    </row>
    <row r="45" spans="1:14" ht="20.100000000000001" customHeight="1">
      <c r="A45" s="37" t="s">
        <v>186</v>
      </c>
      <c r="B45" s="38" t="s">
        <v>184</v>
      </c>
      <c r="C45" s="39">
        <v>17</v>
      </c>
      <c r="D45" s="39">
        <v>17</v>
      </c>
      <c r="E45" s="39">
        <v>17</v>
      </c>
      <c r="F45" s="41">
        <v>17</v>
      </c>
      <c r="G45" s="41">
        <v>17</v>
      </c>
      <c r="H45" s="41">
        <v>17.45</v>
      </c>
      <c r="I45" s="42">
        <v>-2.5787965616045794</v>
      </c>
      <c r="J45" s="43">
        <v>5</v>
      </c>
      <c r="K45" s="43">
        <v>15152</v>
      </c>
      <c r="L45" s="43">
        <v>257584</v>
      </c>
      <c r="M45" s="44">
        <v>2</v>
      </c>
      <c r="N45" s="45" t="s">
        <v>195</v>
      </c>
    </row>
    <row r="46" spans="1:14" ht="20.100000000000001" customHeight="1">
      <c r="A46" s="37" t="s">
        <v>59</v>
      </c>
      <c r="B46" s="38" t="s">
        <v>34</v>
      </c>
      <c r="C46" s="39">
        <v>5.77</v>
      </c>
      <c r="D46" s="40">
        <v>5.77</v>
      </c>
      <c r="E46" s="40">
        <v>5.55</v>
      </c>
      <c r="F46" s="41">
        <v>5.65</v>
      </c>
      <c r="G46" s="41">
        <v>5.67</v>
      </c>
      <c r="H46" s="41">
        <v>5.77</v>
      </c>
      <c r="I46" s="42">
        <v>-1.7331022530329254</v>
      </c>
      <c r="J46" s="43">
        <v>400</v>
      </c>
      <c r="K46" s="43">
        <v>68522259</v>
      </c>
      <c r="L46" s="43">
        <v>387045485.05000001</v>
      </c>
      <c r="M46" s="44">
        <v>5</v>
      </c>
      <c r="N46" s="45" t="s">
        <v>35</v>
      </c>
    </row>
    <row r="47" spans="1:14" ht="20.100000000000001" customHeight="1">
      <c r="A47" s="37" t="s">
        <v>60</v>
      </c>
      <c r="B47" s="38" t="s">
        <v>41</v>
      </c>
      <c r="C47" s="39">
        <v>2.6</v>
      </c>
      <c r="D47" s="40">
        <v>2.6</v>
      </c>
      <c r="E47" s="40">
        <v>2.6</v>
      </c>
      <c r="F47" s="41">
        <v>2.6</v>
      </c>
      <c r="G47" s="41">
        <v>2.6</v>
      </c>
      <c r="H47" s="41">
        <v>2.6</v>
      </c>
      <c r="I47" s="42">
        <v>0</v>
      </c>
      <c r="J47" s="43">
        <v>9</v>
      </c>
      <c r="K47" s="43">
        <v>153631</v>
      </c>
      <c r="L47" s="43">
        <v>399440.6</v>
      </c>
      <c r="M47" s="44">
        <v>4</v>
      </c>
      <c r="N47" s="45" t="s">
        <v>61</v>
      </c>
    </row>
    <row r="48" spans="1:14" ht="20.100000000000001" customHeight="1">
      <c r="A48" s="37" t="s">
        <v>390</v>
      </c>
      <c r="B48" s="38" t="s">
        <v>46</v>
      </c>
      <c r="C48" s="111">
        <v>2.4</v>
      </c>
      <c r="D48" s="111">
        <v>2.5</v>
      </c>
      <c r="E48" s="111">
        <v>2.4</v>
      </c>
      <c r="F48" s="41">
        <v>2.4900000000000002</v>
      </c>
      <c r="G48" s="51">
        <v>2.5</v>
      </c>
      <c r="H48" s="51">
        <v>2.5</v>
      </c>
      <c r="I48" s="42">
        <v>0</v>
      </c>
      <c r="J48" s="43">
        <v>25</v>
      </c>
      <c r="K48" s="43">
        <v>8279660</v>
      </c>
      <c r="L48" s="43">
        <v>20633898.100000001</v>
      </c>
      <c r="M48" s="44">
        <v>4</v>
      </c>
      <c r="N48" s="45" t="s">
        <v>44</v>
      </c>
    </row>
    <row r="49" spans="1:14" ht="20.100000000000001" customHeight="1">
      <c r="A49" s="37" t="s">
        <v>392</v>
      </c>
      <c r="B49" s="38" t="s">
        <v>185</v>
      </c>
      <c r="C49" s="111">
        <v>1.23</v>
      </c>
      <c r="D49" s="111">
        <v>1.23</v>
      </c>
      <c r="E49" s="111">
        <v>1.1499999999999999</v>
      </c>
      <c r="F49" s="41">
        <v>1.19</v>
      </c>
      <c r="G49" s="51">
        <v>1.2</v>
      </c>
      <c r="H49" s="51">
        <v>1.25</v>
      </c>
      <c r="I49" s="42">
        <v>-4.0000000000000036</v>
      </c>
      <c r="J49" s="43">
        <v>30</v>
      </c>
      <c r="K49" s="43">
        <v>3892527</v>
      </c>
      <c r="L49" s="43">
        <v>4637521.9000000004</v>
      </c>
      <c r="M49" s="44">
        <v>5</v>
      </c>
      <c r="N49" s="45" t="s">
        <v>194</v>
      </c>
    </row>
    <row r="50" spans="1:14" ht="20.100000000000001" customHeight="1">
      <c r="A50" s="37" t="s">
        <v>408</v>
      </c>
      <c r="B50" s="38" t="s">
        <v>154</v>
      </c>
      <c r="C50" s="111">
        <v>1.85</v>
      </c>
      <c r="D50" s="111">
        <v>1.85</v>
      </c>
      <c r="E50" s="111">
        <v>1.85</v>
      </c>
      <c r="F50" s="41">
        <v>1.85</v>
      </c>
      <c r="G50" s="51">
        <v>1.85</v>
      </c>
      <c r="H50" s="51">
        <v>1.85</v>
      </c>
      <c r="I50" s="42">
        <v>0</v>
      </c>
      <c r="J50" s="43">
        <v>1</v>
      </c>
      <c r="K50" s="43">
        <v>1074</v>
      </c>
      <c r="L50" s="43">
        <v>1986.9</v>
      </c>
      <c r="M50" s="44">
        <v>1</v>
      </c>
      <c r="N50" s="45" t="s">
        <v>158</v>
      </c>
    </row>
    <row r="51" spans="1:14" ht="20.100000000000001" customHeight="1">
      <c r="A51" s="37" t="s">
        <v>84</v>
      </c>
      <c r="B51" s="38" t="s">
        <v>85</v>
      </c>
      <c r="C51" s="39">
        <v>2.15</v>
      </c>
      <c r="D51" s="40">
        <v>2.15</v>
      </c>
      <c r="E51" s="40">
        <v>2.1</v>
      </c>
      <c r="F51" s="41">
        <v>2.1</v>
      </c>
      <c r="G51" s="51">
        <v>2.1</v>
      </c>
      <c r="H51" s="51">
        <v>2.15</v>
      </c>
      <c r="I51" s="42">
        <v>-2.3255813953488302</v>
      </c>
      <c r="J51" s="43">
        <v>4</v>
      </c>
      <c r="K51" s="43">
        <v>92226</v>
      </c>
      <c r="L51" s="43">
        <v>193690.15</v>
      </c>
      <c r="M51" s="44">
        <v>2</v>
      </c>
      <c r="N51" s="45" t="s">
        <v>86</v>
      </c>
    </row>
    <row r="52" spans="1:14" ht="20.100000000000001" customHeight="1">
      <c r="A52" s="146" t="s">
        <v>15</v>
      </c>
      <c r="B52" s="146"/>
      <c r="C52" s="146"/>
      <c r="D52" s="146"/>
      <c r="E52" s="146"/>
      <c r="F52" s="146"/>
      <c r="G52" s="146"/>
      <c r="H52" s="146"/>
      <c r="I52" s="146"/>
      <c r="J52" s="47">
        <f>SUM(J43:J51)</f>
        <v>669</v>
      </c>
      <c r="K52" s="48">
        <f>SUM(K43:K51)</f>
        <v>105752935</v>
      </c>
      <c r="L52" s="48">
        <f>SUM(L43:L51)</f>
        <v>467191357.25999999</v>
      </c>
      <c r="M52" s="48">
        <v>5</v>
      </c>
      <c r="N52" s="52" t="s">
        <v>14</v>
      </c>
    </row>
    <row r="53" spans="1:14" ht="20.100000000000001" customHeight="1">
      <c r="A53" s="191" t="s">
        <v>16</v>
      </c>
      <c r="B53" s="192"/>
      <c r="C53" s="64"/>
      <c r="D53" s="63"/>
      <c r="E53" s="63"/>
      <c r="F53" s="64"/>
      <c r="G53" s="64"/>
      <c r="H53" s="64"/>
      <c r="I53" s="65"/>
      <c r="J53" s="66"/>
      <c r="K53" s="66"/>
      <c r="L53" s="66"/>
      <c r="M53" s="187" t="s">
        <v>63</v>
      </c>
      <c r="N53" s="188"/>
    </row>
    <row r="54" spans="1:14" ht="20.100000000000001" customHeight="1">
      <c r="A54" s="53" t="s">
        <v>90</v>
      </c>
      <c r="B54" s="53" t="s">
        <v>91</v>
      </c>
      <c r="C54" s="39">
        <v>8.5500000000000007</v>
      </c>
      <c r="D54" s="39">
        <v>8.92</v>
      </c>
      <c r="E54" s="39">
        <v>8.5</v>
      </c>
      <c r="F54" s="41">
        <v>8.6300000000000008</v>
      </c>
      <c r="G54" s="41">
        <v>8.92</v>
      </c>
      <c r="H54" s="41">
        <v>8.99</v>
      </c>
      <c r="I54" s="42">
        <v>-0.77864293659621886</v>
      </c>
      <c r="J54" s="43">
        <v>35</v>
      </c>
      <c r="K54" s="43">
        <v>1403473</v>
      </c>
      <c r="L54" s="43">
        <v>12106822.879999999</v>
      </c>
      <c r="M54" s="44">
        <v>5</v>
      </c>
      <c r="N54" s="5" t="s">
        <v>92</v>
      </c>
    </row>
    <row r="55" spans="1:14" ht="20.100000000000001" customHeight="1">
      <c r="A55" s="53" t="s">
        <v>174</v>
      </c>
      <c r="B55" s="53" t="s">
        <v>175</v>
      </c>
      <c r="C55" s="39">
        <v>102</v>
      </c>
      <c r="D55" s="39">
        <v>102</v>
      </c>
      <c r="E55" s="39">
        <v>102</v>
      </c>
      <c r="F55" s="41">
        <v>102</v>
      </c>
      <c r="G55" s="41">
        <v>102</v>
      </c>
      <c r="H55" s="41">
        <v>100</v>
      </c>
      <c r="I55" s="42">
        <v>2.0000000000000018</v>
      </c>
      <c r="J55" s="43">
        <v>1</v>
      </c>
      <c r="K55" s="43">
        <v>5000</v>
      </c>
      <c r="L55" s="43">
        <v>510000</v>
      </c>
      <c r="M55" s="44">
        <v>1</v>
      </c>
      <c r="N55" s="5" t="s">
        <v>176</v>
      </c>
    </row>
    <row r="56" spans="1:14" ht="20.100000000000001" customHeight="1">
      <c r="A56" s="53" t="s">
        <v>109</v>
      </c>
      <c r="B56" s="53" t="s">
        <v>110</v>
      </c>
      <c r="C56" s="39">
        <v>11.51</v>
      </c>
      <c r="D56" s="39">
        <v>11.51</v>
      </c>
      <c r="E56" s="39">
        <v>11.51</v>
      </c>
      <c r="F56" s="41">
        <v>11.51</v>
      </c>
      <c r="G56" s="41">
        <v>11.51</v>
      </c>
      <c r="H56" s="41">
        <v>11.51</v>
      </c>
      <c r="I56" s="42">
        <v>0</v>
      </c>
      <c r="J56" s="43">
        <v>5</v>
      </c>
      <c r="K56" s="43">
        <v>17931</v>
      </c>
      <c r="L56" s="43">
        <v>206385.81</v>
      </c>
      <c r="M56" s="44">
        <v>1</v>
      </c>
      <c r="N56" s="5" t="s">
        <v>111</v>
      </c>
    </row>
    <row r="57" spans="1:14" ht="20.100000000000001" customHeight="1">
      <c r="A57" s="53" t="s">
        <v>388</v>
      </c>
      <c r="B57" s="53" t="s">
        <v>105</v>
      </c>
      <c r="C57" s="39">
        <v>9</v>
      </c>
      <c r="D57" s="39">
        <v>9.1999999999999993</v>
      </c>
      <c r="E57" s="39">
        <v>9</v>
      </c>
      <c r="F57" s="41">
        <v>9.01</v>
      </c>
      <c r="G57" s="41">
        <v>9.1999999999999993</v>
      </c>
      <c r="H57" s="41">
        <v>9.1199999999999992</v>
      </c>
      <c r="I57" s="42">
        <v>0.87719298245614308</v>
      </c>
      <c r="J57" s="43">
        <v>5</v>
      </c>
      <c r="K57" s="43">
        <v>275000</v>
      </c>
      <c r="L57" s="43">
        <v>2477000</v>
      </c>
      <c r="M57" s="44">
        <v>2</v>
      </c>
      <c r="N57" s="5" t="s">
        <v>108</v>
      </c>
    </row>
    <row r="58" spans="1:14" ht="20.100000000000001" customHeight="1">
      <c r="A58" s="53" t="s">
        <v>403</v>
      </c>
      <c r="B58" s="53" t="s">
        <v>353</v>
      </c>
      <c r="C58" s="39">
        <v>13</v>
      </c>
      <c r="D58" s="39">
        <v>13</v>
      </c>
      <c r="E58" s="39">
        <v>13</v>
      </c>
      <c r="F58" s="41">
        <v>13</v>
      </c>
      <c r="G58" s="41">
        <v>13</v>
      </c>
      <c r="H58" s="41">
        <v>13</v>
      </c>
      <c r="I58" s="42">
        <v>0</v>
      </c>
      <c r="J58" s="43">
        <v>4</v>
      </c>
      <c r="K58" s="43">
        <v>7951</v>
      </c>
      <c r="L58" s="43">
        <v>103363</v>
      </c>
      <c r="M58" s="44">
        <v>2</v>
      </c>
      <c r="N58" s="5" t="s">
        <v>354</v>
      </c>
    </row>
    <row r="59" spans="1:14" ht="20.100000000000001" customHeight="1">
      <c r="A59" s="53" t="s">
        <v>125</v>
      </c>
      <c r="B59" s="53" t="s">
        <v>124</v>
      </c>
      <c r="C59" s="39">
        <v>47.5</v>
      </c>
      <c r="D59" s="39">
        <v>48</v>
      </c>
      <c r="E59" s="39">
        <v>45.5</v>
      </c>
      <c r="F59" s="41">
        <v>47.43</v>
      </c>
      <c r="G59" s="41">
        <v>45.5</v>
      </c>
      <c r="H59" s="41">
        <v>50</v>
      </c>
      <c r="I59" s="42">
        <v>-8.9999999999999964</v>
      </c>
      <c r="J59" s="43">
        <v>13</v>
      </c>
      <c r="K59" s="43">
        <v>56245</v>
      </c>
      <c r="L59" s="43">
        <v>2667767.5</v>
      </c>
      <c r="M59" s="44">
        <v>3</v>
      </c>
      <c r="N59" s="5" t="s">
        <v>130</v>
      </c>
    </row>
    <row r="60" spans="1:14" ht="20.100000000000001" customHeight="1">
      <c r="A60" s="146" t="s">
        <v>17</v>
      </c>
      <c r="B60" s="146"/>
      <c r="C60" s="185"/>
      <c r="D60" s="185"/>
      <c r="E60" s="185"/>
      <c r="F60" s="185"/>
      <c r="G60" s="185"/>
      <c r="H60" s="185"/>
      <c r="I60" s="185"/>
      <c r="J60" s="47">
        <f>SUM(J54:J59)</f>
        <v>63</v>
      </c>
      <c r="K60" s="48">
        <f>SUM(K54:K59)</f>
        <v>1765600</v>
      </c>
      <c r="L60" s="48">
        <f>SUM(L54:L59)</f>
        <v>18071339.189999998</v>
      </c>
      <c r="M60" s="48">
        <v>5</v>
      </c>
      <c r="N60" s="52" t="s">
        <v>14</v>
      </c>
    </row>
    <row r="61" spans="1:14" ht="20.100000000000001" customHeight="1">
      <c r="A61" s="36" t="s">
        <v>18</v>
      </c>
      <c r="B61" s="143" t="s">
        <v>29</v>
      </c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</row>
    <row r="62" spans="1:14" ht="20.100000000000001" customHeight="1">
      <c r="A62" s="54" t="s">
        <v>402</v>
      </c>
      <c r="B62" s="54" t="s">
        <v>218</v>
      </c>
      <c r="C62" s="51">
        <v>0.36</v>
      </c>
      <c r="D62" s="51">
        <v>0.36</v>
      </c>
      <c r="E62" s="51">
        <v>0.36</v>
      </c>
      <c r="F62" s="41">
        <v>0.36</v>
      </c>
      <c r="G62" s="51">
        <v>0.36</v>
      </c>
      <c r="H62" s="51">
        <v>0.36</v>
      </c>
      <c r="I62" s="42">
        <v>0</v>
      </c>
      <c r="J62" s="43">
        <v>6</v>
      </c>
      <c r="K62" s="43">
        <v>87124</v>
      </c>
      <c r="L62" s="43">
        <v>31364.639999999999</v>
      </c>
      <c r="M62" s="44">
        <v>3</v>
      </c>
      <c r="N62" s="45" t="s">
        <v>219</v>
      </c>
    </row>
    <row r="63" spans="1:14" ht="20.100000000000001" customHeight="1">
      <c r="A63" s="54" t="s">
        <v>221</v>
      </c>
      <c r="B63" s="54" t="s">
        <v>222</v>
      </c>
      <c r="C63" s="51">
        <v>3.05</v>
      </c>
      <c r="D63" s="51">
        <v>3.05</v>
      </c>
      <c r="E63" s="51">
        <v>2.77</v>
      </c>
      <c r="F63" s="41">
        <v>2.86</v>
      </c>
      <c r="G63" s="51">
        <v>2.77</v>
      </c>
      <c r="H63" s="51">
        <v>3.05</v>
      </c>
      <c r="I63" s="42">
        <v>-9.180327868852455</v>
      </c>
      <c r="J63" s="43">
        <v>6</v>
      </c>
      <c r="K63" s="43">
        <v>44072</v>
      </c>
      <c r="L63" s="43">
        <v>126019.6</v>
      </c>
      <c r="M63" s="44">
        <v>3</v>
      </c>
      <c r="N63" s="45" t="s">
        <v>224</v>
      </c>
    </row>
    <row r="64" spans="1:14" ht="20.100000000000001" customHeight="1">
      <c r="A64" s="54" t="s">
        <v>393</v>
      </c>
      <c r="B64" s="54" t="s">
        <v>362</v>
      </c>
      <c r="C64" s="51">
        <v>4.5999999999999996</v>
      </c>
      <c r="D64" s="51">
        <v>4.5999999999999996</v>
      </c>
      <c r="E64" s="51">
        <v>4.5999999999999996</v>
      </c>
      <c r="F64" s="41">
        <v>4.5999999999999996</v>
      </c>
      <c r="G64" s="51">
        <v>4.5999999999999996</v>
      </c>
      <c r="H64" s="51">
        <v>4.5999999999999996</v>
      </c>
      <c r="I64" s="42">
        <v>0</v>
      </c>
      <c r="J64" s="43">
        <v>2</v>
      </c>
      <c r="K64" s="43">
        <v>226214</v>
      </c>
      <c r="L64" s="43">
        <v>1040584.3999999999</v>
      </c>
      <c r="M64" s="44">
        <v>2</v>
      </c>
      <c r="N64" s="45" t="s">
        <v>363</v>
      </c>
    </row>
    <row r="65" spans="1:14" ht="20.100000000000001" customHeight="1">
      <c r="A65" s="54" t="s">
        <v>365</v>
      </c>
      <c r="B65" s="54" t="s">
        <v>366</v>
      </c>
      <c r="C65" s="51">
        <v>6.5</v>
      </c>
      <c r="D65" s="51">
        <v>7</v>
      </c>
      <c r="E65" s="51">
        <v>6.5</v>
      </c>
      <c r="F65" s="41">
        <v>6.77</v>
      </c>
      <c r="G65" s="41">
        <v>6.95</v>
      </c>
      <c r="H65" s="41">
        <v>6.5</v>
      </c>
      <c r="I65" s="42">
        <v>6.9230769230769207</v>
      </c>
      <c r="J65" s="43">
        <v>37</v>
      </c>
      <c r="K65" s="43">
        <v>480996</v>
      </c>
      <c r="L65" s="43">
        <v>3255317.8899999997</v>
      </c>
      <c r="M65" s="44">
        <v>5</v>
      </c>
      <c r="N65" s="45" t="s">
        <v>367</v>
      </c>
    </row>
    <row r="66" spans="1:14" ht="20.100000000000001" customHeight="1">
      <c r="A66" s="146" t="s">
        <v>19</v>
      </c>
      <c r="B66" s="146"/>
      <c r="C66" s="146"/>
      <c r="D66" s="146"/>
      <c r="E66" s="146"/>
      <c r="F66" s="146"/>
      <c r="G66" s="146"/>
      <c r="H66" s="146"/>
      <c r="I66" s="146"/>
      <c r="J66" s="47">
        <f>SUM(J62:J65)</f>
        <v>51</v>
      </c>
      <c r="K66" s="48">
        <f>SUM(K62:K65)</f>
        <v>838406</v>
      </c>
      <c r="L66" s="48">
        <f>SUM(L62:L65)</f>
        <v>4453286.5299999993</v>
      </c>
      <c r="M66" s="48">
        <v>5</v>
      </c>
      <c r="N66" s="52" t="s">
        <v>14</v>
      </c>
    </row>
    <row r="67" spans="1:14" ht="20.100000000000001" customHeight="1">
      <c r="A67" s="146" t="s">
        <v>20</v>
      </c>
      <c r="B67" s="146"/>
      <c r="C67" s="146"/>
      <c r="D67" s="146"/>
      <c r="E67" s="146"/>
      <c r="F67" s="146"/>
      <c r="G67" s="146"/>
      <c r="H67" s="146"/>
      <c r="I67" s="146"/>
      <c r="J67" s="48">
        <f>J66+J60+J52+J38+J30+J25+J21</f>
        <v>4249</v>
      </c>
      <c r="K67" s="48">
        <f>K66+K60+K52+K38+K30+K25+K21</f>
        <v>1960005661</v>
      </c>
      <c r="L67" s="48">
        <f>L66+L60+L52+L38+L30+L25+L21</f>
        <v>4438252900.6300001</v>
      </c>
      <c r="M67" s="55">
        <v>5</v>
      </c>
      <c r="N67" s="56" t="s">
        <v>21</v>
      </c>
    </row>
    <row r="68" spans="1:14" ht="20.100000000000001" customHeight="1">
      <c r="J68" s="19"/>
      <c r="K68" s="19"/>
      <c r="L68" s="19"/>
      <c r="M68" s="4"/>
    </row>
    <row r="69" spans="1:14" ht="20.100000000000001" customHeight="1">
      <c r="J69" s="4"/>
      <c r="K69" s="4"/>
      <c r="L69" s="4"/>
      <c r="M69" s="19"/>
      <c r="N69" s="19"/>
    </row>
    <row r="70" spans="1:14" ht="20.100000000000001" customHeight="1">
      <c r="K70" s="7"/>
      <c r="L70" s="7"/>
    </row>
    <row r="71" spans="1:14" ht="20.100000000000001" customHeight="1"/>
  </sheetData>
  <mergeCells count="22">
    <mergeCell ref="M53:N53"/>
    <mergeCell ref="B4:N4"/>
    <mergeCell ref="C21:I21"/>
    <mergeCell ref="A53:B53"/>
    <mergeCell ref="C22:N22"/>
    <mergeCell ref="C31:N31"/>
    <mergeCell ref="B1:N1"/>
    <mergeCell ref="B39:N39"/>
    <mergeCell ref="A67:B67"/>
    <mergeCell ref="C67:I67"/>
    <mergeCell ref="A52:B52"/>
    <mergeCell ref="C52:I52"/>
    <mergeCell ref="C26:N26"/>
    <mergeCell ref="A66:B66"/>
    <mergeCell ref="C60:I60"/>
    <mergeCell ref="B61:N61"/>
    <mergeCell ref="A60:B60"/>
    <mergeCell ref="C66:I66"/>
    <mergeCell ref="A42:B42"/>
    <mergeCell ref="M42:N42"/>
    <mergeCell ref="B40:N40"/>
    <mergeCell ref="B2:N2"/>
  </mergeCells>
  <printOptions horizontalCentered="1"/>
  <pageMargins left="0" right="0" top="0" bottom="0" header="0" footer="0"/>
  <pageSetup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rightToLeft="1" zoomScaleNormal="100" workbookViewId="0">
      <selection activeCell="B17" sqref="B17:O18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9.14062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384</v>
      </c>
      <c r="B1" s="23" t="s">
        <v>4</v>
      </c>
      <c r="C1" s="195" t="s">
        <v>436</v>
      </c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</row>
    <row r="2" spans="1:15" s="20" customFormat="1" ht="23.25" customHeight="1">
      <c r="B2" s="29" t="s">
        <v>5</v>
      </c>
      <c r="C2" s="197" t="s">
        <v>437</v>
      </c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</row>
    <row r="3" spans="1:15" s="104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0.100000000000001" customHeight="1">
      <c r="B4" s="85" t="s">
        <v>12</v>
      </c>
      <c r="C4" s="199" t="s">
        <v>3</v>
      </c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</row>
    <row r="5" spans="1:15" ht="20.100000000000001" customHeight="1">
      <c r="B5" s="61" t="s">
        <v>248</v>
      </c>
      <c r="C5" s="61" t="s">
        <v>106</v>
      </c>
      <c r="D5" s="71">
        <v>0.6</v>
      </c>
      <c r="E5" s="71">
        <v>0.61</v>
      </c>
      <c r="F5" s="71">
        <v>0.59</v>
      </c>
      <c r="G5" s="71">
        <v>0.6</v>
      </c>
      <c r="H5" s="71">
        <v>0.6</v>
      </c>
      <c r="I5" s="71">
        <v>0.6</v>
      </c>
      <c r="J5" s="72">
        <v>0</v>
      </c>
      <c r="K5" s="73">
        <v>19</v>
      </c>
      <c r="L5" s="73">
        <v>4591201</v>
      </c>
      <c r="M5" s="73">
        <v>2748376.21</v>
      </c>
      <c r="N5" s="74">
        <v>4</v>
      </c>
      <c r="O5" s="12" t="s">
        <v>107</v>
      </c>
    </row>
    <row r="6" spans="1:15" ht="20.100000000000001" customHeight="1">
      <c r="B6" s="61" t="s">
        <v>190</v>
      </c>
      <c r="C6" s="61" t="s">
        <v>189</v>
      </c>
      <c r="D6" s="71">
        <v>0.1</v>
      </c>
      <c r="E6" s="71">
        <v>0.1</v>
      </c>
      <c r="F6" s="71">
        <v>0.1</v>
      </c>
      <c r="G6" s="71">
        <v>0.1</v>
      </c>
      <c r="H6" s="71">
        <v>0.1</v>
      </c>
      <c r="I6" s="71">
        <v>0.1</v>
      </c>
      <c r="J6" s="72">
        <v>0</v>
      </c>
      <c r="K6" s="73">
        <v>2</v>
      </c>
      <c r="L6" s="73">
        <v>200000</v>
      </c>
      <c r="M6" s="73">
        <v>20000</v>
      </c>
      <c r="N6" s="74">
        <v>1</v>
      </c>
      <c r="O6" s="12" t="s">
        <v>249</v>
      </c>
    </row>
    <row r="7" spans="1:15" ht="20.100000000000001" customHeight="1">
      <c r="B7" s="61" t="s">
        <v>440</v>
      </c>
      <c r="C7" s="61" t="s">
        <v>265</v>
      </c>
      <c r="D7" s="71">
        <v>1.05</v>
      </c>
      <c r="E7" s="71">
        <v>1.05</v>
      </c>
      <c r="F7" s="71">
        <v>1.05</v>
      </c>
      <c r="G7" s="71">
        <v>1.05</v>
      </c>
      <c r="H7" s="71">
        <v>1.05</v>
      </c>
      <c r="I7" s="71">
        <v>1</v>
      </c>
      <c r="J7" s="72">
        <v>5.0000000000000044</v>
      </c>
      <c r="K7" s="73">
        <v>5</v>
      </c>
      <c r="L7" s="73">
        <v>10000</v>
      </c>
      <c r="M7" s="73">
        <v>10500</v>
      </c>
      <c r="N7" s="74">
        <v>1</v>
      </c>
      <c r="O7" s="12" t="s">
        <v>266</v>
      </c>
    </row>
    <row r="8" spans="1:15" ht="20.100000000000001" customHeight="1">
      <c r="B8" s="61" t="s">
        <v>422</v>
      </c>
      <c r="C8" s="61" t="s">
        <v>200</v>
      </c>
      <c r="D8" s="71">
        <v>0.25</v>
      </c>
      <c r="E8" s="71">
        <v>0.25</v>
      </c>
      <c r="F8" s="71">
        <v>0.25</v>
      </c>
      <c r="G8" s="71">
        <v>0.25</v>
      </c>
      <c r="H8" s="71">
        <v>0.25</v>
      </c>
      <c r="I8" s="71">
        <v>0.25</v>
      </c>
      <c r="J8" s="72">
        <v>0</v>
      </c>
      <c r="K8" s="73">
        <v>2</v>
      </c>
      <c r="L8" s="73">
        <v>13916</v>
      </c>
      <c r="M8" s="73">
        <v>3479</v>
      </c>
      <c r="N8" s="74">
        <v>2</v>
      </c>
      <c r="O8" s="12" t="s">
        <v>203</v>
      </c>
    </row>
    <row r="9" spans="1:15" ht="20.100000000000001" customHeight="1">
      <c r="B9" s="193" t="s">
        <v>13</v>
      </c>
      <c r="C9" s="193"/>
      <c r="D9" s="194"/>
      <c r="E9" s="194"/>
      <c r="F9" s="194"/>
      <c r="G9" s="194"/>
      <c r="H9" s="194"/>
      <c r="I9" s="194"/>
      <c r="J9" s="194"/>
      <c r="K9" s="76">
        <f>SUM(K5:K8)</f>
        <v>28</v>
      </c>
      <c r="L9" s="76">
        <f>SUM(L5:L8)</f>
        <v>4815117</v>
      </c>
      <c r="M9" s="76">
        <f>SUM(M5:M8)</f>
        <v>2782355.21</v>
      </c>
      <c r="N9" s="75">
        <v>4</v>
      </c>
      <c r="O9" s="77" t="s">
        <v>14</v>
      </c>
    </row>
    <row r="10" spans="1:15" ht="20.100000000000001" customHeight="1">
      <c r="B10" s="85" t="s">
        <v>114</v>
      </c>
      <c r="C10" s="199"/>
      <c r="D10" s="199" t="s">
        <v>116</v>
      </c>
      <c r="E10" s="199"/>
      <c r="F10" s="199"/>
      <c r="G10" s="199"/>
      <c r="H10" s="199"/>
      <c r="I10" s="199"/>
      <c r="J10" s="199"/>
      <c r="K10" s="199"/>
      <c r="L10" s="199"/>
      <c r="M10" s="199"/>
      <c r="N10" s="199"/>
      <c r="O10" s="199"/>
    </row>
    <row r="11" spans="1:15" ht="20.100000000000001" customHeight="1">
      <c r="B11" s="61" t="s">
        <v>306</v>
      </c>
      <c r="C11" s="61" t="s">
        <v>307</v>
      </c>
      <c r="D11" s="71">
        <v>3.3</v>
      </c>
      <c r="E11" s="71">
        <v>3.46</v>
      </c>
      <c r="F11" s="71">
        <v>3.21</v>
      </c>
      <c r="G11" s="71">
        <v>3.46</v>
      </c>
      <c r="H11" s="71">
        <v>3.46</v>
      </c>
      <c r="I11" s="71">
        <v>3.25</v>
      </c>
      <c r="J11" s="72">
        <v>6.4615384615384519</v>
      </c>
      <c r="K11" s="73">
        <v>9</v>
      </c>
      <c r="L11" s="73">
        <v>139983</v>
      </c>
      <c r="M11" s="73">
        <v>469044.14</v>
      </c>
      <c r="N11" s="74">
        <v>3</v>
      </c>
      <c r="O11" s="12" t="s">
        <v>308</v>
      </c>
    </row>
    <row r="12" spans="1:15" ht="20.100000000000001" customHeight="1">
      <c r="B12" s="193" t="s">
        <v>115</v>
      </c>
      <c r="C12" s="193"/>
      <c r="D12" s="194"/>
      <c r="E12" s="194"/>
      <c r="F12" s="194"/>
      <c r="G12" s="194"/>
      <c r="H12" s="194"/>
      <c r="I12" s="194"/>
      <c r="J12" s="194"/>
      <c r="K12" s="76">
        <f>SUM(K11:K11)</f>
        <v>9</v>
      </c>
      <c r="L12" s="76">
        <f>SUM(L11:L11)</f>
        <v>139983</v>
      </c>
      <c r="M12" s="76">
        <f>SUM(M11:M11)</f>
        <v>469044.14</v>
      </c>
      <c r="N12" s="75">
        <v>3</v>
      </c>
      <c r="O12" s="77" t="s">
        <v>14</v>
      </c>
    </row>
    <row r="13" spans="1:15" ht="20.100000000000001" customHeight="1">
      <c r="B13" s="85" t="s">
        <v>28</v>
      </c>
      <c r="C13" s="199" t="s">
        <v>30</v>
      </c>
      <c r="D13" s="199" t="s">
        <v>31</v>
      </c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</row>
    <row r="14" spans="1:15" ht="20.100000000000001" customHeight="1">
      <c r="B14" s="61" t="s">
        <v>387</v>
      </c>
      <c r="C14" s="61" t="s">
        <v>201</v>
      </c>
      <c r="D14" s="71">
        <v>1.73</v>
      </c>
      <c r="E14" s="71">
        <v>1.73</v>
      </c>
      <c r="F14" s="71">
        <v>1.59</v>
      </c>
      <c r="G14" s="71">
        <v>1.65</v>
      </c>
      <c r="H14" s="71">
        <v>1.73</v>
      </c>
      <c r="I14" s="71">
        <v>1.76</v>
      </c>
      <c r="J14" s="72">
        <v>-1.7045454545454586</v>
      </c>
      <c r="K14" s="73">
        <v>52</v>
      </c>
      <c r="L14" s="73">
        <v>4167533</v>
      </c>
      <c r="M14" s="73">
        <v>7013552.2400000002</v>
      </c>
      <c r="N14" s="74">
        <v>4</v>
      </c>
      <c r="O14" s="12" t="s">
        <v>202</v>
      </c>
    </row>
    <row r="15" spans="1:15" ht="20.100000000000001" customHeight="1">
      <c r="B15" s="193" t="s">
        <v>389</v>
      </c>
      <c r="C15" s="193"/>
      <c r="D15" s="194"/>
      <c r="E15" s="194"/>
      <c r="F15" s="194"/>
      <c r="G15" s="194"/>
      <c r="H15" s="194"/>
      <c r="I15" s="194"/>
      <c r="J15" s="194"/>
      <c r="K15" s="76">
        <f>SUM(K14)</f>
        <v>52</v>
      </c>
      <c r="L15" s="76">
        <f>SUM(L14)</f>
        <v>4167533</v>
      </c>
      <c r="M15" s="76">
        <f>SUM(M14)</f>
        <v>7013552.2400000002</v>
      </c>
      <c r="N15" s="75">
        <v>4</v>
      </c>
      <c r="O15" s="77" t="s">
        <v>14</v>
      </c>
    </row>
    <row r="16" spans="1:15" ht="20.100000000000001" customHeight="1">
      <c r="B16" s="85" t="s">
        <v>76</v>
      </c>
      <c r="C16" s="199" t="s">
        <v>96</v>
      </c>
      <c r="D16" s="199"/>
      <c r="E16" s="199"/>
      <c r="F16" s="199"/>
      <c r="G16" s="199"/>
      <c r="H16" s="199"/>
      <c r="I16" s="199"/>
      <c r="J16" s="199"/>
      <c r="K16" s="199"/>
      <c r="L16" s="199"/>
      <c r="M16" s="199"/>
      <c r="N16" s="199"/>
      <c r="O16" s="199"/>
    </row>
    <row r="17" spans="2:15" ht="20.100000000000001" customHeight="1">
      <c r="B17" s="61" t="s">
        <v>419</v>
      </c>
      <c r="C17" s="61" t="s">
        <v>338</v>
      </c>
      <c r="D17" s="71">
        <v>3</v>
      </c>
      <c r="E17" s="71">
        <v>3</v>
      </c>
      <c r="F17" s="71">
        <v>2.85</v>
      </c>
      <c r="G17" s="71">
        <v>2.85</v>
      </c>
      <c r="H17" s="71">
        <v>2.85</v>
      </c>
      <c r="I17" s="71">
        <v>3.3</v>
      </c>
      <c r="J17" s="72">
        <v>-13.636363636363624</v>
      </c>
      <c r="K17" s="73">
        <v>3</v>
      </c>
      <c r="L17" s="73">
        <v>205120</v>
      </c>
      <c r="M17" s="73">
        <v>585459.30000000005</v>
      </c>
      <c r="N17" s="74">
        <v>2</v>
      </c>
      <c r="O17" s="12" t="s">
        <v>339</v>
      </c>
    </row>
    <row r="18" spans="2:15" ht="20.100000000000001" customHeight="1">
      <c r="B18" s="61" t="s">
        <v>81</v>
      </c>
      <c r="C18" s="61" t="s">
        <v>82</v>
      </c>
      <c r="D18" s="71">
        <v>2.8</v>
      </c>
      <c r="E18" s="71">
        <v>2.8</v>
      </c>
      <c r="F18" s="71">
        <v>2.7</v>
      </c>
      <c r="G18" s="71">
        <v>2.76</v>
      </c>
      <c r="H18" s="71">
        <v>2.75</v>
      </c>
      <c r="I18" s="71">
        <v>2.85</v>
      </c>
      <c r="J18" s="72">
        <v>-3.5087719298245612</v>
      </c>
      <c r="K18" s="73">
        <v>36</v>
      </c>
      <c r="L18" s="73">
        <v>3410911</v>
      </c>
      <c r="M18" s="73">
        <v>9365450.629999999</v>
      </c>
      <c r="N18" s="74">
        <v>5</v>
      </c>
      <c r="O18" s="12" t="s">
        <v>83</v>
      </c>
    </row>
    <row r="19" spans="2:15" ht="20.100000000000001" customHeight="1">
      <c r="B19" s="193" t="s">
        <v>171</v>
      </c>
      <c r="C19" s="193"/>
      <c r="D19" s="194"/>
      <c r="E19" s="194"/>
      <c r="F19" s="194"/>
      <c r="G19" s="194"/>
      <c r="H19" s="194"/>
      <c r="I19" s="194"/>
      <c r="J19" s="194"/>
      <c r="K19" s="76">
        <f>SUM(K17:K18)</f>
        <v>39</v>
      </c>
      <c r="L19" s="76">
        <f>SUM(L17:L18)</f>
        <v>3616031</v>
      </c>
      <c r="M19" s="76">
        <f>SUM(M17:M18)</f>
        <v>9950909.9299999997</v>
      </c>
      <c r="N19" s="75">
        <v>5</v>
      </c>
      <c r="O19" s="77" t="s">
        <v>14</v>
      </c>
    </row>
    <row r="20" spans="2:15" ht="20.100000000000001" customHeight="1">
      <c r="B20" s="193" t="s">
        <v>20</v>
      </c>
      <c r="C20" s="193"/>
      <c r="D20" s="194"/>
      <c r="E20" s="194"/>
      <c r="F20" s="194"/>
      <c r="G20" s="194"/>
      <c r="H20" s="194"/>
      <c r="I20" s="194"/>
      <c r="J20" s="194"/>
      <c r="K20" s="76">
        <f>K19+K15+K12+K9</f>
        <v>128</v>
      </c>
      <c r="L20" s="76">
        <f t="shared" ref="L20:M20" si="0">L19+L15+L12+L9</f>
        <v>12738664</v>
      </c>
      <c r="M20" s="76">
        <f t="shared" si="0"/>
        <v>20215861.520000003</v>
      </c>
      <c r="N20" s="75">
        <v>5</v>
      </c>
      <c r="O20" s="77" t="s">
        <v>14</v>
      </c>
    </row>
    <row r="21" spans="2:15">
      <c r="L21" s="3"/>
      <c r="M21" s="3"/>
    </row>
    <row r="23" spans="2:15">
      <c r="I23" s="1"/>
      <c r="K23" s="1"/>
    </row>
    <row r="24" spans="2:15">
      <c r="I24" s="1"/>
      <c r="K24" s="1"/>
    </row>
    <row r="25" spans="2:15">
      <c r="I25" s="1"/>
      <c r="K25" s="1"/>
    </row>
    <row r="26" spans="2:15">
      <c r="I26" s="1"/>
      <c r="K26" s="1"/>
    </row>
    <row r="27" spans="2:15">
      <c r="I27" s="1"/>
      <c r="K27" s="1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</sheetData>
  <mergeCells count="16">
    <mergeCell ref="B20:C20"/>
    <mergeCell ref="D20:J20"/>
    <mergeCell ref="B19:C19"/>
    <mergeCell ref="D19:J19"/>
    <mergeCell ref="C1:O1"/>
    <mergeCell ref="C2:O2"/>
    <mergeCell ref="C4:O4"/>
    <mergeCell ref="D9:J9"/>
    <mergeCell ref="C16:O16"/>
    <mergeCell ref="B15:C15"/>
    <mergeCell ref="D15:J15"/>
    <mergeCell ref="C13:O13"/>
    <mergeCell ref="B9:C9"/>
    <mergeCell ref="C10:O10"/>
    <mergeCell ref="B12:C12"/>
    <mergeCell ref="D12:J12"/>
  </mergeCells>
  <pageMargins left="0.70866141732283505" right="0.70866141732283505" top="0.74803149606299202" bottom="0" header="0.31496062992126" footer="0"/>
  <pageSetup paperSize="9" scale="72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9"/>
  <sheetViews>
    <sheetView rightToLeft="1" topLeftCell="A7" zoomScaleNormal="100" workbookViewId="0">
      <selection activeCell="F26" sqref="F26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5" s="2" customFormat="1" ht="27.75" customHeight="1">
      <c r="B1" s="22" t="s">
        <v>4</v>
      </c>
      <c r="C1" s="200" t="s">
        <v>434</v>
      </c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</row>
    <row r="2" spans="2:15" s="2" customFormat="1" ht="27.75" customHeight="1">
      <c r="B2" s="27" t="s">
        <v>5</v>
      </c>
      <c r="C2" s="190" t="s">
        <v>435</v>
      </c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</row>
    <row r="3" spans="2:15" ht="87.75" customHeight="1">
      <c r="B3" s="100" t="s">
        <v>0</v>
      </c>
      <c r="C3" s="101" t="s">
        <v>6</v>
      </c>
      <c r="D3" s="101" t="s">
        <v>7</v>
      </c>
      <c r="E3" s="101" t="s">
        <v>8</v>
      </c>
      <c r="F3" s="101" t="s">
        <v>9</v>
      </c>
      <c r="G3" s="101" t="s">
        <v>22</v>
      </c>
      <c r="H3" s="101" t="s">
        <v>2</v>
      </c>
      <c r="I3" s="101" t="s">
        <v>23</v>
      </c>
      <c r="J3" s="102" t="s">
        <v>10</v>
      </c>
      <c r="K3" s="103" t="s">
        <v>97</v>
      </c>
      <c r="L3" s="101" t="s">
        <v>64</v>
      </c>
      <c r="M3" s="101" t="s">
        <v>65</v>
      </c>
      <c r="N3" s="101" t="s">
        <v>11</v>
      </c>
      <c r="O3" s="101" t="s">
        <v>1</v>
      </c>
    </row>
    <row r="4" spans="2:15" ht="20.100000000000001" customHeight="1">
      <c r="B4" s="85" t="s">
        <v>12</v>
      </c>
      <c r="C4" s="199" t="s">
        <v>3</v>
      </c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</row>
    <row r="5" spans="2:15" ht="20.100000000000001" customHeight="1">
      <c r="B5" s="78" t="s">
        <v>228</v>
      </c>
      <c r="C5" s="79" t="s">
        <v>229</v>
      </c>
      <c r="D5" s="80">
        <v>0.13</v>
      </c>
      <c r="E5" s="80">
        <v>0.14000000000000001</v>
      </c>
      <c r="F5" s="80">
        <v>0.13</v>
      </c>
      <c r="G5" s="80">
        <v>0.13</v>
      </c>
      <c r="H5" s="80">
        <v>0.14000000000000001</v>
      </c>
      <c r="I5" s="80">
        <v>0.14000000000000001</v>
      </c>
      <c r="J5" s="81">
        <v>0</v>
      </c>
      <c r="K5" s="82">
        <v>59</v>
      </c>
      <c r="L5" s="83">
        <v>319083754</v>
      </c>
      <c r="M5" s="83">
        <v>41601030.020000003</v>
      </c>
      <c r="N5" s="84">
        <v>5</v>
      </c>
      <c r="O5" s="24" t="s">
        <v>230</v>
      </c>
    </row>
    <row r="6" spans="2:15" ht="20.100000000000001" customHeight="1">
      <c r="B6" s="193" t="s">
        <v>13</v>
      </c>
      <c r="C6" s="193"/>
      <c r="D6" s="194"/>
      <c r="E6" s="194"/>
      <c r="F6" s="194"/>
      <c r="G6" s="194"/>
      <c r="H6" s="194"/>
      <c r="I6" s="194"/>
      <c r="J6" s="194"/>
      <c r="K6" s="76">
        <f>SUM(K5:K5)</f>
        <v>59</v>
      </c>
      <c r="L6" s="76">
        <f>SUM(L5:L5)</f>
        <v>319083754</v>
      </c>
      <c r="M6" s="76">
        <f>SUM(M5:M5)</f>
        <v>41601030.020000003</v>
      </c>
      <c r="N6" s="75">
        <v>5</v>
      </c>
      <c r="O6" s="77" t="s">
        <v>14</v>
      </c>
    </row>
    <row r="7" spans="2:15" ht="20.100000000000001" customHeight="1">
      <c r="B7" s="85" t="s">
        <v>28</v>
      </c>
      <c r="C7" s="199" t="s">
        <v>31</v>
      </c>
      <c r="D7" s="199" t="s">
        <v>31</v>
      </c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</row>
    <row r="8" spans="2:15" ht="20.100000000000001" customHeight="1">
      <c r="B8" s="78" t="s">
        <v>375</v>
      </c>
      <c r="C8" s="79" t="s">
        <v>178</v>
      </c>
      <c r="D8" s="80">
        <v>1.71</v>
      </c>
      <c r="E8" s="80">
        <v>1.75</v>
      </c>
      <c r="F8" s="80">
        <v>1.64</v>
      </c>
      <c r="G8" s="80">
        <v>1.72</v>
      </c>
      <c r="H8" s="80">
        <v>1.75</v>
      </c>
      <c r="I8" s="80">
        <v>1.71</v>
      </c>
      <c r="J8" s="81">
        <v>2.3391812865497075</v>
      </c>
      <c r="K8" s="82">
        <v>16</v>
      </c>
      <c r="L8" s="83">
        <v>562377</v>
      </c>
      <c r="M8" s="83">
        <v>967603.72</v>
      </c>
      <c r="N8" s="84">
        <v>4</v>
      </c>
      <c r="O8" s="24" t="s">
        <v>180</v>
      </c>
    </row>
    <row r="9" spans="2:15" ht="20.100000000000001" customHeight="1">
      <c r="B9" s="78" t="s">
        <v>404</v>
      </c>
      <c r="C9" s="79" t="s">
        <v>214</v>
      </c>
      <c r="D9" s="80">
        <v>0.88</v>
      </c>
      <c r="E9" s="80">
        <v>0.88</v>
      </c>
      <c r="F9" s="80">
        <v>0.84</v>
      </c>
      <c r="G9" s="80">
        <v>0.87</v>
      </c>
      <c r="H9" s="80">
        <v>0.88</v>
      </c>
      <c r="I9" s="80">
        <v>0.88</v>
      </c>
      <c r="J9" s="81">
        <v>0</v>
      </c>
      <c r="K9" s="82">
        <v>15</v>
      </c>
      <c r="L9" s="83">
        <v>3030449</v>
      </c>
      <c r="M9" s="83">
        <v>2634795.12</v>
      </c>
      <c r="N9" s="84">
        <v>3</v>
      </c>
      <c r="O9" s="24" t="s">
        <v>215</v>
      </c>
    </row>
    <row r="10" spans="2:15" ht="20.100000000000001" customHeight="1">
      <c r="B10" s="193" t="s">
        <v>94</v>
      </c>
      <c r="C10" s="193"/>
      <c r="D10" s="194"/>
      <c r="E10" s="194"/>
      <c r="F10" s="194"/>
      <c r="G10" s="194"/>
      <c r="H10" s="194"/>
      <c r="I10" s="194"/>
      <c r="J10" s="194"/>
      <c r="K10" s="76">
        <f>SUM(K8:K9)</f>
        <v>31</v>
      </c>
      <c r="L10" s="76">
        <f>SUM(L8:L9)</f>
        <v>3592826</v>
      </c>
      <c r="M10" s="76">
        <f>SUM(M8:M9)</f>
        <v>3602398.84</v>
      </c>
      <c r="N10" s="75">
        <v>4</v>
      </c>
      <c r="O10" s="77" t="s">
        <v>14</v>
      </c>
    </row>
    <row r="11" spans="2:15" ht="20.100000000000001" customHeight="1">
      <c r="B11" s="85" t="s">
        <v>76</v>
      </c>
      <c r="C11" s="199" t="s">
        <v>30</v>
      </c>
      <c r="D11" s="199"/>
      <c r="E11" s="199"/>
      <c r="F11" s="199"/>
      <c r="G11" s="199"/>
      <c r="H11" s="199"/>
      <c r="I11" s="199"/>
      <c r="J11" s="199"/>
      <c r="K11" s="199"/>
      <c r="L11" s="199"/>
      <c r="M11" s="199"/>
      <c r="N11" s="199"/>
      <c r="O11" s="199"/>
    </row>
    <row r="12" spans="2:15" ht="20.100000000000001" customHeight="1">
      <c r="B12" s="78" t="s">
        <v>386</v>
      </c>
      <c r="C12" s="79" t="s">
        <v>77</v>
      </c>
      <c r="D12" s="80">
        <v>1.45</v>
      </c>
      <c r="E12" s="80">
        <v>1.52</v>
      </c>
      <c r="F12" s="80">
        <v>1.45</v>
      </c>
      <c r="G12" s="80">
        <v>1.49</v>
      </c>
      <c r="H12" s="95">
        <v>1.5</v>
      </c>
      <c r="I12" s="95">
        <v>1.52</v>
      </c>
      <c r="J12" s="81">
        <v>-1.3157894736842146</v>
      </c>
      <c r="K12" s="82">
        <v>11</v>
      </c>
      <c r="L12" s="83">
        <v>1310209</v>
      </c>
      <c r="M12" s="83">
        <v>1954497.6800000002</v>
      </c>
      <c r="N12" s="84">
        <v>3</v>
      </c>
      <c r="O12" s="24" t="s">
        <v>78</v>
      </c>
    </row>
    <row r="13" spans="2:15" ht="20.100000000000001" customHeight="1">
      <c r="B13" s="78" t="s">
        <v>341</v>
      </c>
      <c r="C13" s="79" t="s">
        <v>342</v>
      </c>
      <c r="D13" s="80">
        <v>1.3</v>
      </c>
      <c r="E13" s="80">
        <v>1.3</v>
      </c>
      <c r="F13" s="80">
        <v>1.1499999999999999</v>
      </c>
      <c r="G13" s="80">
        <v>1.23</v>
      </c>
      <c r="H13" s="80">
        <v>1.19</v>
      </c>
      <c r="I13" s="80">
        <v>1.3</v>
      </c>
      <c r="J13" s="81">
        <v>-8.4615384615384652</v>
      </c>
      <c r="K13" s="82">
        <v>108</v>
      </c>
      <c r="L13" s="83">
        <v>43034334</v>
      </c>
      <c r="M13" s="83">
        <v>52724682.689999998</v>
      </c>
      <c r="N13" s="84">
        <v>5</v>
      </c>
      <c r="O13" s="24" t="s">
        <v>343</v>
      </c>
    </row>
    <row r="14" spans="2:15" ht="20.100000000000001" customHeight="1">
      <c r="B14" s="78" t="s">
        <v>398</v>
      </c>
      <c r="C14" s="79" t="s">
        <v>145</v>
      </c>
      <c r="D14" s="80">
        <v>1.86</v>
      </c>
      <c r="E14" s="80">
        <v>1.92</v>
      </c>
      <c r="F14" s="80">
        <v>1.8</v>
      </c>
      <c r="G14" s="80">
        <v>1.84</v>
      </c>
      <c r="H14" s="80">
        <v>1.85</v>
      </c>
      <c r="I14" s="80">
        <v>1.89</v>
      </c>
      <c r="J14" s="81">
        <v>-2.1164021164021052</v>
      </c>
      <c r="K14" s="82">
        <v>13</v>
      </c>
      <c r="L14" s="83">
        <v>543980</v>
      </c>
      <c r="M14" s="83">
        <v>1002224.4299999999</v>
      </c>
      <c r="N14" s="84">
        <v>4</v>
      </c>
      <c r="O14" s="24" t="s">
        <v>146</v>
      </c>
    </row>
    <row r="15" spans="2:15" ht="20.100000000000001" customHeight="1">
      <c r="B15" s="78" t="s">
        <v>377</v>
      </c>
      <c r="C15" s="79" t="s">
        <v>79</v>
      </c>
      <c r="D15" s="80">
        <v>1.8</v>
      </c>
      <c r="E15" s="80">
        <v>1.87</v>
      </c>
      <c r="F15" s="80">
        <v>1.7</v>
      </c>
      <c r="G15" s="80">
        <v>1.79</v>
      </c>
      <c r="H15" s="80">
        <v>1.79</v>
      </c>
      <c r="I15" s="80">
        <v>1.8</v>
      </c>
      <c r="J15" s="81">
        <v>-0.55555555555555358</v>
      </c>
      <c r="K15" s="82">
        <v>40</v>
      </c>
      <c r="L15" s="83">
        <v>4164759</v>
      </c>
      <c r="M15" s="83">
        <v>7449520.6399999997</v>
      </c>
      <c r="N15" s="84">
        <v>4</v>
      </c>
      <c r="O15" s="24" t="s">
        <v>80</v>
      </c>
    </row>
    <row r="16" spans="2:15" ht="20.100000000000001" customHeight="1">
      <c r="B16" s="78" t="s">
        <v>407</v>
      </c>
      <c r="C16" s="79" t="s">
        <v>88</v>
      </c>
      <c r="D16" s="80">
        <v>2.2000000000000002</v>
      </c>
      <c r="E16" s="80">
        <v>2.59</v>
      </c>
      <c r="F16" s="80">
        <v>2.2000000000000002</v>
      </c>
      <c r="G16" s="80">
        <v>2.4900000000000002</v>
      </c>
      <c r="H16" s="80">
        <v>2.59</v>
      </c>
      <c r="I16" s="80">
        <v>2.16</v>
      </c>
      <c r="J16" s="81">
        <v>19.907407407407398</v>
      </c>
      <c r="K16" s="82">
        <v>65</v>
      </c>
      <c r="L16" s="83">
        <v>8279445</v>
      </c>
      <c r="M16" s="83">
        <v>20649196.009999998</v>
      </c>
      <c r="N16" s="84">
        <v>5</v>
      </c>
      <c r="O16" s="24" t="s">
        <v>89</v>
      </c>
    </row>
    <row r="17" spans="2:15" ht="20.100000000000001" customHeight="1">
      <c r="B17" s="78" t="s">
        <v>349</v>
      </c>
      <c r="C17" s="79" t="s">
        <v>191</v>
      </c>
      <c r="D17" s="80">
        <v>1.25</v>
      </c>
      <c r="E17" s="80">
        <v>1.25</v>
      </c>
      <c r="F17" s="80">
        <v>0.99</v>
      </c>
      <c r="G17" s="80">
        <v>1.03</v>
      </c>
      <c r="H17" s="80">
        <v>1.04</v>
      </c>
      <c r="I17" s="80">
        <v>1.25</v>
      </c>
      <c r="J17" s="81">
        <v>-16.799999999999994</v>
      </c>
      <c r="K17" s="82">
        <v>20</v>
      </c>
      <c r="L17" s="83">
        <v>2257782</v>
      </c>
      <c r="M17" s="83">
        <v>2327463.42</v>
      </c>
      <c r="N17" s="84">
        <v>5</v>
      </c>
      <c r="O17" s="24" t="s">
        <v>192</v>
      </c>
    </row>
    <row r="18" spans="2:15" ht="20.100000000000001" customHeight="1">
      <c r="B18" s="193" t="s">
        <v>382</v>
      </c>
      <c r="C18" s="193"/>
      <c r="D18" s="194"/>
      <c r="E18" s="194"/>
      <c r="F18" s="194"/>
      <c r="G18" s="194"/>
      <c r="H18" s="194"/>
      <c r="I18" s="194"/>
      <c r="J18" s="194"/>
      <c r="K18" s="76">
        <f>SUM(K12:K17)</f>
        <v>257</v>
      </c>
      <c r="L18" s="76">
        <f>SUM(L12:L17)</f>
        <v>59590509</v>
      </c>
      <c r="M18" s="76">
        <f>SUM(M12:M17)</f>
        <v>86107584.86999999</v>
      </c>
      <c r="N18" s="75">
        <v>5</v>
      </c>
      <c r="O18" s="77" t="s">
        <v>14</v>
      </c>
    </row>
    <row r="19" spans="2:15" ht="20.100000000000001" customHeight="1">
      <c r="B19" s="85" t="s">
        <v>16</v>
      </c>
      <c r="C19" s="199"/>
      <c r="D19" s="199"/>
      <c r="E19" s="199"/>
      <c r="F19" s="199"/>
      <c r="G19" s="199"/>
      <c r="H19" s="199"/>
      <c r="I19" s="199"/>
      <c r="J19" s="199"/>
      <c r="K19" s="199"/>
      <c r="L19" s="199"/>
      <c r="M19" s="199"/>
      <c r="N19" s="199" t="s">
        <v>63</v>
      </c>
      <c r="O19" s="199"/>
    </row>
    <row r="20" spans="2:15" ht="20.100000000000001" customHeight="1">
      <c r="B20" s="78" t="s">
        <v>101</v>
      </c>
      <c r="C20" s="79" t="s">
        <v>102</v>
      </c>
      <c r="D20" s="80">
        <v>19.8</v>
      </c>
      <c r="E20" s="80">
        <v>19.8</v>
      </c>
      <c r="F20" s="80">
        <v>18.5</v>
      </c>
      <c r="G20" s="80">
        <v>18.88</v>
      </c>
      <c r="H20" s="80">
        <v>19</v>
      </c>
      <c r="I20" s="80">
        <v>19.8</v>
      </c>
      <c r="J20" s="81">
        <v>-4.0404040404040442</v>
      </c>
      <c r="K20" s="82">
        <v>65</v>
      </c>
      <c r="L20" s="83">
        <v>1974018</v>
      </c>
      <c r="M20" s="83">
        <v>37260542.299999997</v>
      </c>
      <c r="N20" s="84">
        <v>5</v>
      </c>
      <c r="O20" s="24" t="s">
        <v>104</v>
      </c>
    </row>
    <row r="21" spans="2:15" ht="20.100000000000001" customHeight="1">
      <c r="B21" s="193" t="s">
        <v>17</v>
      </c>
      <c r="C21" s="193"/>
      <c r="D21" s="194"/>
      <c r="E21" s="194"/>
      <c r="F21" s="194"/>
      <c r="G21" s="194"/>
      <c r="H21" s="194"/>
      <c r="I21" s="194"/>
      <c r="J21" s="194"/>
      <c r="K21" s="76">
        <f>K20</f>
        <v>65</v>
      </c>
      <c r="L21" s="76">
        <f t="shared" ref="L21:M21" si="0">L20</f>
        <v>1974018</v>
      </c>
      <c r="M21" s="76">
        <f t="shared" si="0"/>
        <v>37260542.299999997</v>
      </c>
      <c r="N21" s="75">
        <v>5</v>
      </c>
      <c r="O21" s="77" t="s">
        <v>14</v>
      </c>
    </row>
    <row r="22" spans="2:15" ht="20.100000000000001" customHeight="1">
      <c r="B22" s="85" t="s">
        <v>18</v>
      </c>
      <c r="C22" s="199" t="s">
        <v>29</v>
      </c>
      <c r="D22" s="199"/>
      <c r="E22" s="199"/>
      <c r="F22" s="199"/>
      <c r="G22" s="199"/>
      <c r="H22" s="199"/>
      <c r="I22" s="199"/>
      <c r="J22" s="199"/>
      <c r="K22" s="199"/>
      <c r="L22" s="199"/>
      <c r="M22" s="199"/>
      <c r="N22" s="199" t="s">
        <v>29</v>
      </c>
      <c r="O22" s="199"/>
    </row>
    <row r="23" spans="2:15" ht="20.100000000000001" customHeight="1">
      <c r="B23" s="78" t="s">
        <v>360</v>
      </c>
      <c r="C23" s="79" t="s">
        <v>141</v>
      </c>
      <c r="D23" s="80">
        <v>4.99</v>
      </c>
      <c r="E23" s="80">
        <v>5.0999999999999996</v>
      </c>
      <c r="F23" s="80">
        <v>4.8499999999999996</v>
      </c>
      <c r="G23" s="80">
        <v>4.9800000000000004</v>
      </c>
      <c r="H23" s="80">
        <v>4.91</v>
      </c>
      <c r="I23" s="80">
        <v>4.99</v>
      </c>
      <c r="J23" s="81">
        <v>-1.6032064128256529</v>
      </c>
      <c r="K23" s="82">
        <v>191</v>
      </c>
      <c r="L23" s="83">
        <v>72146056</v>
      </c>
      <c r="M23" s="83">
        <v>358977446.31999999</v>
      </c>
      <c r="N23" s="84">
        <v>5</v>
      </c>
      <c r="O23" s="24" t="s">
        <v>142</v>
      </c>
    </row>
    <row r="24" spans="2:15" ht="20.100000000000001" customHeight="1">
      <c r="B24" s="193" t="s">
        <v>19</v>
      </c>
      <c r="C24" s="193"/>
      <c r="D24" s="194"/>
      <c r="E24" s="194"/>
      <c r="F24" s="194"/>
      <c r="G24" s="194"/>
      <c r="H24" s="194"/>
      <c r="I24" s="194"/>
      <c r="J24" s="194"/>
      <c r="K24" s="76">
        <f>SUM(K23)</f>
        <v>191</v>
      </c>
      <c r="L24" s="76">
        <f>SUM(L23)</f>
        <v>72146056</v>
      </c>
      <c r="M24" s="76">
        <f>SUM(M23)</f>
        <v>358977446.31999999</v>
      </c>
      <c r="N24" s="75">
        <v>5</v>
      </c>
      <c r="O24" s="77" t="s">
        <v>14</v>
      </c>
    </row>
    <row r="25" spans="2:15" ht="20.100000000000001" customHeight="1">
      <c r="B25" s="193" t="s">
        <v>20</v>
      </c>
      <c r="C25" s="193"/>
      <c r="D25" s="154"/>
      <c r="E25" s="154"/>
      <c r="F25" s="154"/>
      <c r="G25" s="154"/>
      <c r="H25" s="154"/>
      <c r="I25" s="154"/>
      <c r="J25" s="154"/>
      <c r="K25" s="76">
        <f>K24+K21+K18+K10+K6</f>
        <v>603</v>
      </c>
      <c r="L25" s="76">
        <f>L24+L21+L18+L10+L6</f>
        <v>456387163</v>
      </c>
      <c r="M25" s="76">
        <f t="shared" ref="M25" si="1">M24+M21+M18+M10+M6</f>
        <v>527549002.34999996</v>
      </c>
      <c r="N25" s="76">
        <v>5</v>
      </c>
      <c r="O25" s="86" t="s">
        <v>14</v>
      </c>
    </row>
    <row r="26" spans="2:15" ht="30" customHeight="1"/>
    <row r="29" spans="2:15">
      <c r="L29" s="3"/>
    </row>
  </sheetData>
  <mergeCells count="19">
    <mergeCell ref="C1:O1"/>
    <mergeCell ref="C2:O2"/>
    <mergeCell ref="B21:C21"/>
    <mergeCell ref="D21:J21"/>
    <mergeCell ref="C11:O11"/>
    <mergeCell ref="B18:C18"/>
    <mergeCell ref="B10:C10"/>
    <mergeCell ref="D10:J10"/>
    <mergeCell ref="C4:O4"/>
    <mergeCell ref="D6:J6"/>
    <mergeCell ref="C7:O7"/>
    <mergeCell ref="D18:J18"/>
    <mergeCell ref="B6:C6"/>
    <mergeCell ref="C19:O19"/>
    <mergeCell ref="B24:C24"/>
    <mergeCell ref="D24:J24"/>
    <mergeCell ref="B25:C25"/>
    <mergeCell ref="D25:J25"/>
    <mergeCell ref="C22:O22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تداولات سوق العراق للاوراق الما</vt:lpstr>
      <vt:lpstr>نشرة ISX-OTC</vt:lpstr>
      <vt:lpstr>السندات </vt:lpstr>
      <vt:lpstr>تداولات غير العراقيين-شراءو بيع</vt:lpstr>
      <vt:lpstr>تداولات غير العراقيين - OTC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2026-03-09T06:42:42Z</cp:lastPrinted>
  <dcterms:created xsi:type="dcterms:W3CDTF">2004-07-25T21:47:51Z</dcterms:created>
  <dcterms:modified xsi:type="dcterms:W3CDTF">2026-03-10T05:42:41Z</dcterms:modified>
</cp:coreProperties>
</file>