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24226"/>
  <mc:AlternateContent xmlns:mc="http://schemas.openxmlformats.org/markup-compatibility/2006">
    <mc:Choice Requires="x15">
      <x15ac:absPath xmlns:x15ac="http://schemas.microsoft.com/office/spreadsheetml/2010/11/ac" url="C:\Users\Zainab\Desktop\"/>
    </mc:Choice>
  </mc:AlternateContent>
  <xr:revisionPtr revIDLastSave="0" documentId="13_ncr:1_{6517DAB0-BC83-41E3-8FEE-3927D5104FC6}" xr6:coauthVersionLast="45" xr6:coauthVersionMax="47" xr10:uidLastSave="{00000000-0000-0000-0000-000000000000}"/>
  <bookViews>
    <workbookView xWindow="-120" yWindow="-120" windowWidth="29040" windowHeight="15840" xr2:uid="{00000000-000D-0000-FFFF-FFFF00000000}"/>
  </bookViews>
  <sheets>
    <sheet name="المؤشرات الكلية" sheetId="11" r:id="rId1"/>
    <sheet name="نسبة التغير" sheetId="20" r:id="rId2"/>
    <sheet name="نشرة التداول" sheetId="15" r:id="rId3"/>
    <sheet name="غير المتداولة" sheetId="8" r:id="rId4"/>
    <sheet name="اجانب" sheetId="25" r:id="rId5"/>
    <sheet name="نشرة OTC" sheetId="18" r:id="rId6"/>
    <sheet name=" السندات الغير متداولة" sheetId="17" r:id="rId7"/>
  </sheets>
  <definedNames>
    <definedName name="_xlnm._FilterDatabase" localSheetId="2" hidden="1">'نشرة التداول'!$A$1:$N$87</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5" i="25" l="1"/>
  <c r="F16" i="25" s="1"/>
  <c r="E15" i="25"/>
  <c r="E16" i="25" s="1"/>
  <c r="D15" i="25"/>
  <c r="D16" i="25" s="1"/>
  <c r="E9" i="25"/>
  <c r="F8" i="25"/>
  <c r="F9" i="25" s="1"/>
  <c r="E8" i="25"/>
  <c r="D8" i="25"/>
  <c r="D9" i="25" s="1"/>
  <c r="L15" i="15" l="1"/>
  <c r="M15" i="15"/>
  <c r="N15" i="15"/>
  <c r="L46" i="15"/>
  <c r="L54" i="15"/>
  <c r="M54" i="15"/>
  <c r="N54" i="15"/>
  <c r="G8" i="18"/>
  <c r="G9" i="18" s="1"/>
  <c r="H8" i="18"/>
  <c r="H9" i="18" s="1"/>
  <c r="I8" i="18"/>
  <c r="I9" i="18" s="1"/>
  <c r="L40" i="15"/>
  <c r="M40" i="15"/>
  <c r="N40" i="15"/>
  <c r="L33" i="15"/>
  <c r="M33" i="15"/>
  <c r="N33" i="15"/>
  <c r="L60" i="15"/>
  <c r="L61" i="15" s="1"/>
  <c r="M60" i="15"/>
  <c r="M61" i="15" s="1"/>
  <c r="N60" i="15"/>
  <c r="N61" i="15" s="1"/>
  <c r="L77" i="15"/>
  <c r="M77" i="15"/>
  <c r="N77" i="15"/>
  <c r="L66" i="15"/>
  <c r="M66" i="15"/>
  <c r="N66" i="15"/>
  <c r="L70" i="15"/>
  <c r="M70" i="15"/>
  <c r="N70" i="15"/>
  <c r="L24" i="15"/>
  <c r="M24" i="15"/>
  <c r="N24" i="15"/>
  <c r="L19" i="15"/>
  <c r="M19" i="15"/>
  <c r="N19" i="15"/>
  <c r="L57" i="15"/>
  <c r="M57" i="15"/>
  <c r="N57" i="15"/>
  <c r="L81" i="15"/>
  <c r="M81" i="15"/>
  <c r="N81" i="15"/>
  <c r="L85" i="15"/>
  <c r="L86" i="15" s="1"/>
  <c r="M85" i="15"/>
  <c r="M86" i="15" s="1"/>
  <c r="N85" i="15"/>
  <c r="N86" i="15" s="1"/>
  <c r="L45" i="15"/>
  <c r="M45" i="15"/>
  <c r="N45" i="15"/>
  <c r="N46" i="15" l="1"/>
  <c r="N87" i="15" s="1"/>
  <c r="M46" i="15"/>
  <c r="M87" i="15" s="1"/>
  <c r="L87" i="15"/>
  <c r="O5" i="11" l="1"/>
  <c r="I5" i="11"/>
  <c r="D5" i="11"/>
  <c r="K12" i="11" l="1"/>
  <c r="B10" i="11" l="1"/>
  <c r="B9" i="11" l="1"/>
  <c r="E13" i="11" l="1"/>
  <c r="E12" i="11" l="1"/>
  <c r="H9" i="11" l="1"/>
  <c r="H10" i="11" l="1"/>
  <c r="C10" i="11"/>
</calcChain>
</file>

<file path=xl/sharedStrings.xml><?xml version="1.0" encoding="utf-8"?>
<sst xmlns="http://schemas.openxmlformats.org/spreadsheetml/2006/main" count="546" uniqueCount="347">
  <si>
    <t>سوق العراق للاوراق المالية</t>
  </si>
  <si>
    <t xml:space="preserve">القيمة المتداولة </t>
  </si>
  <si>
    <t xml:space="preserve">الاسهم المتداولة </t>
  </si>
  <si>
    <t>الصفقات</t>
  </si>
  <si>
    <t>الشركات المرتفعة</t>
  </si>
  <si>
    <t>الشركات المنخفضة</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</si>
  <si>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</si>
  <si>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</si>
  <si>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</si>
  <si>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</si>
  <si>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</si>
  <si>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</si>
  <si>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</si>
  <si>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</si>
  <si>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</si>
  <si>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التغير (%)</t>
  </si>
  <si>
    <t>قطاع المصارف</t>
  </si>
  <si>
    <t>مجموع قطاع المصارف</t>
  </si>
  <si>
    <t>قطاع الخدمات</t>
  </si>
  <si>
    <t>قطاع الصناعة</t>
  </si>
  <si>
    <t>مجموع قطاع الصناعة</t>
  </si>
  <si>
    <t>قطاع الزراعة</t>
  </si>
  <si>
    <t>مجموع السوق النظامي</t>
  </si>
  <si>
    <t>اسم الشركة</t>
  </si>
  <si>
    <t>معدل السعر السابق</t>
  </si>
  <si>
    <t>سعر الاغلاق السابق</t>
  </si>
  <si>
    <t>ــــــــــ</t>
  </si>
  <si>
    <t xml:space="preserve">الاسهم المتداولة  </t>
  </si>
  <si>
    <t>قطاع الفنادق والسياحة</t>
  </si>
  <si>
    <t>SBAG</t>
  </si>
  <si>
    <t xml:space="preserve">البادية للنقل العام </t>
  </si>
  <si>
    <t>نقطة</t>
  </si>
  <si>
    <t>اغلاق</t>
  </si>
  <si>
    <t>التغير(%)</t>
  </si>
  <si>
    <t>شركة الريباس للدواجن والاعلاف</t>
  </si>
  <si>
    <t>AREB</t>
  </si>
  <si>
    <t>المؤشر60 ISX اليوم</t>
  </si>
  <si>
    <t>المؤشر 60 ISX السابق</t>
  </si>
  <si>
    <t>عدد النقاط</t>
  </si>
  <si>
    <t>مجموع السوق الثالث</t>
  </si>
  <si>
    <t>مجموع السوق</t>
  </si>
  <si>
    <t>فندق السدير</t>
  </si>
  <si>
    <t>HSAD</t>
  </si>
  <si>
    <t>الوطنية لصناعات الاثاث المنزلي</t>
  </si>
  <si>
    <t>IHFI</t>
  </si>
  <si>
    <t>نسبة التغير</t>
  </si>
  <si>
    <t>%</t>
  </si>
  <si>
    <t xml:space="preserve">الموقوفة بقرار من هيأة الأوراق المالية </t>
  </si>
  <si>
    <t>مصرف الموصل</t>
  </si>
  <si>
    <t>BMFI</t>
  </si>
  <si>
    <t>شركات الهيئة العامة</t>
  </si>
  <si>
    <t>IFCM</t>
  </si>
  <si>
    <t>الفلوجة لانتاج المواد الانشائية</t>
  </si>
  <si>
    <t>فندق فلسطين</t>
  </si>
  <si>
    <t>HPAL</t>
  </si>
  <si>
    <t>العراقية للاعمال الهندسية</t>
  </si>
  <si>
    <t>IIEW</t>
  </si>
  <si>
    <t>SIGT</t>
  </si>
  <si>
    <t xml:space="preserve">نقل المنتجات النفطية </t>
  </si>
  <si>
    <t>نشرة السندات غير المتداولة</t>
  </si>
  <si>
    <t>نوع وفئة السند</t>
  </si>
  <si>
    <t>نوع الاصدارية</t>
  </si>
  <si>
    <t>رمز التداول</t>
  </si>
  <si>
    <t>اخر سعر تداول</t>
  </si>
  <si>
    <t>تاريخ الإطفاء</t>
  </si>
  <si>
    <t>سندات بناء / مليون دينار</t>
  </si>
  <si>
    <t>الأولى</t>
  </si>
  <si>
    <t>الثانية</t>
  </si>
  <si>
    <t>CB20</t>
  </si>
  <si>
    <t>سندات اعمار / 500 الف دينار</t>
  </si>
  <si>
    <t>ـــــ</t>
  </si>
  <si>
    <t>سندات اعمار / مليون دينار</t>
  </si>
  <si>
    <t>CB30</t>
  </si>
  <si>
    <t>قطاع الخدمات المالية</t>
  </si>
  <si>
    <t>CB35</t>
  </si>
  <si>
    <t>CB40</t>
  </si>
  <si>
    <t>تقرير أسعار الأسهم المتداولة واخبار الشركات</t>
  </si>
  <si>
    <t>المؤشر15 ISX اليوم</t>
  </si>
  <si>
    <t>المؤشر 15 ISX السابق</t>
  </si>
  <si>
    <t>Web site : www.isx-iq.net     E-mail : info-isx@isx-iq.net</t>
  </si>
  <si>
    <t xml:space="preserve">07834000034 - 07711211522   : ص . ب :3607 العلوية  الهاتف </t>
  </si>
  <si>
    <t>بغداد /الكرادة/ قرب المسرح الوطني /مجاور مصرف الخليج التجاري</t>
  </si>
  <si>
    <t xml:space="preserve">القيمة المتداولة  </t>
  </si>
  <si>
    <t>الشركات الأكثر ارتفاعاً وانخفاضاً</t>
  </si>
  <si>
    <t>الثالثة</t>
  </si>
  <si>
    <t>CB45</t>
  </si>
  <si>
    <t>CB50</t>
  </si>
  <si>
    <t>الحد الأعلى والادنى للتغير في السعر</t>
  </si>
  <si>
    <t>نسبة التغير لاسعار الاغلاق الاكثر ارتفاعاً</t>
  </si>
  <si>
    <t>نسبة التغير لاسعار الاغلاق الاكثر انخفاضاً</t>
  </si>
  <si>
    <t xml:space="preserve">الشركات الاكثر نشاطا حسب القيمة المتداولة </t>
  </si>
  <si>
    <t xml:space="preserve">الشركات غير المتداولة لمنصة تداول اسهم الشركات غير المدرجة OTC    </t>
  </si>
  <si>
    <t xml:space="preserve">الحديثة للانتاج الحيواني </t>
  </si>
  <si>
    <t>AMAP</t>
  </si>
  <si>
    <t>مجموع قطاع الخدمات</t>
  </si>
  <si>
    <t>BWAI</t>
  </si>
  <si>
    <t>مصرف المستشار الاسلامي</t>
  </si>
  <si>
    <t>BMUI</t>
  </si>
  <si>
    <t>سندات انجاز / مليون دينار</t>
  </si>
  <si>
    <t>سندات انجاز / 500 الف دينار</t>
  </si>
  <si>
    <t>CB55</t>
  </si>
  <si>
    <t>CB60</t>
  </si>
  <si>
    <t xml:space="preserve">الصناعات الخفيفة </t>
  </si>
  <si>
    <t>ITLI</t>
  </si>
  <si>
    <t>الاسهم المتداولة المدرجة و OTC</t>
  </si>
  <si>
    <t>قيمة الأسهم المتداولة المدرجة و OTC</t>
  </si>
  <si>
    <t>مصرف السنام الإسلامي</t>
  </si>
  <si>
    <t>BSAN</t>
  </si>
  <si>
    <t>ــــ</t>
  </si>
  <si>
    <t>قطاع التامين</t>
  </si>
  <si>
    <t>الشركات الاكثر نشاطا حسب الاسهم المتداولة (حجم التداول)</t>
  </si>
  <si>
    <t xml:space="preserve">الصناعات الكيمياوية والبلاستيكية </t>
  </si>
  <si>
    <t>INCP</t>
  </si>
  <si>
    <t xml:space="preserve">الموصل لمدن الالعاب </t>
  </si>
  <si>
    <t>SMOF</t>
  </si>
  <si>
    <t xml:space="preserve">الصناعات الالكترونية </t>
  </si>
  <si>
    <t>IELI</t>
  </si>
  <si>
    <t>CB70</t>
  </si>
  <si>
    <t>بغداد لمواد التغليف</t>
  </si>
  <si>
    <t>IBPM</t>
  </si>
  <si>
    <t xml:space="preserve">مصرف الانصاري </t>
  </si>
  <si>
    <t>BANS</t>
  </si>
  <si>
    <t>العراقية لصناعات الكارتون</t>
  </si>
  <si>
    <t>IICM</t>
  </si>
  <si>
    <t xml:space="preserve">مصرف القابض  الاسلامي </t>
  </si>
  <si>
    <t>BQAB</t>
  </si>
  <si>
    <t xml:space="preserve">الشركات المدرجة </t>
  </si>
  <si>
    <t xml:space="preserve"> OTC</t>
  </si>
  <si>
    <t xml:space="preserve">الشركات المتداولة  </t>
  </si>
  <si>
    <t xml:space="preserve">الشركات غير المتداولة المدرجة </t>
  </si>
  <si>
    <t>صفقات الشركات المدرجة وOTC</t>
  </si>
  <si>
    <t>قطاع الاتصالات</t>
  </si>
  <si>
    <t>27/11/2025</t>
  </si>
  <si>
    <t>27/11/2027</t>
  </si>
  <si>
    <t>30/12/2025</t>
  </si>
  <si>
    <t>30/12/2027</t>
  </si>
  <si>
    <t>15/4/2026</t>
  </si>
  <si>
    <t>14/4/2028</t>
  </si>
  <si>
    <t>مصرف المنصور</t>
  </si>
  <si>
    <t>BMNS</t>
  </si>
  <si>
    <t>CB75</t>
  </si>
  <si>
    <t>CB80</t>
  </si>
  <si>
    <t>14/10/2026</t>
  </si>
  <si>
    <t>13/10/2028</t>
  </si>
  <si>
    <t>المصرف الاهلي العراقي</t>
  </si>
  <si>
    <t>BNOI</t>
  </si>
  <si>
    <t>المصرف الوطني الاسلامي</t>
  </si>
  <si>
    <t>BNAI</t>
  </si>
  <si>
    <t>OTC</t>
  </si>
  <si>
    <t>الشركة العراقية لضمان الودائع</t>
  </si>
  <si>
    <t>FIDI</t>
  </si>
  <si>
    <t>فنادق عشتار</t>
  </si>
  <si>
    <t>HISH</t>
  </si>
  <si>
    <t>الكرمل للوساطة</t>
  </si>
  <si>
    <t>FKSX</t>
  </si>
  <si>
    <t>سندات انجاز  / مليون دينار</t>
  </si>
  <si>
    <t>فنادق المنصور</t>
  </si>
  <si>
    <t>HMAN</t>
  </si>
  <si>
    <t xml:space="preserve">مصرف المشرق العربي </t>
  </si>
  <si>
    <t>BAMS</t>
  </si>
  <si>
    <t>الربيع للوساطة</t>
  </si>
  <si>
    <t>FRSE</t>
  </si>
  <si>
    <t>دلنيا للتامين</t>
  </si>
  <si>
    <t>NDIL</t>
  </si>
  <si>
    <t>BIIB</t>
  </si>
  <si>
    <t>المصرف العراقي الاسلامي</t>
  </si>
  <si>
    <t xml:space="preserve">الامين للاستثمار المالي </t>
  </si>
  <si>
    <t>VAMF</t>
  </si>
  <si>
    <t>مصرف التنمية</t>
  </si>
  <si>
    <t>BIDB</t>
  </si>
  <si>
    <t>مجموع قطاع الاتصالات</t>
  </si>
  <si>
    <t>اسيا سيل للاتصالات</t>
  </si>
  <si>
    <t>TASC</t>
  </si>
  <si>
    <t>بوابة عشتار للنظم وخدمات الدفع</t>
  </si>
  <si>
    <t>FISH</t>
  </si>
  <si>
    <t>الصناعات المعدنية والدراجات</t>
  </si>
  <si>
    <t>IMIB</t>
  </si>
  <si>
    <t>المصرف التجاري العراقي الاسلامي</t>
  </si>
  <si>
    <t>BCOI</t>
  </si>
  <si>
    <t>المدينة السياحية لسد الموصل</t>
  </si>
  <si>
    <t>HTVM</t>
  </si>
  <si>
    <t>مصرف الراجح الاسلامي</t>
  </si>
  <si>
    <t>BRAJ</t>
  </si>
  <si>
    <t>مصرف الوركاء للاستمار والتمويل</t>
  </si>
  <si>
    <t>تسويق المنتجات الزراعية</t>
  </si>
  <si>
    <t>AIRP</t>
  </si>
  <si>
    <t xml:space="preserve">بغداد للمشروبات الغازية </t>
  </si>
  <si>
    <t>IBSD</t>
  </si>
  <si>
    <t>مجموع قطاع الفنادق والسياحة</t>
  </si>
  <si>
    <t>16/12/2025</t>
  </si>
  <si>
    <t>مصرف الجنوب الاسلامي</t>
  </si>
  <si>
    <t>BJAB</t>
  </si>
  <si>
    <t xml:space="preserve">دار السلام للتأمين </t>
  </si>
  <si>
    <t>NDSA</t>
  </si>
  <si>
    <t>CB65</t>
  </si>
  <si>
    <t>مجموع السوق الثاني</t>
  </si>
  <si>
    <t>IMAP</t>
  </si>
  <si>
    <t>المنصور للصناعات الدوائية</t>
  </si>
  <si>
    <t>مصرف العربية الاسلامي</t>
  </si>
  <si>
    <t>BAAI</t>
  </si>
  <si>
    <t>انتاج الالبسة الجاهزة</t>
  </si>
  <si>
    <t>IRMC</t>
  </si>
  <si>
    <t>ابداع شرق الاوسط</t>
  </si>
  <si>
    <t>SIBD</t>
  </si>
  <si>
    <t>سما بغداد للصرافة</t>
  </si>
  <si>
    <t>FSBE</t>
  </si>
  <si>
    <t>BKUI</t>
  </si>
  <si>
    <t>مصرف الطيف الاسلامي</t>
  </si>
  <si>
    <t>BTIB</t>
  </si>
  <si>
    <t xml:space="preserve">فندق بابل </t>
  </si>
  <si>
    <t>HBAY</t>
  </si>
  <si>
    <t>مصرف امين العراق الاسلامي</t>
  </si>
  <si>
    <t>BAME</t>
  </si>
  <si>
    <t>بغداد العراق للنقل العام</t>
  </si>
  <si>
    <t>SBPT</t>
  </si>
  <si>
    <t>فندق أشور</t>
  </si>
  <si>
    <t>HASH</t>
  </si>
  <si>
    <t>مصرف كوردستان الدولي الاسلامي</t>
  </si>
  <si>
    <t>فندق بغداد</t>
  </si>
  <si>
    <t>HBAG</t>
  </si>
  <si>
    <t>المعمورة العقارية</t>
  </si>
  <si>
    <t>SMRI</t>
  </si>
  <si>
    <t>شط العرب للتأمين</t>
  </si>
  <si>
    <t>NSHA</t>
  </si>
  <si>
    <t>سندات الوطنية / 500 الف دينار</t>
  </si>
  <si>
    <t>سندات الوطنية  / مليون دينار</t>
  </si>
  <si>
    <t>CB85</t>
  </si>
  <si>
    <t>CB90</t>
  </si>
  <si>
    <t>CB95</t>
  </si>
  <si>
    <t>CB100</t>
  </si>
  <si>
    <t xml:space="preserve">الصنائع الكيماوية العصرية </t>
  </si>
  <si>
    <t>IMCI</t>
  </si>
  <si>
    <t>مصرف الشرق الأوسط</t>
  </si>
  <si>
    <t>BIME</t>
  </si>
  <si>
    <t>العراقية للسجاد والمفروشات</t>
  </si>
  <si>
    <t>IITC</t>
  </si>
  <si>
    <t>مصرف العطاء الاسلامي</t>
  </si>
  <si>
    <t>BLAD</t>
  </si>
  <si>
    <t>BEFI</t>
  </si>
  <si>
    <t>مصرف الاقتصاد</t>
  </si>
  <si>
    <t xml:space="preserve">مصرف اشور الدولي </t>
  </si>
  <si>
    <t>BASH</t>
  </si>
  <si>
    <t>مصرف سومر التجاري</t>
  </si>
  <si>
    <t>BSUC</t>
  </si>
  <si>
    <t>مصرف العالم الاسلامي</t>
  </si>
  <si>
    <t>BWOR</t>
  </si>
  <si>
    <t xml:space="preserve">الهلال الصناعية </t>
  </si>
  <si>
    <t>IHLI</t>
  </si>
  <si>
    <t>نسبة التغير في المنصة النظامية (15%)، نسبة التغير في المنصة الثانية (20%)، نسبة التغير في المنصة الثالثة (5%) إرتفاعاً وإنخفاضاً من سعر الاغلاق السابق.</t>
  </si>
  <si>
    <t>IIDP</t>
  </si>
  <si>
    <t>العراقية لتصنيع التمور</t>
  </si>
  <si>
    <t>CB105</t>
  </si>
  <si>
    <t>CB110</t>
  </si>
  <si>
    <t>20/4/2027</t>
  </si>
  <si>
    <t>19/4/2029</t>
  </si>
  <si>
    <t>20/3/2027</t>
  </si>
  <si>
    <t>19/3/2029</t>
  </si>
  <si>
    <t xml:space="preserve">مصرف حمورابي التجاري </t>
  </si>
  <si>
    <t>BHAM</t>
  </si>
  <si>
    <t>مجموع قطاع الزراعة</t>
  </si>
  <si>
    <t>الخاتم للاتصالات</t>
  </si>
  <si>
    <t>TZNI</t>
  </si>
  <si>
    <t xml:space="preserve">المواد الانشائية الحديثة </t>
  </si>
  <si>
    <t>IMCM</t>
  </si>
  <si>
    <t xml:space="preserve">مصرف الاتحاد العراقي </t>
  </si>
  <si>
    <t>BUOI</t>
  </si>
  <si>
    <t xml:space="preserve">الاهلية للتأمين </t>
  </si>
  <si>
    <t>NAHF</t>
  </si>
  <si>
    <t>قطاع التأمين</t>
  </si>
  <si>
    <t>مصرف عبر العراق للاستثمار</t>
  </si>
  <si>
    <t>BTRI</t>
  </si>
  <si>
    <t xml:space="preserve">الامين للاستثمارات العقارية </t>
  </si>
  <si>
    <t>SAEI</t>
  </si>
  <si>
    <t xml:space="preserve">العراقية لانتاج البذور </t>
  </si>
  <si>
    <t>AISP</t>
  </si>
  <si>
    <t>مصرف نور العراق الاسلامي</t>
  </si>
  <si>
    <t>BINI</t>
  </si>
  <si>
    <t>مصرف جيهان الاسلامي</t>
  </si>
  <si>
    <t>BCIH</t>
  </si>
  <si>
    <t>مصرف اربيل</t>
  </si>
  <si>
    <t>BERI</t>
  </si>
  <si>
    <t xml:space="preserve">مصرف الخليج التجاري </t>
  </si>
  <si>
    <t>BGUC</t>
  </si>
  <si>
    <t xml:space="preserve">الحمراء للتأمين </t>
  </si>
  <si>
    <t>NHAM</t>
  </si>
  <si>
    <t>رحاب كربلاء للمقاولات</t>
  </si>
  <si>
    <t>HKAR</t>
  </si>
  <si>
    <t>الخياطة الحديثة</t>
  </si>
  <si>
    <t>IMOS</t>
  </si>
  <si>
    <t xml:space="preserve">الخازر لانتاج المواد الانشائية </t>
  </si>
  <si>
    <t>IKHC</t>
  </si>
  <si>
    <t>مصرف ايلاف الاسلامي</t>
  </si>
  <si>
    <t>BELF</t>
  </si>
  <si>
    <t>مصرف اسيا العراق الاسلامي</t>
  </si>
  <si>
    <t>BAIB</t>
  </si>
  <si>
    <t xml:space="preserve">مدينة العاب الكرخ السياحية </t>
  </si>
  <si>
    <t>SKTA</t>
  </si>
  <si>
    <t>IKLV</t>
  </si>
  <si>
    <t xml:space="preserve">الكندي لانتاج اللقاحات البيطرية </t>
  </si>
  <si>
    <t>قطاع الاستثمار</t>
  </si>
  <si>
    <t>مصرف الاقليم التجاري</t>
  </si>
  <si>
    <t>BRTB</t>
  </si>
  <si>
    <t xml:space="preserve">الامين للتأمين </t>
  </si>
  <si>
    <t>NAME</t>
  </si>
  <si>
    <t>الاهلية للانتاج الزراعي</t>
  </si>
  <si>
    <t>AAHP</t>
  </si>
  <si>
    <t>21/7/2028</t>
  </si>
  <si>
    <t>22/7/2027</t>
  </si>
  <si>
    <t>مصرف الدولي الاسلامي</t>
  </si>
  <si>
    <t>BINT</t>
  </si>
  <si>
    <t>مصرف الائتمان العراقي</t>
  </si>
  <si>
    <t>BROI</t>
  </si>
  <si>
    <t xml:space="preserve">النخبة للمقاولات العامة </t>
  </si>
  <si>
    <t>SNUC</t>
  </si>
  <si>
    <t xml:space="preserve">العراقية لانتاج وتسويق اللحوم </t>
  </si>
  <si>
    <t>AIPM</t>
  </si>
  <si>
    <t xml:space="preserve">الوطنية الاستثمارات السياحية </t>
  </si>
  <si>
    <t>HNTI</t>
  </si>
  <si>
    <t>مجموع قطاع مصارف</t>
  </si>
  <si>
    <t xml:space="preserve">مجموع السوق </t>
  </si>
  <si>
    <t>بابل للإنتاج الحيواني والنباتي(ABAP)</t>
  </si>
  <si>
    <t>سوق العراق للأوراق المالية</t>
  </si>
  <si>
    <t>المجموع الكلي</t>
  </si>
  <si>
    <t>الجلسة (201) نشرة منصة تداول الاسهم النظامية لجلسة الاحد 2025/11/9 Regular Market Trading</t>
  </si>
  <si>
    <t>الجلسة (201) نشرة المنصة الثانية لتداول الشركات لجلسة الاحد 2025/11/9 Second Platform Trading</t>
  </si>
  <si>
    <t>الجلسة (201) نشرة المنصة الثالثة لتداول الشركات لجلسة الاحد 2025/11/9 Second Platform Trading</t>
  </si>
  <si>
    <t>الشركات غير المتداولة لمنصة التداول النظامي لجلسة الاحد 2025/11/9</t>
  </si>
  <si>
    <t>الشركات غير المتداولة للمنصة الثانية لجلسة الاحد 2025/11/9</t>
  </si>
  <si>
    <t xml:space="preserve">الجلسة (201) نشرة لمنصة تداول اسهم الشركات غير المدرجة OTC    </t>
  </si>
  <si>
    <t>جلسة الاحد 2025/11/9</t>
  </si>
  <si>
    <t>الجلسة (201)</t>
  </si>
  <si>
    <t>مصرف زين العراق الاسلامي</t>
  </si>
  <si>
    <t>BZII</t>
  </si>
  <si>
    <t>بابل للإنتاج الحيواني والنباتي</t>
  </si>
  <si>
    <t>ABAP</t>
  </si>
  <si>
    <t xml:space="preserve"> اجابة الشركة ان سبب انخفاض سعر السهم مرتبط بالوضع العام للبلد الاقتصادي والسياسي الذي يوثر على مستوى العرض والطلب  التي أدت إلى انخفاض سعر السهم لجلستين بكامل  حدود نسبة التغير لجسلتي 11/3 و 2025/11/4.</t>
  </si>
  <si>
    <t>الاوامر الخاصة</t>
  </si>
  <si>
    <t>نفذت شركة الفوز للوساطة أمر متقابل مقصود على أسهم شركة مصرف بغداد بعدد أسهم (231,000,000)  سهم بقيمة (993,300,000) دينار ، في زمن الجلسة الاضافي (بعد الساعة 1 ظهراً) وفقاً لاجراءات تنفيذ الصفقات الكبيرة.</t>
  </si>
  <si>
    <t>نفذت شركة نور الوميض  أمر متقابل مقصود على أسهم شركة مصرف زين العراق بعدد أسهم (19,764,706,893)  سهم بقيمة (6,720,000,343)  دينار ، في زمن الجلسة الاضافي (بعد الساعة 1 ظهراً) وفقاً لاجراءات تنفيذ الصفقات الكبيرة.</t>
  </si>
  <si>
    <t>BBOB</t>
  </si>
  <si>
    <t xml:space="preserve">مصرف بغداد </t>
  </si>
  <si>
    <t>نشرة تداول أسهم غير العراقيين لجلسة الاحد 2025/11/9</t>
  </si>
  <si>
    <t>نشرة تداول الاسهم المشتراة لغير العراقيين في السوق النظامي</t>
  </si>
  <si>
    <t xml:space="preserve">مصرف المنصور للاستثمار </t>
  </si>
  <si>
    <t>نشرة  تداول الاسهم المباعة من غير العراقيين في السوق النظامي</t>
  </si>
  <si>
    <t>استنادا الى كتاب هيأة الاوراق المالية المرقم 2333/9 في 2025/11/9 حصلت الموافقة على اعادة الشركة مصرف زين العراق الاسلامي الى التداول لجلسة الاحد الموافق 202/11/9  وليوم واحده فقط.</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</si>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</sst>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
    <numFmt numFmtId="166" formatCode="_-* #,##0.00_-;_-* #,##0.00\-;_-* &quot;-&quot;??_-;_-@_-"/>
  </numFmts>
  <fonts count="86">
    <font>
      <sz val="11"/>
      <color theme="1"/>
      <name val="Calibri"/>
      <family val="2"/>
      <charset val="178"/>
      <scheme val="minor"/>
    </font>
    <font>
      <sz val="11"/>
      <color theme="1"/>
      <name val="Calibri"/>
      <family val="2"/>
      <scheme val="minor"/>
    </font>
    <font>
      <sz val="10"/>
      <name val="Arial"/>
      <family val="2"/>
    </font>
    <font>
      <sz val="11"/>
      <color theme="1"/>
      <name val="Calibri"/>
      <family val="2"/>
      <charset val="178"/>
      <scheme val="minor"/>
    </font>
    <font>
      <sz val="11"/>
      <color indexed="8"/>
      <name val="Calibri"/>
      <family val="2"/>
      <charset val="178"/>
    </font>
    <font>
      <sz val="11"/>
      <color indexed="9"/>
      <name val="Calibri"/>
      <family val="2"/>
      <charset val="178"/>
    </font>
    <font>
      <sz val="11"/>
      <color indexed="20"/>
      <name val="Calibri"/>
      <family val="2"/>
      <charset val="178"/>
    </font>
    <font>
      <b/>
      <sz val="11"/>
      <color indexed="52"/>
      <name val="Calibri"/>
      <family val="2"/>
      <charset val="178"/>
    </font>
    <font>
      <b/>
      <sz val="11"/>
      <color indexed="9"/>
      <name val="Calibri"/>
      <family val="2"/>
      <charset val="178"/>
    </font>
    <font>
      <i/>
      <sz val="11"/>
      <color indexed="23"/>
      <name val="Calibri"/>
      <family val="2"/>
      <charset val="178"/>
    </font>
    <font>
      <sz val="11"/>
      <color indexed="17"/>
      <name val="Calibri"/>
      <family val="2"/>
      <charset val="178"/>
    </font>
    <font>
      <b/>
      <sz val="15"/>
      <color indexed="56"/>
      <name val="Calibri"/>
      <family val="2"/>
      <charset val="178"/>
    </font>
    <font>
      <b/>
      <sz val="13"/>
      <color indexed="56"/>
      <name val="Calibri"/>
      <family val="2"/>
      <charset val="178"/>
    </font>
    <font>
      <b/>
      <sz val="11"/>
      <color indexed="56"/>
      <name val="Calibri"/>
      <family val="2"/>
      <charset val="178"/>
    </font>
    <font>
      <sz val="11"/>
      <color indexed="62"/>
      <name val="Calibri"/>
      <family val="2"/>
      <charset val="178"/>
    </font>
    <font>
      <sz val="11"/>
      <color indexed="52"/>
      <name val="Calibri"/>
      <family val="2"/>
      <charset val="178"/>
    </font>
    <font>
      <sz val="11"/>
      <color indexed="60"/>
      <name val="Calibri"/>
      <family val="2"/>
      <charset val="178"/>
    </font>
    <font>
      <sz val="11"/>
      <color indexed="8"/>
      <name val="Calibri"/>
      <family val="2"/>
    </font>
    <font>
      <b/>
      <sz val="11"/>
      <color indexed="63"/>
      <name val="Calibri"/>
      <family val="2"/>
      <charset val="178"/>
    </font>
    <font>
      <b/>
      <sz val="18"/>
      <color indexed="56"/>
      <name val="Cambria"/>
      <family val="2"/>
      <charset val="178"/>
    </font>
    <font>
      <b/>
      <sz val="11"/>
      <color indexed="8"/>
      <name val="Calibri"/>
      <family val="2"/>
      <charset val="178"/>
    </font>
    <font>
      <sz val="11"/>
      <color indexed="10"/>
      <name val="Calibri"/>
      <family val="2"/>
      <charset val="178"/>
    </font>
    <font>
      <sz val="11"/>
      <color indexed="8"/>
      <name val="Arial"/>
      <family val="2"/>
      <charset val="178"/>
    </font>
    <font>
      <sz val="11"/>
      <color theme="0"/>
      <name val="Calibri"/>
      <family val="2"/>
      <charset val="178"/>
      <scheme val="minor"/>
    </font>
    <font>
      <sz val="11"/>
      <color rgb="FF9C0006"/>
      <name val="Calibri"/>
      <family val="2"/>
      <charset val="178"/>
      <scheme val="minor"/>
    </font>
    <font>
      <b/>
      <sz val="11"/>
      <color rgb="FFFA7D00"/>
      <name val="Calibri"/>
      <family val="2"/>
      <charset val="178"/>
      <scheme val="minor"/>
    </font>
    <font>
      <b/>
      <sz val="11"/>
      <color theme="0"/>
      <name val="Calibri"/>
      <family val="2"/>
      <charset val="178"/>
      <scheme val="minor"/>
    </font>
    <font>
      <i/>
      <sz val="11"/>
      <color rgb="FF7F7F7F"/>
      <name val="Calibri"/>
      <family val="2"/>
      <charset val="178"/>
      <scheme val="minor"/>
    </font>
    <font>
      <sz val="11"/>
      <color rgb="FF006100"/>
      <name val="Calibri"/>
      <family val="2"/>
      <charset val="178"/>
      <scheme val="minor"/>
    </font>
    <font>
      <b/>
      <sz val="15"/>
      <color theme="3"/>
      <name val="Calibri"/>
      <family val="2"/>
      <charset val="178"/>
      <scheme val="minor"/>
    </font>
    <font>
      <b/>
      <sz val="13"/>
      <color theme="3"/>
      <name val="Calibri"/>
      <family val="2"/>
      <charset val="178"/>
      <scheme val="minor"/>
    </font>
    <font>
      <b/>
      <sz val="11"/>
      <color theme="3"/>
      <name val="Calibri"/>
      <family val="2"/>
      <charset val="178"/>
      <scheme val="minor"/>
    </font>
    <font>
      <sz val="11"/>
      <color rgb="FF3F3F76"/>
      <name val="Calibri"/>
      <family val="2"/>
      <charset val="178"/>
      <scheme val="minor"/>
    </font>
    <font>
      <sz val="11"/>
      <color rgb="FFFA7D00"/>
      <name val="Calibri"/>
      <family val="2"/>
      <charset val="178"/>
      <scheme val="minor"/>
    </font>
    <font>
      <sz val="11"/>
      <color rgb="FF9C6500"/>
      <name val="Calibri"/>
      <family val="2"/>
      <charset val="178"/>
      <scheme val="minor"/>
    </font>
    <font>
      <b/>
      <sz val="11"/>
      <color rgb="FF3F3F3F"/>
      <name val="Calibri"/>
      <family val="2"/>
      <charset val="178"/>
      <scheme val="minor"/>
    </font>
    <font>
      <b/>
      <sz val="18"/>
      <color theme="3"/>
      <name val="Cambria"/>
      <family val="2"/>
      <charset val="178"/>
      <scheme val="major"/>
    </font>
    <font>
      <b/>
      <sz val="11"/>
      <color theme="1"/>
      <name val="Calibri"/>
      <family val="2"/>
      <charset val="178"/>
      <scheme val="minor"/>
    </font>
    <font>
      <sz val="11"/>
      <color rgb="FFFF0000"/>
      <name val="Calibri"/>
      <family val="2"/>
      <charset val="178"/>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7"/>
      <color rgb="FF002060"/>
      <name val="Calibri"/>
      <family val="2"/>
    </font>
    <font>
      <sz val="11"/>
      <color rgb="FF002060"/>
      <name val="Calibri"/>
      <family val="2"/>
    </font>
    <font>
      <b/>
      <sz val="16"/>
      <color rgb="FF002060"/>
      <name val="Calibri"/>
      <family val="2"/>
    </font>
    <font>
      <sz val="11"/>
      <color theme="1"/>
      <name val="Calibri"/>
      <family val="2"/>
    </font>
    <font>
      <b/>
      <sz val="14"/>
      <color rgb="FF002060"/>
      <name val="Calibri"/>
      <family val="2"/>
    </font>
    <font>
      <b/>
      <sz val="11"/>
      <color rgb="FF002060"/>
      <name val="Calibri"/>
      <family val="2"/>
    </font>
    <font>
      <sz val="12"/>
      <color theme="1"/>
      <name val="Calibri"/>
      <family val="2"/>
    </font>
    <font>
      <b/>
      <sz val="12"/>
      <color rgb="FF002060"/>
      <name val="Calibri"/>
      <family val="2"/>
    </font>
    <font>
      <b/>
      <sz val="12"/>
      <color theme="1"/>
      <name val="Calibri"/>
      <family val="2"/>
    </font>
    <font>
      <b/>
      <sz val="12"/>
      <color rgb="FF00B050"/>
      <name val="Calibri"/>
      <family val="2"/>
    </font>
    <font>
      <b/>
      <sz val="12"/>
      <color rgb="FFFF0000"/>
      <name val="Calibri"/>
      <family val="2"/>
    </font>
    <font>
      <sz val="12"/>
      <color rgb="FF002060"/>
      <name val="Calibri"/>
      <family val="2"/>
    </font>
    <font>
      <b/>
      <sz val="22"/>
      <color rgb="FF002060"/>
      <name val="Calibri"/>
      <family val="2"/>
    </font>
    <font>
      <b/>
      <sz val="18"/>
      <color rgb="FF002060"/>
      <name val="Calibri"/>
      <family val="2"/>
    </font>
    <font>
      <b/>
      <sz val="20"/>
      <color rgb="FF002060"/>
      <name val="Calibri"/>
      <family val="2"/>
    </font>
    <font>
      <sz val="16"/>
      <color rgb="FF002060"/>
      <name val="Calibri"/>
      <family val="2"/>
    </font>
    <font>
      <b/>
      <u/>
      <sz val="16"/>
      <color rgb="FF002060"/>
      <name val="Calibri"/>
      <family val="2"/>
    </font>
    <font>
      <sz val="18"/>
      <color rgb="FF002060"/>
      <name val="Calibri"/>
      <family val="2"/>
    </font>
    <font>
      <b/>
      <sz val="15"/>
      <color rgb="FF002060"/>
      <name val="Calibri"/>
      <family val="2"/>
    </font>
    <font>
      <sz val="14"/>
      <color rgb="FF002060"/>
      <name val="Calibri"/>
      <family val="2"/>
    </font>
    <font>
      <sz val="15"/>
      <color rgb="FF002060"/>
      <name val="Calibri"/>
      <family val="2"/>
    </font>
    <font>
      <sz val="11"/>
      <color theme="0"/>
      <name val="Calibri"/>
      <family val="2"/>
    </font>
    <font>
      <b/>
      <sz val="14"/>
      <color rgb="FF00B050"/>
      <name val="Calibri"/>
      <family val="2"/>
    </font>
    <font>
      <sz val="8"/>
      <name val="Calibri"/>
      <family val="2"/>
      <charset val="178"/>
      <scheme val="minor"/>
    </font>
    <font>
      <b/>
      <sz val="14"/>
      <color theme="1"/>
      <name val="Calibri"/>
      <family val="2"/>
      <charset val="178"/>
      <scheme val="minor"/>
    </font>
    <font>
      <b/>
      <sz val="14"/>
      <color theme="3"/>
      <name val="Calibri"/>
      <family val="2"/>
      <charset val="178"/>
      <scheme val="minor"/>
    </font>
    <font>
      <b/>
      <sz val="15"/>
      <color rgb="FFFF0000"/>
      <name val="Calibri"/>
      <family val="2"/>
    </font>
    <font>
      <b/>
      <sz val="14"/>
      <color theme="3"/>
      <name val="Arial"/>
      <family val="2"/>
      <charset val="178"/>
    </font>
    <font>
      <b/>
      <sz val="15"/>
      <color rgb="FF00B050"/>
      <name val="Calibri"/>
      <family val="2"/>
    </font>
    <font>
      <b/>
      <sz val="14"/>
      <color theme="3"/>
      <name val="Arial"/>
      <family val="2"/>
    </font>
    <font>
      <b/>
      <sz val="14"/>
      <color theme="3"/>
      <name val="Calibri"/>
      <family val="2"/>
      <scheme val="minor"/>
    </font>
  </fonts>
  <fills count="62">
    <fill>
      <patternFill patternType="none"/>
    </fill>
    <fill>
      <patternFill patternType="gray125"/>
    </fill>
    <fill>
      <patternFill patternType="solid">
        <fgColor indexed="44"/>
        <bgColor indexed="12"/>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59999389629810485"/>
        <bgColor indexed="64"/>
      </patternFill>
    </fill>
    <fill>
      <patternFill patternType="solid">
        <fgColor theme="0"/>
        <bgColor indexed="12"/>
      </patternFill>
    </fill>
    <fill>
      <patternFill patternType="solid">
        <fgColor theme="3" tint="-0.499984740745262"/>
        <bgColor indexed="64"/>
      </patternFill>
    </fill>
    <fill>
      <patternFill patternType="solid">
        <fgColor theme="3" tint="0.59999389629810485"/>
        <bgColor indexed="12"/>
      </patternFill>
    </fill>
    <fill>
      <patternFill patternType="solid">
        <fgColor theme="3" tint="0.79998168889431442"/>
        <bgColor indexed="64"/>
      </patternFill>
    </fill>
  </fills>
  <borders count="161">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auto="1"/>
      </bottom>
      <diagonal/>
    </border>
    <border>
      <left/>
      <right/>
      <top style="thin">
        <color theme="0"/>
      </top>
      <bottom style="thin">
        <color auto="1"/>
      </bottom>
      <diagonal/>
    </border>
    <border>
      <left/>
      <right style="thin">
        <color theme="0"/>
      </right>
      <top style="thin">
        <color theme="0"/>
      </top>
      <bottom style="thin">
        <color auto="1"/>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18"/>
      </left>
      <right style="thin">
        <color auto="1"/>
      </right>
      <top style="thin">
        <color auto="1"/>
      </top>
      <bottom style="thin">
        <color auto="1"/>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right>
      <top/>
      <bottom/>
      <diagonal/>
    </border>
    <border>
      <left style="thin">
        <color theme="0"/>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style="thin">
        <color auto="1"/>
      </top>
      <bottom style="thin">
        <color auto="1"/>
      </bottom>
      <diagonal/>
    </border>
    <border>
      <left style="thin">
        <color theme="0"/>
      </left>
      <right/>
      <top style="thin">
        <color theme="0"/>
      </top>
      <bottom/>
      <diagonal/>
    </border>
    <border>
      <left style="thin">
        <color auto="1"/>
      </left>
      <right/>
      <top style="thin">
        <color auto="1"/>
      </top>
      <bottom style="thin">
        <color indexed="64"/>
      </bottom>
      <diagonal/>
    </border>
    <border>
      <left style="thin">
        <color auto="1"/>
      </left>
      <right style="thin">
        <color indexed="64"/>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18"/>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18"/>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bottom style="thin">
        <color auto="1"/>
      </bottom>
      <diagonal/>
    </border>
    <border>
      <left/>
      <right/>
      <top style="thin">
        <color auto="1"/>
      </top>
      <bottom style="thin">
        <color auto="1"/>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style="thin">
        <color indexed="18"/>
      </right>
      <top style="thin">
        <color indexed="64"/>
      </top>
      <bottom style="thin">
        <color indexed="18"/>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s>
  <cellStyleXfs count="486">
    <xf numFmtId="0" fontId="0" fillId="0" borderId="0"/>
    <xf numFmtId="0" fontId="2" fillId="0" borderId="0"/>
    <xf numFmtId="0" fontId="2" fillId="0" borderId="0"/>
    <xf numFmtId="0" fontId="3" fillId="12" borderId="0" applyNumberFormat="0" applyBorder="0" applyAlignment="0" applyProtection="0"/>
    <xf numFmtId="0" fontId="3" fillId="12" borderId="0" applyNumberFormat="0" applyBorder="0" applyAlignment="0" applyProtection="0"/>
    <xf numFmtId="0" fontId="4" fillId="3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 fillId="3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 fillId="37"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 fillId="3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 fillId="4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4" fillId="4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4" fillId="4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4" fillId="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4" fillId="3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4"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4" fillId="4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5" fillId="45"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5" fillId="4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5" fillId="43"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5" fillId="46"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5" fillId="47"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5" fillId="48"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 fillId="49"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5" fillId="50"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5" fillId="5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5" fillId="4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5"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5" fillId="52"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6" fillId="36" borderId="0" applyNumberFormat="0" applyBorder="0" applyAlignment="0" applyProtection="0"/>
    <xf numFmtId="0" fontId="25" fillId="8" borderId="13" applyNumberFormat="0" applyAlignment="0" applyProtection="0"/>
    <xf numFmtId="0" fontId="25" fillId="8" borderId="13" applyNumberFormat="0" applyAlignment="0" applyProtection="0"/>
    <xf numFmtId="0" fontId="7" fillId="53" borderId="19" applyNumberFormat="0" applyAlignment="0" applyProtection="0"/>
    <xf numFmtId="0" fontId="26" fillId="9" borderId="16" applyNumberFormat="0" applyAlignment="0" applyProtection="0"/>
    <xf numFmtId="0" fontId="26" fillId="9" borderId="16" applyNumberFormat="0" applyAlignment="0" applyProtection="0"/>
    <xf numFmtId="0" fontId="8" fillId="54" borderId="20" applyNumberFormat="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9" fillId="0" borderId="0" applyNumberFormat="0" applyFill="0" applyBorder="0" applyAlignment="0" applyProtection="0"/>
    <xf numFmtId="0" fontId="28" fillId="4" borderId="0" applyNumberFormat="0" applyBorder="0" applyAlignment="0" applyProtection="0"/>
    <xf numFmtId="0" fontId="28" fillId="4" borderId="0" applyNumberFormat="0" applyBorder="0" applyAlignment="0" applyProtection="0"/>
    <xf numFmtId="0" fontId="10" fillId="37" borderId="0" applyNumberFormat="0" applyBorder="0" applyAlignment="0" applyProtection="0"/>
    <xf numFmtId="0" fontId="29" fillId="0" borderId="10" applyNumberFormat="0" applyFill="0" applyAlignment="0" applyProtection="0"/>
    <xf numFmtId="0" fontId="29" fillId="0" borderId="10" applyNumberFormat="0" applyFill="0" applyAlignment="0" applyProtection="0"/>
    <xf numFmtId="0" fontId="11" fillId="0" borderId="2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12" fillId="0" borderId="2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13" fillId="0" borderId="2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3" fillId="0" borderId="0" applyNumberFormat="0" applyFill="0" applyBorder="0" applyAlignment="0" applyProtection="0"/>
    <xf numFmtId="0" fontId="32" fillId="7" borderId="13" applyNumberFormat="0" applyAlignment="0" applyProtection="0"/>
    <xf numFmtId="0" fontId="32" fillId="7" borderId="13" applyNumberFormat="0" applyAlignment="0" applyProtection="0"/>
    <xf numFmtId="0" fontId="14" fillId="40" borderId="19" applyNumberFormat="0" applyAlignment="0" applyProtection="0"/>
    <xf numFmtId="0" fontId="33" fillId="0" borderId="15" applyNumberFormat="0" applyFill="0" applyAlignment="0" applyProtection="0"/>
    <xf numFmtId="0" fontId="33" fillId="0" borderId="15" applyNumberFormat="0" applyFill="0" applyAlignment="0" applyProtection="0"/>
    <xf numFmtId="0" fontId="15" fillId="0" borderId="24" applyNumberFormat="0" applyFill="0" applyAlignment="0" applyProtection="0"/>
    <xf numFmtId="0" fontId="34" fillId="6" borderId="0" applyNumberFormat="0" applyBorder="0" applyAlignment="0" applyProtection="0"/>
    <xf numFmtId="0" fontId="34" fillId="6" borderId="0" applyNumberFormat="0" applyBorder="0" applyAlignment="0" applyProtection="0"/>
    <xf numFmtId="0" fontId="16" fillId="55"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2" fillId="10" borderId="17" applyNumberFormat="0" applyFont="0" applyAlignment="0" applyProtection="0"/>
    <xf numFmtId="0" fontId="22" fillId="10" borderId="17" applyNumberFormat="0" applyFont="0" applyAlignment="0" applyProtection="0"/>
    <xf numFmtId="0" fontId="2" fillId="56" borderId="25" applyNumberFormat="0" applyFont="0" applyAlignment="0" applyProtection="0"/>
    <xf numFmtId="0" fontId="2" fillId="56" borderId="25" applyNumberFormat="0" applyFont="0" applyAlignment="0" applyProtection="0"/>
    <xf numFmtId="0" fontId="35" fillId="8" borderId="14" applyNumberFormat="0" applyAlignment="0" applyProtection="0"/>
    <xf numFmtId="0" fontId="35" fillId="8" borderId="14" applyNumberFormat="0" applyAlignment="0" applyProtection="0"/>
    <xf numFmtId="0" fontId="18" fillId="53" borderId="26" applyNumberFormat="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9" fillId="0" borderId="0" applyNumberFormat="0" applyFill="0" applyBorder="0" applyAlignment="0" applyProtection="0"/>
    <xf numFmtId="0" fontId="37" fillId="0" borderId="18" applyNumberFormat="0" applyFill="0" applyAlignment="0" applyProtection="0"/>
    <xf numFmtId="0" fontId="37" fillId="0" borderId="18" applyNumberFormat="0" applyFill="0" applyAlignment="0" applyProtection="0"/>
    <xf numFmtId="0" fontId="20" fillId="0" borderId="27"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1" fillId="0" borderId="0" applyNumberFormat="0" applyFill="0" applyBorder="0" applyAlignment="0" applyProtection="0"/>
    <xf numFmtId="0" fontId="7" fillId="53" borderId="28" applyNumberFormat="0" applyAlignment="0" applyProtection="0"/>
    <xf numFmtId="0" fontId="14" fillId="40" borderId="28" applyNumberFormat="0" applyAlignment="0" applyProtection="0"/>
    <xf numFmtId="0" fontId="2" fillId="56" borderId="29" applyNumberFormat="0" applyFont="0" applyAlignment="0" applyProtection="0"/>
    <xf numFmtId="0" fontId="2" fillId="56" borderId="29" applyNumberFormat="0" applyFont="0" applyAlignment="0" applyProtection="0"/>
    <xf numFmtId="0" fontId="18" fillId="53" borderId="30" applyNumberFormat="0" applyAlignment="0" applyProtection="0"/>
    <xf numFmtId="0" fontId="20" fillId="0" borderId="31" applyNumberFormat="0" applyFill="0" applyAlignment="0" applyProtection="0"/>
    <xf numFmtId="0" fontId="2" fillId="56" borderId="33" applyNumberFormat="0" applyFont="0" applyAlignment="0" applyProtection="0"/>
    <xf numFmtId="0" fontId="2" fillId="56" borderId="33" applyNumberFormat="0" applyFont="0" applyAlignment="0" applyProtection="0"/>
    <xf numFmtId="0" fontId="14" fillId="40" borderId="32" applyNumberFormat="0" applyAlignment="0" applyProtection="0"/>
    <xf numFmtId="0" fontId="7" fillId="53" borderId="32" applyNumberFormat="0" applyAlignment="0" applyProtection="0"/>
    <xf numFmtId="0" fontId="18" fillId="53" borderId="34" applyNumberFormat="0" applyAlignment="0" applyProtection="0"/>
    <xf numFmtId="0" fontId="20" fillId="0" borderId="35" applyNumberFormat="0" applyFill="0" applyAlignment="0" applyProtection="0"/>
    <xf numFmtId="0" fontId="2" fillId="56" borderId="37" applyNumberFormat="0" applyFont="0" applyAlignment="0" applyProtection="0"/>
    <xf numFmtId="0" fontId="2" fillId="56" borderId="37" applyNumberFormat="0" applyFont="0" applyAlignment="0" applyProtection="0"/>
    <xf numFmtId="0" fontId="14" fillId="40" borderId="36" applyNumberFormat="0" applyAlignment="0" applyProtection="0"/>
    <xf numFmtId="0" fontId="7" fillId="53" borderId="36" applyNumberFormat="0" applyAlignment="0" applyProtection="0"/>
    <xf numFmtId="0" fontId="18" fillId="53" borderId="38" applyNumberFormat="0" applyAlignment="0" applyProtection="0"/>
    <xf numFmtId="0" fontId="20" fillId="0" borderId="39" applyNumberFormat="0" applyFill="0" applyAlignment="0" applyProtection="0"/>
    <xf numFmtId="0" fontId="7" fillId="53" borderId="40" applyNumberFormat="0" applyAlignment="0" applyProtection="0"/>
    <xf numFmtId="0" fontId="14" fillId="40" borderId="40" applyNumberFormat="0" applyAlignment="0" applyProtection="0"/>
    <xf numFmtId="0" fontId="2" fillId="56" borderId="41" applyNumberFormat="0" applyFont="0" applyAlignment="0" applyProtection="0"/>
    <xf numFmtId="0" fontId="2" fillId="56" borderId="41" applyNumberFormat="0" applyFont="0" applyAlignment="0" applyProtection="0"/>
    <xf numFmtId="0" fontId="18" fillId="53" borderId="42" applyNumberFormat="0" applyAlignment="0" applyProtection="0"/>
    <xf numFmtId="0" fontId="20" fillId="0" borderId="43" applyNumberFormat="0" applyFill="0" applyAlignment="0" applyProtection="0"/>
    <xf numFmtId="0" fontId="39" fillId="0" borderId="0" applyNumberFormat="0" applyFill="0" applyBorder="0" applyAlignment="0" applyProtection="0"/>
    <xf numFmtId="0" fontId="40" fillId="0" borderId="10" applyNumberFormat="0" applyFill="0" applyAlignment="0" applyProtection="0"/>
    <xf numFmtId="0" fontId="41" fillId="0" borderId="11" applyNumberFormat="0" applyFill="0" applyAlignment="0" applyProtection="0"/>
    <xf numFmtId="0" fontId="42" fillId="0" borderId="12" applyNumberFormat="0" applyFill="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5" borderId="0" applyNumberFormat="0" applyBorder="0" applyAlignment="0" applyProtection="0"/>
    <xf numFmtId="0" fontId="45" fillId="6" borderId="0" applyNumberFormat="0" applyBorder="0" applyAlignment="0" applyProtection="0"/>
    <xf numFmtId="0" fontId="46" fillId="7" borderId="13" applyNumberFormat="0" applyAlignment="0" applyProtection="0"/>
    <xf numFmtId="0" fontId="47" fillId="8" borderId="14" applyNumberFormat="0" applyAlignment="0" applyProtection="0"/>
    <xf numFmtId="0" fontId="48" fillId="8" borderId="13" applyNumberFormat="0" applyAlignment="0" applyProtection="0"/>
    <xf numFmtId="0" fontId="49" fillId="0" borderId="15" applyNumberFormat="0" applyFill="0" applyAlignment="0" applyProtection="0"/>
    <xf numFmtId="0" fontId="50" fillId="9" borderId="16" applyNumberFormat="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0" borderId="18" applyNumberFormat="0" applyFill="0" applyAlignment="0" applyProtection="0"/>
    <xf numFmtId="0" fontId="54"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54" fillId="18" borderId="0" applyNumberFormat="0" applyBorder="0" applyAlignment="0" applyProtection="0"/>
    <xf numFmtId="0" fontId="54"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54" fillId="22" borderId="0" applyNumberFormat="0" applyBorder="0" applyAlignment="0" applyProtection="0"/>
    <xf numFmtId="0" fontId="54"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54" fillId="26" borderId="0" applyNumberFormat="0" applyBorder="0" applyAlignment="0" applyProtection="0"/>
    <xf numFmtId="0" fontId="54"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54" fillId="30" borderId="0" applyNumberFormat="0" applyBorder="0" applyAlignment="0" applyProtection="0"/>
    <xf numFmtId="0" fontId="54"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54" fillId="34" borderId="0" applyNumberFormat="0" applyBorder="0" applyAlignment="0" applyProtection="0"/>
    <xf numFmtId="0" fontId="1" fillId="0" borderId="0"/>
    <xf numFmtId="0" fontId="1" fillId="10" borderId="17" applyNumberFormat="0" applyFont="0" applyAlignment="0" applyProtection="0"/>
    <xf numFmtId="166" fontId="2" fillId="0" borderId="0" applyFont="0" applyFill="0" applyBorder="0" applyAlignment="0" applyProtection="0"/>
    <xf numFmtId="0" fontId="7" fillId="53" borderId="58" applyNumberFormat="0" applyAlignment="0" applyProtection="0"/>
    <xf numFmtId="0" fontId="14" fillId="40" borderId="58" applyNumberFormat="0" applyAlignment="0" applyProtection="0"/>
    <xf numFmtId="0" fontId="2" fillId="56" borderId="59" applyNumberFormat="0" applyFont="0" applyAlignment="0" applyProtection="0"/>
    <xf numFmtId="0" fontId="2" fillId="56" borderId="59" applyNumberFormat="0" applyFont="0" applyAlignment="0" applyProtection="0"/>
    <xf numFmtId="0" fontId="18" fillId="53" borderId="60" applyNumberFormat="0" applyAlignment="0" applyProtection="0"/>
    <xf numFmtId="0" fontId="20" fillId="0" borderId="61" applyNumberFormat="0" applyFill="0" applyAlignment="0" applyProtection="0"/>
  </cellStyleXfs>
  <cellXfs count="364">
    <xf numFmtId="0" fontId="0" fillId="0" borderId="0" xfId="0"/>
    <xf numFmtId="0" fontId="56" fillId="0" borderId="0" xfId="0" applyFont="1"/>
    <xf numFmtId="0" fontId="58" fillId="0" borderId="0" xfId="0" applyFont="1"/>
    <xf numFmtId="0" fontId="61" fillId="0" borderId="1" xfId="0" applyFont="1" applyBorder="1"/>
    <xf numFmtId="0" fontId="61" fillId="0" borderId="0" xfId="0" applyFont="1"/>
    <xf numFmtId="2" fontId="61" fillId="0" borderId="1" xfId="0" applyNumberFormat="1" applyFont="1" applyBorder="1"/>
    <xf numFmtId="0" fontId="61" fillId="0" borderId="0" xfId="0" applyFont="1" applyAlignment="1">
      <alignment vertical="center"/>
    </xf>
    <xf numFmtId="0" fontId="62" fillId="0" borderId="44" xfId="0" applyFont="1" applyBorder="1" applyAlignment="1">
      <alignment horizontal="center" vertical="center"/>
    </xf>
    <xf numFmtId="165" fontId="62" fillId="0" borderId="54" xfId="0" applyNumberFormat="1" applyFont="1" applyBorder="1" applyAlignment="1">
      <alignment horizontal="center" vertical="center"/>
    </xf>
    <xf numFmtId="2" fontId="62" fillId="0" borderId="54" xfId="0" applyNumberFormat="1" applyFont="1" applyBorder="1" applyAlignment="1">
      <alignment horizontal="center" vertical="center"/>
    </xf>
    <xf numFmtId="0" fontId="63" fillId="3" borderId="0" xfId="0" applyFont="1" applyFill="1" applyAlignment="1">
      <alignment vertical="center"/>
    </xf>
    <xf numFmtId="0" fontId="62" fillId="0" borderId="54" xfId="0" applyFont="1" applyBorder="1" applyAlignment="1">
      <alignment horizontal="center" vertical="center"/>
    </xf>
    <xf numFmtId="0" fontId="62" fillId="0" borderId="1" xfId="0" applyFont="1" applyBorder="1" applyAlignment="1">
      <alignment vertical="center"/>
    </xf>
    <xf numFmtId="164" fontId="62" fillId="0" borderId="1" xfId="0" applyNumberFormat="1" applyFont="1" applyBorder="1" applyAlignment="1">
      <alignment horizontal="center" vertical="center"/>
    </xf>
    <xf numFmtId="4" fontId="64" fillId="0" borderId="1" xfId="0" applyNumberFormat="1" applyFont="1" applyBorder="1" applyAlignment="1">
      <alignment horizontal="center" vertical="center"/>
    </xf>
    <xf numFmtId="3" fontId="62" fillId="0" borderId="1" xfId="0" applyNumberFormat="1" applyFont="1" applyBorder="1" applyAlignment="1">
      <alignment horizontal="center" vertical="center"/>
    </xf>
    <xf numFmtId="0" fontId="63" fillId="0" borderId="1" xfId="0" applyFont="1" applyBorder="1" applyAlignment="1">
      <alignment vertical="center"/>
    </xf>
    <xf numFmtId="0" fontId="62" fillId="0" borderId="1" xfId="0" applyFont="1" applyBorder="1" applyAlignment="1">
      <alignment horizontal="right" vertical="center"/>
    </xf>
    <xf numFmtId="4" fontId="65" fillId="0" borderId="1" xfId="0" applyNumberFormat="1" applyFont="1" applyBorder="1" applyAlignment="1">
      <alignment horizontal="center" vertical="center"/>
    </xf>
    <xf numFmtId="0" fontId="61" fillId="0" borderId="1" xfId="0" applyFont="1" applyBorder="1" applyAlignment="1">
      <alignment vertical="center"/>
    </xf>
    <xf numFmtId="0" fontId="66" fillId="3" borderId="0" xfId="0" applyFont="1" applyFill="1" applyAlignment="1">
      <alignment vertical="center"/>
    </xf>
    <xf numFmtId="0" fontId="56" fillId="0" borderId="1" xfId="0" applyFont="1" applyBorder="1"/>
    <xf numFmtId="2" fontId="67" fillId="0" borderId="1" xfId="0" applyNumberFormat="1" applyFont="1" applyBorder="1" applyAlignment="1">
      <alignment vertical="center"/>
    </xf>
    <xf numFmtId="0" fontId="58" fillId="0" borderId="1" xfId="0" applyFont="1" applyBorder="1"/>
    <xf numFmtId="2" fontId="68" fillId="0" borderId="1" xfId="0" applyNumberFormat="1" applyFont="1" applyBorder="1" applyAlignment="1">
      <alignment vertical="center"/>
    </xf>
    <xf numFmtId="0" fontId="62" fillId="2" borderId="51" xfId="1" applyFont="1" applyFill="1" applyBorder="1" applyAlignment="1">
      <alignment horizontal="center" vertical="center"/>
    </xf>
    <xf numFmtId="0" fontId="62" fillId="2" borderId="50" xfId="1" applyFont="1" applyFill="1" applyBorder="1" applyAlignment="1">
      <alignment horizontal="center" vertical="center" wrapText="1"/>
    </xf>
    <xf numFmtId="0" fontId="62" fillId="2" borderId="51" xfId="1" applyFont="1" applyFill="1" applyBorder="1" applyAlignment="1">
      <alignment horizontal="center" vertical="center" wrapText="1"/>
    </xf>
    <xf numFmtId="0" fontId="59" fillId="2" borderId="51" xfId="1" applyFont="1" applyFill="1" applyBorder="1" applyAlignment="1">
      <alignment horizontal="center" vertical="center" wrapText="1"/>
    </xf>
    <xf numFmtId="0" fontId="62" fillId="0" borderId="51" xfId="0" applyFont="1" applyBorder="1" applyAlignment="1">
      <alignment horizontal="right" vertical="center"/>
    </xf>
    <xf numFmtId="0" fontId="62" fillId="0" borderId="50" xfId="0" applyFont="1" applyBorder="1" applyAlignment="1">
      <alignment horizontal="center" vertical="center"/>
    </xf>
    <xf numFmtId="0" fontId="62" fillId="0" borderId="51" xfId="0" applyFont="1" applyBorder="1" applyAlignment="1">
      <alignment horizontal="center" vertical="center"/>
    </xf>
    <xf numFmtId="14" fontId="62" fillId="0" borderId="51" xfId="0" applyNumberFormat="1" applyFont="1" applyBorder="1" applyAlignment="1">
      <alignment horizontal="center" vertical="center"/>
    </xf>
    <xf numFmtId="2" fontId="55" fillId="0" borderId="49" xfId="0" applyNumberFormat="1" applyFont="1" applyBorder="1" applyAlignment="1">
      <alignment vertical="center"/>
    </xf>
    <xf numFmtId="2" fontId="55" fillId="0" borderId="1" xfId="0" applyNumberFormat="1" applyFont="1" applyBorder="1" applyAlignment="1">
      <alignment vertical="center"/>
    </xf>
    <xf numFmtId="2" fontId="55" fillId="0" borderId="6" xfId="0" applyNumberFormat="1" applyFont="1" applyBorder="1" applyAlignment="1">
      <alignment vertical="center"/>
    </xf>
    <xf numFmtId="0" fontId="60" fillId="3" borderId="69" xfId="0" applyFont="1" applyFill="1" applyBorder="1" applyAlignment="1">
      <alignment vertical="center"/>
    </xf>
    <xf numFmtId="164" fontId="60" fillId="3" borderId="71" xfId="0" applyNumberFormat="1" applyFont="1" applyFill="1" applyBorder="1" applyAlignment="1">
      <alignment horizontal="center" vertical="center"/>
    </xf>
    <xf numFmtId="0" fontId="60" fillId="0" borderId="69" xfId="0" applyFont="1" applyBorder="1" applyAlignment="1">
      <alignment vertical="center"/>
    </xf>
    <xf numFmtId="164" fontId="60" fillId="0" borderId="69" xfId="0" applyNumberFormat="1" applyFont="1" applyBorder="1" applyAlignment="1">
      <alignment horizontal="center" vertical="center"/>
    </xf>
    <xf numFmtId="0" fontId="60" fillId="2" borderId="70" xfId="1" applyFont="1" applyFill="1" applyBorder="1" applyAlignment="1">
      <alignment horizontal="center" vertical="center"/>
    </xf>
    <xf numFmtId="0" fontId="60" fillId="3" borderId="72" xfId="0" applyFont="1" applyFill="1" applyBorder="1" applyAlignment="1">
      <alignment vertical="center"/>
    </xf>
    <xf numFmtId="0" fontId="62" fillId="0" borderId="81" xfId="0" applyFont="1" applyBorder="1" applyAlignment="1">
      <alignment horizontal="center" vertical="center"/>
    </xf>
    <xf numFmtId="165" fontId="62" fillId="0" borderId="82" xfId="0" applyNumberFormat="1" applyFont="1" applyBorder="1" applyAlignment="1">
      <alignment horizontal="center" vertical="center"/>
    </xf>
    <xf numFmtId="2" fontId="62" fillId="0" borderId="82" xfId="0" applyNumberFormat="1" applyFont="1" applyBorder="1" applyAlignment="1">
      <alignment horizontal="center" vertical="center"/>
    </xf>
    <xf numFmtId="0" fontId="56" fillId="3" borderId="0" xfId="0" applyFont="1" applyFill="1"/>
    <xf numFmtId="0" fontId="60" fillId="60" borderId="69" xfId="1" applyFont="1" applyFill="1" applyBorder="1" applyAlignment="1">
      <alignment horizontal="center" vertical="center"/>
    </xf>
    <xf numFmtId="0" fontId="60" fillId="60" borderId="69" xfId="1" applyFont="1" applyFill="1" applyBorder="1" applyAlignment="1">
      <alignment horizontal="center" vertical="center" wrapText="1"/>
    </xf>
    <xf numFmtId="164" fontId="60" fillId="60" borderId="69" xfId="1" applyNumberFormat="1" applyFont="1" applyFill="1" applyBorder="1" applyAlignment="1">
      <alignment horizontal="center" vertical="center" wrapText="1"/>
    </xf>
    <xf numFmtId="4" fontId="60" fillId="60" borderId="69" xfId="1" applyNumberFormat="1" applyFont="1" applyFill="1" applyBorder="1" applyAlignment="1">
      <alignment horizontal="center" vertical="center" wrapText="1"/>
    </xf>
    <xf numFmtId="3" fontId="60" fillId="60" borderId="69" xfId="1" applyNumberFormat="1" applyFont="1" applyFill="1" applyBorder="1" applyAlignment="1">
      <alignment horizontal="center" vertical="center" wrapText="1"/>
    </xf>
    <xf numFmtId="3" fontId="60" fillId="3" borderId="69" xfId="0" applyNumberFormat="1" applyFont="1" applyFill="1" applyBorder="1" applyAlignment="1">
      <alignment horizontal="right" vertical="center"/>
    </xf>
    <xf numFmtId="2" fontId="56" fillId="57" borderId="62" xfId="0" applyNumberFormat="1" applyFont="1" applyFill="1" applyBorder="1" applyAlignment="1">
      <alignment horizontal="center"/>
    </xf>
    <xf numFmtId="3" fontId="60" fillId="57" borderId="69" xfId="0" applyNumberFormat="1" applyFont="1" applyFill="1" applyBorder="1" applyAlignment="1">
      <alignment horizontal="right" vertical="center"/>
    </xf>
    <xf numFmtId="164" fontId="56" fillId="3" borderId="0" xfId="0" applyNumberFormat="1" applyFont="1" applyFill="1"/>
    <xf numFmtId="4" fontId="56" fillId="3" borderId="0" xfId="0" applyNumberFormat="1" applyFont="1" applyFill="1"/>
    <xf numFmtId="3" fontId="56" fillId="3" borderId="0" xfId="0" applyNumberFormat="1" applyFont="1" applyFill="1" applyAlignment="1">
      <alignment horizontal="right"/>
    </xf>
    <xf numFmtId="0" fontId="56" fillId="3" borderId="0" xfId="0" applyFont="1" applyFill="1" applyAlignment="1">
      <alignment horizontal="right"/>
    </xf>
    <xf numFmtId="2" fontId="70" fillId="0" borderId="1" xfId="0" applyNumberFormat="1" applyFont="1" applyBorder="1"/>
    <xf numFmtId="2" fontId="70" fillId="0" borderId="2" xfId="0" applyNumberFormat="1" applyFont="1" applyBorder="1"/>
    <xf numFmtId="2" fontId="70" fillId="0" borderId="64" xfId="0" applyNumberFormat="1" applyFont="1" applyBorder="1"/>
    <xf numFmtId="0" fontId="72" fillId="0" borderId="1" xfId="0" applyFont="1" applyBorder="1"/>
    <xf numFmtId="2" fontId="57" fillId="0" borderId="7" xfId="0" applyNumberFormat="1" applyFont="1" applyBorder="1" applyAlignment="1">
      <alignment horizontal="right" vertical="center"/>
    </xf>
    <xf numFmtId="2" fontId="70" fillId="0" borderId="7" xfId="0" applyNumberFormat="1" applyFont="1" applyBorder="1"/>
    <xf numFmtId="1" fontId="57" fillId="0" borderId="54" xfId="0" applyNumberFormat="1" applyFont="1" applyBorder="1" applyAlignment="1">
      <alignment horizontal="center" vertical="center"/>
    </xf>
    <xf numFmtId="2" fontId="70" fillId="0" borderId="53" xfId="0" applyNumberFormat="1" applyFont="1" applyBorder="1"/>
    <xf numFmtId="4" fontId="57" fillId="0" borderId="45" xfId="0" applyNumberFormat="1" applyFont="1" applyBorder="1" applyAlignment="1">
      <alignment horizontal="right" vertical="center"/>
    </xf>
    <xf numFmtId="0" fontId="70" fillId="0" borderId="53" xfId="0" applyFont="1" applyBorder="1"/>
    <xf numFmtId="3" fontId="57" fillId="0" borderId="1" xfId="0" applyNumberFormat="1" applyFont="1" applyBorder="1" applyAlignment="1">
      <alignment horizontal="right" vertical="center"/>
    </xf>
    <xf numFmtId="2" fontId="73" fillId="0" borderId="54" xfId="0" applyNumberFormat="1" applyFont="1" applyBorder="1" applyAlignment="1">
      <alignment vertical="center"/>
    </xf>
    <xf numFmtId="2" fontId="73" fillId="0" borderId="54" xfId="0" applyNumberFormat="1" applyFont="1" applyBorder="1" applyAlignment="1">
      <alignment horizontal="center" vertical="center"/>
    </xf>
    <xf numFmtId="2" fontId="57" fillId="0" borderId="1" xfId="0" applyNumberFormat="1" applyFont="1" applyBorder="1" applyAlignment="1">
      <alignment horizontal="right"/>
    </xf>
    <xf numFmtId="2" fontId="74" fillId="0" borderId="7" xfId="0" applyNumberFormat="1" applyFont="1" applyBorder="1"/>
    <xf numFmtId="0" fontId="58" fillId="0" borderId="53" xfId="0" applyFont="1" applyBorder="1"/>
    <xf numFmtId="2" fontId="58" fillId="0" borderId="53" xfId="0" applyNumberFormat="1" applyFont="1" applyBorder="1"/>
    <xf numFmtId="2" fontId="59" fillId="0" borderId="1" xfId="0" applyNumberFormat="1" applyFont="1" applyBorder="1" applyAlignment="1">
      <alignment vertical="center"/>
    </xf>
    <xf numFmtId="3" fontId="73" fillId="0" borderId="54" xfId="0" applyNumberFormat="1" applyFont="1" applyBorder="1" applyAlignment="1">
      <alignment horizontal="center" vertical="center"/>
    </xf>
    <xf numFmtId="2" fontId="75" fillId="0" borderId="53" xfId="0" applyNumberFormat="1" applyFont="1" applyBorder="1"/>
    <xf numFmtId="2" fontId="75" fillId="0" borderId="1" xfId="0" applyNumberFormat="1" applyFont="1" applyBorder="1"/>
    <xf numFmtId="4" fontId="57" fillId="0" borderId="1" xfId="0" applyNumberFormat="1" applyFont="1" applyBorder="1" applyAlignment="1">
      <alignment horizontal="right" vertical="center"/>
    </xf>
    <xf numFmtId="0" fontId="73" fillId="0" borderId="54" xfId="0" applyFont="1" applyBorder="1" applyAlignment="1">
      <alignment horizontal="center" vertical="center"/>
    </xf>
    <xf numFmtId="2" fontId="75" fillId="0" borderId="6" xfId="0" applyNumberFormat="1" applyFont="1" applyBorder="1"/>
    <xf numFmtId="164" fontId="60" fillId="0" borderId="87" xfId="0" applyNumberFormat="1" applyFont="1" applyBorder="1" applyAlignment="1">
      <alignment horizontal="center" vertical="center"/>
    </xf>
    <xf numFmtId="0" fontId="60" fillId="3" borderId="88" xfId="0" applyFont="1" applyFill="1" applyBorder="1" applyAlignment="1">
      <alignment vertical="center"/>
    </xf>
    <xf numFmtId="164" fontId="60" fillId="3" borderId="89" xfId="0" applyNumberFormat="1" applyFont="1" applyFill="1" applyBorder="1" applyAlignment="1">
      <alignment horizontal="center" vertical="center"/>
    </xf>
    <xf numFmtId="164" fontId="60" fillId="3" borderId="95" xfId="0" applyNumberFormat="1" applyFont="1" applyFill="1" applyBorder="1" applyAlignment="1">
      <alignment horizontal="center" vertical="center"/>
    </xf>
    <xf numFmtId="4" fontId="60" fillId="3" borderId="95" xfId="0" applyNumberFormat="1" applyFont="1" applyFill="1" applyBorder="1" applyAlignment="1">
      <alignment horizontal="center" vertical="center"/>
    </xf>
    <xf numFmtId="0" fontId="60" fillId="3" borderId="100" xfId="0" applyFont="1" applyFill="1" applyBorder="1" applyAlignment="1">
      <alignment vertical="center"/>
    </xf>
    <xf numFmtId="3" fontId="60" fillId="3" borderId="102" xfId="0" applyNumberFormat="1" applyFont="1" applyFill="1" applyBorder="1" applyAlignment="1">
      <alignment vertical="center"/>
    </xf>
    <xf numFmtId="3" fontId="60" fillId="3" borderId="102" xfId="0" applyNumberFormat="1" applyFont="1" applyFill="1" applyBorder="1" applyAlignment="1">
      <alignment horizontal="right" vertical="center"/>
    </xf>
    <xf numFmtId="164" fontId="60" fillId="3" borderId="102" xfId="0" applyNumberFormat="1" applyFont="1" applyFill="1" applyBorder="1" applyAlignment="1">
      <alignment horizontal="center" vertical="center"/>
    </xf>
    <xf numFmtId="164" fontId="60" fillId="3" borderId="100" xfId="0" applyNumberFormat="1" applyFont="1" applyFill="1" applyBorder="1" applyAlignment="1">
      <alignment horizontal="center" vertical="center"/>
    </xf>
    <xf numFmtId="164" fontId="60" fillId="3" borderId="99" xfId="0" applyNumberFormat="1" applyFont="1" applyFill="1" applyBorder="1" applyAlignment="1">
      <alignment horizontal="center" vertical="center"/>
    </xf>
    <xf numFmtId="4" fontId="60" fillId="3" borderId="101" xfId="0" applyNumberFormat="1" applyFont="1" applyFill="1" applyBorder="1" applyAlignment="1">
      <alignment horizontal="center" vertical="center"/>
    </xf>
    <xf numFmtId="3" fontId="60" fillId="3" borderId="100" xfId="0" applyNumberFormat="1" applyFont="1" applyFill="1" applyBorder="1" applyAlignment="1">
      <alignment vertical="center"/>
    </xf>
    <xf numFmtId="3" fontId="62" fillId="3" borderId="103" xfId="0" applyNumberFormat="1" applyFont="1" applyFill="1" applyBorder="1" applyAlignment="1">
      <alignment horizontal="center" vertical="center"/>
    </xf>
    <xf numFmtId="0" fontId="62" fillId="3" borderId="69" xfId="0" applyFont="1" applyFill="1" applyBorder="1" applyAlignment="1">
      <alignment vertical="center"/>
    </xf>
    <xf numFmtId="164" fontId="62" fillId="3" borderId="103" xfId="0" applyNumberFormat="1" applyFont="1" applyFill="1" applyBorder="1" applyAlignment="1">
      <alignment horizontal="center" vertical="center"/>
    </xf>
    <xf numFmtId="4" fontId="62" fillId="3" borderId="103" xfId="0" applyNumberFormat="1" applyFont="1" applyFill="1" applyBorder="1" applyAlignment="1">
      <alignment horizontal="center" vertical="center"/>
    </xf>
    <xf numFmtId="4" fontId="64" fillId="3" borderId="103" xfId="0" applyNumberFormat="1" applyFont="1" applyFill="1" applyBorder="1" applyAlignment="1">
      <alignment horizontal="center" vertical="center"/>
    </xf>
    <xf numFmtId="0" fontId="56" fillId="0" borderId="2" xfId="0" applyFont="1" applyBorder="1"/>
    <xf numFmtId="0" fontId="56" fillId="0" borderId="64" xfId="0" applyFont="1" applyBorder="1"/>
    <xf numFmtId="0" fontId="62" fillId="3" borderId="0" xfId="0" applyFont="1" applyFill="1" applyAlignment="1">
      <alignment vertical="center"/>
    </xf>
    <xf numFmtId="3" fontId="60" fillId="3" borderId="104" xfId="0" applyNumberFormat="1" applyFont="1" applyFill="1" applyBorder="1" applyAlignment="1">
      <alignment horizontal="right" vertical="center"/>
    </xf>
    <xf numFmtId="2" fontId="77" fillId="0" borderId="1" xfId="0" applyNumberFormat="1" applyFont="1" applyBorder="1" applyAlignment="1">
      <alignment vertical="center"/>
    </xf>
    <xf numFmtId="0" fontId="62" fillId="3" borderId="105" xfId="0" applyFont="1" applyFill="1" applyBorder="1" applyAlignment="1">
      <alignment horizontal="right" vertical="center"/>
    </xf>
    <xf numFmtId="0" fontId="62" fillId="3" borderId="105" xfId="0" applyFont="1" applyFill="1" applyBorder="1" applyAlignment="1">
      <alignment horizontal="left" vertical="center"/>
    </xf>
    <xf numFmtId="2" fontId="56" fillId="3" borderId="98" xfId="0" applyNumberFormat="1" applyFont="1" applyFill="1" applyBorder="1" applyAlignment="1">
      <alignment horizontal="center"/>
    </xf>
    <xf numFmtId="3" fontId="67" fillId="0" borderId="1" xfId="0" applyNumberFormat="1" applyFont="1" applyBorder="1" applyAlignment="1">
      <alignment vertical="center"/>
    </xf>
    <xf numFmtId="3" fontId="68" fillId="0" borderId="1" xfId="0" applyNumberFormat="1" applyFont="1" applyBorder="1" applyAlignment="1">
      <alignment vertical="center"/>
    </xf>
    <xf numFmtId="3" fontId="58" fillId="0" borderId="0" xfId="0" applyNumberFormat="1" applyFont="1"/>
    <xf numFmtId="164" fontId="60" fillId="3" borderId="109" xfId="0" applyNumberFormat="1" applyFont="1" applyFill="1" applyBorder="1" applyAlignment="1">
      <alignment horizontal="center" vertical="center"/>
    </xf>
    <xf numFmtId="0" fontId="60" fillId="3" borderId="109" xfId="0" applyFont="1" applyFill="1" applyBorder="1" applyAlignment="1">
      <alignment vertical="center"/>
    </xf>
    <xf numFmtId="164" fontId="60" fillId="0" borderId="109" xfId="0" applyNumberFormat="1" applyFont="1" applyBorder="1" applyAlignment="1">
      <alignment horizontal="center" vertical="center"/>
    </xf>
    <xf numFmtId="2" fontId="57" fillId="0" borderId="45" xfId="0" applyNumberFormat="1" applyFont="1" applyBorder="1" applyAlignment="1">
      <alignment horizontal="right"/>
    </xf>
    <xf numFmtId="0" fontId="60" fillId="3" borderId="110" xfId="0" applyFont="1" applyFill="1" applyBorder="1" applyAlignment="1">
      <alignment vertical="center"/>
    </xf>
    <xf numFmtId="164" fontId="60" fillId="3" borderId="110" xfId="0" applyNumberFormat="1" applyFont="1" applyFill="1" applyBorder="1" applyAlignment="1">
      <alignment horizontal="center" vertical="center"/>
    </xf>
    <xf numFmtId="164" fontId="60" fillId="3" borderId="114" xfId="0" applyNumberFormat="1" applyFont="1" applyFill="1" applyBorder="1" applyAlignment="1">
      <alignment horizontal="center" vertical="center"/>
    </xf>
    <xf numFmtId="164" fontId="60" fillId="0" borderId="117" xfId="0" applyNumberFormat="1" applyFont="1" applyBorder="1" applyAlignment="1">
      <alignment horizontal="center" vertical="center"/>
    </xf>
    <xf numFmtId="0" fontId="60" fillId="3" borderId="118" xfId="0" applyFont="1" applyFill="1" applyBorder="1" applyAlignment="1">
      <alignment vertical="center"/>
    </xf>
    <xf numFmtId="0" fontId="60" fillId="0" borderId="118" xfId="0" applyFont="1" applyBorder="1" applyAlignment="1">
      <alignment vertical="center"/>
    </xf>
    <xf numFmtId="164" fontId="60" fillId="0" borderId="118" xfId="0" applyNumberFormat="1" applyFont="1" applyBorder="1" applyAlignment="1">
      <alignment horizontal="center" vertical="center"/>
    </xf>
    <xf numFmtId="2" fontId="56" fillId="3" borderId="62" xfId="0" applyNumberFormat="1" applyFont="1" applyFill="1" applyBorder="1" applyAlignment="1">
      <alignment horizontal="center"/>
    </xf>
    <xf numFmtId="2" fontId="57" fillId="0" borderId="46" xfId="0" applyNumberFormat="1" applyFont="1" applyBorder="1"/>
    <xf numFmtId="164" fontId="60" fillId="3" borderId="123" xfId="0" applyNumberFormat="1" applyFont="1" applyFill="1" applyBorder="1" applyAlignment="1">
      <alignment horizontal="center" vertical="center"/>
    </xf>
    <xf numFmtId="164" fontId="62" fillId="3" borderId="102" xfId="0" applyNumberFormat="1" applyFont="1" applyFill="1" applyBorder="1" applyAlignment="1">
      <alignment horizontal="center" vertical="center"/>
    </xf>
    <xf numFmtId="4" fontId="65" fillId="3" borderId="95" xfId="0" applyNumberFormat="1" applyFont="1" applyFill="1" applyBorder="1" applyAlignment="1">
      <alignment horizontal="center" vertical="center"/>
    </xf>
    <xf numFmtId="0" fontId="59" fillId="0" borderId="91" xfId="0" applyFont="1" applyBorder="1" applyAlignment="1">
      <alignment vertical="center" wrapText="1"/>
    </xf>
    <xf numFmtId="0" fontId="60" fillId="3" borderId="129" xfId="0" applyFont="1" applyFill="1" applyBorder="1" applyAlignment="1">
      <alignment vertical="center"/>
    </xf>
    <xf numFmtId="164" fontId="60" fillId="3" borderId="132" xfId="0" applyNumberFormat="1" applyFont="1" applyFill="1" applyBorder="1" applyAlignment="1">
      <alignment horizontal="center" vertical="center"/>
    </xf>
    <xf numFmtId="4" fontId="60" fillId="3" borderId="132" xfId="0" applyNumberFormat="1" applyFont="1" applyFill="1" applyBorder="1" applyAlignment="1">
      <alignment horizontal="center" vertical="center"/>
    </xf>
    <xf numFmtId="0" fontId="60" fillId="3" borderId="133" xfId="0" applyFont="1" applyFill="1" applyBorder="1" applyAlignment="1">
      <alignment vertical="center"/>
    </xf>
    <xf numFmtId="3" fontId="60" fillId="3" borderId="132" xfId="0" applyNumberFormat="1" applyFont="1" applyFill="1" applyBorder="1" applyAlignment="1">
      <alignment vertical="center"/>
    </xf>
    <xf numFmtId="3" fontId="60" fillId="3" borderId="132" xfId="0" applyNumberFormat="1" applyFont="1" applyFill="1" applyBorder="1" applyAlignment="1">
      <alignment horizontal="right" vertical="center"/>
    </xf>
    <xf numFmtId="0" fontId="60" fillId="3" borderId="132" xfId="0" applyFont="1" applyFill="1" applyBorder="1" applyAlignment="1">
      <alignment vertical="center"/>
    </xf>
    <xf numFmtId="4" fontId="58" fillId="0" borderId="0" xfId="0" applyNumberFormat="1" applyFont="1"/>
    <xf numFmtId="3" fontId="60" fillId="3" borderId="134" xfId="0" applyNumberFormat="1" applyFont="1" applyFill="1" applyBorder="1" applyAlignment="1">
      <alignment horizontal="right" vertical="center"/>
    </xf>
    <xf numFmtId="164" fontId="60" fillId="3" borderId="135" xfId="0" applyNumberFormat="1" applyFont="1" applyFill="1" applyBorder="1" applyAlignment="1">
      <alignment horizontal="center" vertical="center"/>
    </xf>
    <xf numFmtId="14" fontId="62" fillId="0" borderId="136" xfId="0" applyNumberFormat="1" applyFont="1" applyBorder="1" applyAlignment="1">
      <alignment horizontal="center" vertical="center"/>
    </xf>
    <xf numFmtId="164" fontId="60" fillId="3" borderId="137" xfId="0" applyNumberFormat="1" applyFont="1" applyFill="1" applyBorder="1" applyAlignment="1">
      <alignment horizontal="center" vertical="center"/>
    </xf>
    <xf numFmtId="0" fontId="60" fillId="3" borderId="138" xfId="0" applyFont="1" applyFill="1" applyBorder="1" applyAlignment="1">
      <alignment vertical="center"/>
    </xf>
    <xf numFmtId="3" fontId="60" fillId="3" borderId="137" xfId="0" applyNumberFormat="1" applyFont="1" applyFill="1" applyBorder="1" applyAlignment="1">
      <alignment horizontal="right" vertical="center"/>
    </xf>
    <xf numFmtId="4" fontId="60" fillId="3" borderId="137" xfId="0" applyNumberFormat="1" applyFont="1" applyFill="1" applyBorder="1" applyAlignment="1">
      <alignment horizontal="center" vertical="center"/>
    </xf>
    <xf numFmtId="3" fontId="60" fillId="3" borderId="137" xfId="0" applyNumberFormat="1" applyFont="1" applyFill="1" applyBorder="1" applyAlignment="1">
      <alignment vertical="center"/>
    </xf>
    <xf numFmtId="0" fontId="79" fillId="0" borderId="0" xfId="0" applyFont="1"/>
    <xf numFmtId="0" fontId="80" fillId="0" borderId="0" xfId="0" applyFont="1"/>
    <xf numFmtId="164" fontId="60" fillId="3" borderId="141" xfId="0" applyNumberFormat="1" applyFont="1" applyFill="1" applyBorder="1" applyAlignment="1">
      <alignment horizontal="center" vertical="center"/>
    </xf>
    <xf numFmtId="164" fontId="60" fillId="0" borderId="137" xfId="0" applyNumberFormat="1" applyFont="1" applyBorder="1" applyAlignment="1">
      <alignment horizontal="center" vertical="center"/>
    </xf>
    <xf numFmtId="164" fontId="60" fillId="0" borderId="141" xfId="0" applyNumberFormat="1" applyFont="1" applyBorder="1" applyAlignment="1">
      <alignment horizontal="center" vertical="center"/>
    </xf>
    <xf numFmtId="0" fontId="60" fillId="2" borderId="137" xfId="1" applyFont="1" applyFill="1" applyBorder="1" applyAlignment="1">
      <alignment horizontal="center" vertical="center"/>
    </xf>
    <xf numFmtId="0" fontId="60" fillId="2" borderId="137" xfId="1" applyFont="1" applyFill="1" applyBorder="1" applyAlignment="1">
      <alignment horizontal="center" vertical="center" wrapText="1"/>
    </xf>
    <xf numFmtId="3" fontId="60" fillId="2" borderId="137" xfId="1" applyNumberFormat="1" applyFont="1" applyFill="1" applyBorder="1" applyAlignment="1">
      <alignment horizontal="center" vertical="center" wrapText="1"/>
    </xf>
    <xf numFmtId="164" fontId="62" fillId="0" borderId="137" xfId="0" applyNumberFormat="1" applyFont="1" applyBorder="1" applyAlignment="1">
      <alignment horizontal="center" vertical="center"/>
    </xf>
    <xf numFmtId="0" fontId="62" fillId="3" borderId="139" xfId="0" applyFont="1" applyFill="1" applyBorder="1" applyAlignment="1">
      <alignment horizontal="center" vertical="center"/>
    </xf>
    <xf numFmtId="3" fontId="62" fillId="3" borderId="137" xfId="0" applyNumberFormat="1" applyFont="1" applyFill="1" applyBorder="1" applyAlignment="1">
      <alignment horizontal="center" vertical="center"/>
    </xf>
    <xf numFmtId="3" fontId="62" fillId="61" borderId="137" xfId="0" applyNumberFormat="1" applyFont="1" applyFill="1" applyBorder="1" applyAlignment="1">
      <alignment horizontal="center" vertical="center"/>
    </xf>
    <xf numFmtId="0" fontId="62" fillId="0" borderId="137" xfId="0" applyFont="1" applyBorder="1" applyAlignment="1">
      <alignment vertical="center" wrapText="1"/>
    </xf>
    <xf numFmtId="0" fontId="62" fillId="0" borderId="119" xfId="0" applyFont="1" applyBorder="1" applyAlignment="1">
      <alignment vertical="center"/>
    </xf>
    <xf numFmtId="0" fontId="62" fillId="0" borderId="122" xfId="0" applyFont="1" applyBorder="1" applyAlignment="1">
      <alignment vertical="center"/>
    </xf>
    <xf numFmtId="0" fontId="60" fillId="3" borderId="142" xfId="0" applyFont="1" applyFill="1" applyBorder="1" applyAlignment="1">
      <alignment vertical="center"/>
    </xf>
    <xf numFmtId="164" fontId="60" fillId="3" borderId="144" xfId="0" applyNumberFormat="1" applyFont="1" applyFill="1" applyBorder="1" applyAlignment="1">
      <alignment horizontal="center" vertical="center"/>
    </xf>
    <xf numFmtId="4" fontId="81" fillId="0" borderId="54" xfId="0" applyNumberFormat="1" applyFont="1" applyBorder="1" applyAlignment="1">
      <alignment horizontal="center" vertical="center"/>
    </xf>
    <xf numFmtId="0" fontId="60" fillId="3" borderId="0" xfId="0" applyFont="1" applyFill="1" applyBorder="1" applyAlignment="1">
      <alignment vertical="center"/>
    </xf>
    <xf numFmtId="2" fontId="56" fillId="3" borderId="148" xfId="0" applyNumberFormat="1" applyFont="1" applyFill="1" applyBorder="1" applyAlignment="1">
      <alignment horizontal="center"/>
    </xf>
    <xf numFmtId="0" fontId="60" fillId="3" borderId="146" xfId="0" applyFont="1" applyFill="1" applyBorder="1" applyAlignment="1">
      <alignment vertical="center"/>
    </xf>
    <xf numFmtId="0" fontId="60" fillId="3" borderId="137" xfId="0" applyFont="1" applyFill="1" applyBorder="1" applyAlignment="1">
      <alignment vertical="center"/>
    </xf>
    <xf numFmtId="164" fontId="60" fillId="0" borderId="147" xfId="0" applyNumberFormat="1" applyFont="1" applyBorder="1" applyAlignment="1">
      <alignment horizontal="center" vertical="center"/>
    </xf>
    <xf numFmtId="0" fontId="84" fillId="2" borderId="150" xfId="0" applyFont="1" applyFill="1" applyBorder="1" applyAlignment="1">
      <alignment horizontal="center" vertical="center"/>
    </xf>
    <xf numFmtId="0" fontId="84" fillId="2" borderId="150" xfId="0" applyFont="1" applyFill="1" applyBorder="1" applyAlignment="1">
      <alignment horizontal="center" vertical="center" wrapText="1"/>
    </xf>
    <xf numFmtId="0" fontId="84" fillId="3" borderId="137" xfId="364" applyFont="1" applyFill="1" applyBorder="1" applyAlignment="1">
      <alignment horizontal="right" vertical="center"/>
    </xf>
    <xf numFmtId="0" fontId="84" fillId="3" borderId="137" xfId="364" applyFont="1" applyFill="1" applyBorder="1" applyAlignment="1">
      <alignment horizontal="left" vertical="center"/>
    </xf>
    <xf numFmtId="3" fontId="84" fillId="0" borderId="154" xfId="2" applyNumberFormat="1" applyFont="1" applyBorder="1" applyAlignment="1">
      <alignment horizontal="center" vertical="center"/>
    </xf>
    <xf numFmtId="0" fontId="85" fillId="0" borderId="0" xfId="0" applyFont="1"/>
    <xf numFmtId="0" fontId="84" fillId="2" borderId="157" xfId="0" applyFont="1" applyFill="1" applyBorder="1" applyAlignment="1">
      <alignment horizontal="center" vertical="center"/>
    </xf>
    <xf numFmtId="0" fontId="84" fillId="2" borderId="157" xfId="0" applyFont="1" applyFill="1" applyBorder="1" applyAlignment="1">
      <alignment horizontal="center" vertical="center" wrapText="1"/>
    </xf>
    <xf numFmtId="164" fontId="59" fillId="3" borderId="142" xfId="0" applyNumberFormat="1" applyFont="1" applyFill="1" applyBorder="1" applyAlignment="1">
      <alignment horizontal="right" vertical="center" wrapText="1"/>
    </xf>
    <xf numFmtId="164" fontId="59" fillId="3" borderId="143" xfId="0" applyNumberFormat="1" applyFont="1" applyFill="1" applyBorder="1" applyAlignment="1">
      <alignment horizontal="right" vertical="center" wrapText="1"/>
    </xf>
    <xf numFmtId="164" fontId="59" fillId="3" borderId="144" xfId="0" applyNumberFormat="1" applyFont="1" applyFill="1" applyBorder="1" applyAlignment="1">
      <alignment horizontal="right" vertical="center" wrapText="1"/>
    </xf>
    <xf numFmtId="2" fontId="57" fillId="0" borderId="45" xfId="0" applyNumberFormat="1" applyFont="1" applyBorder="1" applyAlignment="1">
      <alignment horizontal="right"/>
    </xf>
    <xf numFmtId="2" fontId="57" fillId="0" borderId="46" xfId="0" applyNumberFormat="1" applyFont="1" applyBorder="1" applyAlignment="1">
      <alignment horizontal="right"/>
    </xf>
    <xf numFmtId="2" fontId="57" fillId="0" borderId="47" xfId="0" applyNumberFormat="1" applyFont="1" applyBorder="1" applyAlignment="1">
      <alignment horizontal="right"/>
    </xf>
    <xf numFmtId="164" fontId="59" fillId="3" borderId="146" xfId="0" applyNumberFormat="1" applyFont="1" applyFill="1" applyBorder="1" applyAlignment="1">
      <alignment horizontal="right" vertical="center" wrapText="1"/>
    </xf>
    <xf numFmtId="164" fontId="59" fillId="3" borderId="149" xfId="0" applyNumberFormat="1" applyFont="1" applyFill="1" applyBorder="1" applyAlignment="1">
      <alignment horizontal="right" vertical="center" wrapText="1"/>
    </xf>
    <xf numFmtId="164" fontId="59" fillId="3" borderId="147" xfId="0" applyNumberFormat="1" applyFont="1" applyFill="1" applyBorder="1" applyAlignment="1">
      <alignment horizontal="right" vertical="center" wrapText="1"/>
    </xf>
    <xf numFmtId="3" fontId="73" fillId="0" borderId="119" xfId="0" applyNumberFormat="1" applyFont="1" applyBorder="1" applyAlignment="1">
      <alignment horizontal="center" vertical="center"/>
    </xf>
    <xf numFmtId="3" fontId="73" fillId="0" borderId="121" xfId="0" applyNumberFormat="1" applyFont="1" applyBorder="1" applyAlignment="1">
      <alignment horizontal="center" vertical="center"/>
    </xf>
    <xf numFmtId="2" fontId="73" fillId="0" borderId="122" xfId="0" applyNumberFormat="1" applyFont="1" applyBorder="1" applyAlignment="1">
      <alignment horizontal="right" vertical="center"/>
    </xf>
    <xf numFmtId="4" fontId="73" fillId="0" borderId="55" xfId="0" applyNumberFormat="1" applyFont="1" applyBorder="1" applyAlignment="1">
      <alignment horizontal="center" vertical="center"/>
    </xf>
    <xf numFmtId="4" fontId="73" fillId="0" borderId="63" xfId="0" applyNumberFormat="1" applyFont="1" applyBorder="1" applyAlignment="1">
      <alignment horizontal="center" vertical="center"/>
    </xf>
    <xf numFmtId="4" fontId="73" fillId="0" borderId="57" xfId="0" applyNumberFormat="1" applyFont="1" applyBorder="1" applyAlignment="1">
      <alignment horizontal="center" vertical="center"/>
    </xf>
    <xf numFmtId="2" fontId="73" fillId="0" borderId="73" xfId="0" applyNumberFormat="1" applyFont="1" applyBorder="1" applyAlignment="1">
      <alignment horizontal="center" vertical="center"/>
    </xf>
    <xf numFmtId="2" fontId="73" fillId="0" borderId="74" xfId="0" applyNumberFormat="1" applyFont="1" applyBorder="1" applyAlignment="1">
      <alignment horizontal="center" vertical="center"/>
    </xf>
    <xf numFmtId="2" fontId="73" fillId="0" borderId="54" xfId="0" applyNumberFormat="1" applyFont="1" applyBorder="1" applyAlignment="1">
      <alignment horizontal="right" vertical="center"/>
    </xf>
    <xf numFmtId="3" fontId="73" fillId="0" borderId="77" xfId="0" applyNumberFormat="1" applyFont="1" applyBorder="1" applyAlignment="1">
      <alignment horizontal="center" vertical="center"/>
    </xf>
    <xf numFmtId="3" fontId="73" fillId="0" borderId="76" xfId="0" applyNumberFormat="1" applyFont="1" applyBorder="1" applyAlignment="1">
      <alignment horizontal="center" vertical="center"/>
    </xf>
    <xf numFmtId="2" fontId="73" fillId="0" borderId="54" xfId="0" applyNumberFormat="1" applyFont="1" applyBorder="1" applyAlignment="1">
      <alignment horizontal="center" vertical="center"/>
    </xf>
    <xf numFmtId="2" fontId="73" fillId="0" borderId="65" xfId="0" applyNumberFormat="1" applyFont="1" applyBorder="1" applyAlignment="1">
      <alignment horizontal="center" vertical="center"/>
    </xf>
    <xf numFmtId="2" fontId="55" fillId="0" borderId="6" xfId="0" applyNumberFormat="1" applyFont="1" applyBorder="1" applyAlignment="1">
      <alignment horizontal="right" vertical="center"/>
    </xf>
    <xf numFmtId="2" fontId="55" fillId="0" borderId="7" xfId="0" applyNumberFormat="1" applyFont="1" applyBorder="1" applyAlignment="1">
      <alignment horizontal="right" vertical="center"/>
    </xf>
    <xf numFmtId="2" fontId="57" fillId="0" borderId="6" xfId="0" applyNumberFormat="1" applyFont="1" applyBorder="1" applyAlignment="1">
      <alignment horizontal="right" vertical="center"/>
    </xf>
    <xf numFmtId="2" fontId="57" fillId="0" borderId="7" xfId="0" applyNumberFormat="1" applyFont="1" applyBorder="1" applyAlignment="1">
      <alignment horizontal="right" vertical="center"/>
    </xf>
    <xf numFmtId="2" fontId="57" fillId="0" borderId="9" xfId="0" applyNumberFormat="1" applyFont="1" applyBorder="1" applyAlignment="1">
      <alignment horizontal="right" vertical="center"/>
    </xf>
    <xf numFmtId="2" fontId="71" fillId="0" borderId="6" xfId="0" applyNumberFormat="1" applyFont="1" applyBorder="1" applyAlignment="1">
      <alignment horizontal="center" vertical="center"/>
    </xf>
    <xf numFmtId="2" fontId="71" fillId="0" borderId="7" xfId="0" applyNumberFormat="1" applyFont="1" applyBorder="1" applyAlignment="1">
      <alignment horizontal="center" vertical="center"/>
    </xf>
    <xf numFmtId="2" fontId="71" fillId="0" borderId="8" xfId="0" applyNumberFormat="1" applyFont="1" applyBorder="1" applyAlignment="1">
      <alignment horizontal="center" vertical="center"/>
    </xf>
    <xf numFmtId="2" fontId="73" fillId="0" borderId="55" xfId="0" applyNumberFormat="1" applyFont="1" applyBorder="1" applyAlignment="1">
      <alignment horizontal="right" vertical="center"/>
    </xf>
    <xf numFmtId="2" fontId="73" fillId="0" borderId="63" xfId="0" applyNumberFormat="1" applyFont="1" applyBorder="1" applyAlignment="1">
      <alignment horizontal="right" vertical="center"/>
    </xf>
    <xf numFmtId="2" fontId="73" fillId="0" borderId="57" xfId="0" applyNumberFormat="1" applyFont="1" applyBorder="1" applyAlignment="1">
      <alignment horizontal="right" vertical="center"/>
    </xf>
    <xf numFmtId="2" fontId="73" fillId="0" borderId="55" xfId="0" applyNumberFormat="1" applyFont="1" applyBorder="1" applyAlignment="1">
      <alignment horizontal="center" vertical="center"/>
    </xf>
    <xf numFmtId="2" fontId="73" fillId="0" borderId="57" xfId="0" applyNumberFormat="1" applyFont="1" applyBorder="1" applyAlignment="1">
      <alignment horizontal="center" vertical="center"/>
    </xf>
    <xf numFmtId="3" fontId="57" fillId="0" borderId="54" xfId="0" applyNumberFormat="1" applyFont="1" applyBorder="1" applyAlignment="1">
      <alignment horizontal="center" vertical="center"/>
    </xf>
    <xf numFmtId="3" fontId="57" fillId="0" borderId="75" xfId="0" applyNumberFormat="1" applyFont="1" applyBorder="1" applyAlignment="1">
      <alignment horizontal="center" vertical="center"/>
    </xf>
    <xf numFmtId="3" fontId="57" fillId="0" borderId="73" xfId="0" applyNumberFormat="1" applyFont="1" applyBorder="1" applyAlignment="1">
      <alignment horizontal="center" vertical="center"/>
    </xf>
    <xf numFmtId="3" fontId="57" fillId="0" borderId="74" xfId="0" applyNumberFormat="1" applyFont="1" applyBorder="1" applyAlignment="1">
      <alignment horizontal="center" vertical="center"/>
    </xf>
    <xf numFmtId="0" fontId="76" fillId="59" borderId="90" xfId="0" applyFont="1" applyFill="1" applyBorder="1" applyAlignment="1">
      <alignment horizontal="center" vertical="center"/>
    </xf>
    <xf numFmtId="164" fontId="59" fillId="3" borderId="92" xfId="0" applyNumberFormat="1" applyFont="1" applyFill="1" applyBorder="1" applyAlignment="1">
      <alignment horizontal="right" vertical="center" wrapText="1"/>
    </xf>
    <xf numFmtId="164" fontId="59" fillId="3" borderId="93" xfId="0" applyNumberFormat="1" applyFont="1" applyFill="1" applyBorder="1" applyAlignment="1">
      <alignment horizontal="right" vertical="center" wrapText="1"/>
    </xf>
    <xf numFmtId="164" fontId="59" fillId="3" borderId="94" xfId="0" applyNumberFormat="1" applyFont="1" applyFill="1" applyBorder="1" applyAlignment="1">
      <alignment horizontal="right" vertical="center" wrapText="1"/>
    </xf>
    <xf numFmtId="2" fontId="73" fillId="0" borderId="77" xfId="0" applyNumberFormat="1" applyFont="1" applyBorder="1" applyAlignment="1">
      <alignment horizontal="center" vertical="center"/>
    </xf>
    <xf numFmtId="2" fontId="73" fillId="0" borderId="76" xfId="0" applyNumberFormat="1" applyFont="1" applyBorder="1" applyAlignment="1">
      <alignment horizontal="center" vertical="center"/>
    </xf>
    <xf numFmtId="2" fontId="83" fillId="0" borderId="124" xfId="0" applyNumberFormat="1" applyFont="1" applyBorder="1" applyAlignment="1">
      <alignment horizontal="center" vertical="center"/>
    </xf>
    <xf numFmtId="2" fontId="83" fillId="0" borderId="125" xfId="0" applyNumberFormat="1" applyFont="1" applyBorder="1" applyAlignment="1">
      <alignment horizontal="center" vertical="center"/>
    </xf>
    <xf numFmtId="2" fontId="83" fillId="0" borderId="77" xfId="0" applyNumberFormat="1" applyFont="1" applyBorder="1" applyAlignment="1">
      <alignment horizontal="center" vertical="center"/>
    </xf>
    <xf numFmtId="2" fontId="83" fillId="0" borderId="76" xfId="0" applyNumberFormat="1" applyFont="1" applyBorder="1" applyAlignment="1">
      <alignment horizontal="center" vertical="center"/>
    </xf>
    <xf numFmtId="2" fontId="73" fillId="0" borderId="55" xfId="0" applyNumberFormat="1" applyFont="1" applyBorder="1" applyAlignment="1">
      <alignment horizontal="right" vertical="center" wrapText="1"/>
    </xf>
    <xf numFmtId="2" fontId="73" fillId="0" borderId="63" xfId="0" applyNumberFormat="1" applyFont="1" applyBorder="1" applyAlignment="1">
      <alignment horizontal="right" vertical="center" wrapText="1"/>
    </xf>
    <xf numFmtId="2" fontId="73" fillId="0" borderId="56" xfId="0" applyNumberFormat="1" applyFont="1" applyBorder="1" applyAlignment="1">
      <alignment horizontal="right" vertical="center" wrapText="1"/>
    </xf>
    <xf numFmtId="3" fontId="62" fillId="3" borderId="115" xfId="0" applyNumberFormat="1" applyFont="1" applyFill="1" applyBorder="1" applyAlignment="1">
      <alignment horizontal="center" vertical="center"/>
    </xf>
    <xf numFmtId="3" fontId="62" fillId="3" borderId="116" xfId="0" applyNumberFormat="1" applyFont="1" applyFill="1" applyBorder="1" applyAlignment="1">
      <alignment horizontal="center" vertical="center"/>
    </xf>
    <xf numFmtId="3" fontId="62" fillId="3" borderId="117" xfId="0" applyNumberFormat="1" applyFont="1" applyFill="1" applyBorder="1" applyAlignment="1">
      <alignment horizontal="center" vertical="center"/>
    </xf>
    <xf numFmtId="0" fontId="62" fillId="3" borderId="77" xfId="0" applyFont="1" applyFill="1" applyBorder="1" applyAlignment="1">
      <alignment horizontal="right" vertical="center"/>
    </xf>
    <xf numFmtId="0" fontId="62" fillId="3" borderId="78" xfId="0" applyFont="1" applyFill="1" applyBorder="1" applyAlignment="1">
      <alignment horizontal="right" vertical="center"/>
    </xf>
    <xf numFmtId="0" fontId="62" fillId="3" borderId="76" xfId="0" applyFont="1" applyFill="1" applyBorder="1" applyAlignment="1">
      <alignment horizontal="right" vertical="center"/>
    </xf>
    <xf numFmtId="0" fontId="59" fillId="0" borderId="6" xfId="0" applyFont="1" applyBorder="1" applyAlignment="1">
      <alignment horizontal="center"/>
    </xf>
    <xf numFmtId="0" fontId="59" fillId="0" borderId="7" xfId="0" applyFont="1" applyBorder="1" applyAlignment="1">
      <alignment horizontal="center"/>
    </xf>
    <xf numFmtId="0" fontId="59" fillId="0" borderId="8" xfId="0" applyFont="1" applyBorder="1" applyAlignment="1">
      <alignment horizontal="center"/>
    </xf>
    <xf numFmtId="0" fontId="59" fillId="0" borderId="49" xfId="0" applyFont="1" applyBorder="1" applyAlignment="1">
      <alignment horizontal="center" vertical="center"/>
    </xf>
    <xf numFmtId="0" fontId="59" fillId="0" borderId="0" xfId="0" applyFont="1" applyAlignment="1">
      <alignment horizontal="center" vertical="center"/>
    </xf>
    <xf numFmtId="0" fontId="59" fillId="0" borderId="48" xfId="0" applyFont="1" applyBorder="1" applyAlignment="1">
      <alignment horizontal="center" vertical="center"/>
    </xf>
    <xf numFmtId="3" fontId="62" fillId="0" borderId="83" xfId="0" applyNumberFormat="1" applyFont="1" applyBorder="1" applyAlignment="1">
      <alignment horizontal="center" vertical="center"/>
    </xf>
    <xf numFmtId="3" fontId="62" fillId="0" borderId="84" xfId="0" applyNumberFormat="1" applyFont="1" applyBorder="1" applyAlignment="1">
      <alignment horizontal="center" vertical="center"/>
    </xf>
    <xf numFmtId="3" fontId="62" fillId="0" borderId="85" xfId="0" applyNumberFormat="1" applyFont="1" applyBorder="1" applyAlignment="1">
      <alignment horizontal="center" vertical="center"/>
    </xf>
    <xf numFmtId="0" fontId="62" fillId="0" borderId="55" xfId="0" applyFont="1" applyBorder="1" applyAlignment="1">
      <alignment horizontal="center" vertical="center"/>
    </xf>
    <xf numFmtId="0" fontId="62" fillId="0" borderId="56" xfId="0" applyFont="1" applyBorder="1" applyAlignment="1">
      <alignment horizontal="center" vertical="center"/>
    </xf>
    <xf numFmtId="0" fontId="62" fillId="0" borderId="57" xfId="0" applyFont="1" applyBorder="1" applyAlignment="1">
      <alignment horizontal="center" vertical="center"/>
    </xf>
    <xf numFmtId="3" fontId="62" fillId="0" borderId="55" xfId="0" applyNumberFormat="1" applyFont="1" applyBorder="1" applyAlignment="1">
      <alignment horizontal="center" vertical="center"/>
    </xf>
    <xf numFmtId="3" fontId="62" fillId="0" borderId="56" xfId="0" applyNumberFormat="1" applyFont="1" applyBorder="1" applyAlignment="1">
      <alignment horizontal="center" vertical="center"/>
    </xf>
    <xf numFmtId="3" fontId="62" fillId="0" borderId="57" xfId="0" applyNumberFormat="1" applyFont="1" applyBorder="1" applyAlignment="1">
      <alignment horizontal="center" vertical="center"/>
    </xf>
    <xf numFmtId="0" fontId="59" fillId="0" borderId="4" xfId="0" applyFont="1" applyBorder="1" applyAlignment="1">
      <alignment horizontal="center" vertical="center"/>
    </xf>
    <xf numFmtId="0" fontId="59" fillId="0" borderId="5" xfId="0" applyFont="1" applyBorder="1" applyAlignment="1">
      <alignment horizontal="center" vertical="center"/>
    </xf>
    <xf numFmtId="0" fontId="59" fillId="0" borderId="3" xfId="0" applyFont="1" applyBorder="1" applyAlignment="1">
      <alignment horizontal="center" vertical="center"/>
    </xf>
    <xf numFmtId="0" fontId="60" fillId="57" borderId="77" xfId="0" applyFont="1" applyFill="1" applyBorder="1" applyAlignment="1">
      <alignment horizontal="center" vertical="center"/>
    </xf>
    <xf numFmtId="0" fontId="60" fillId="57" borderId="76" xfId="0" applyFont="1" applyFill="1" applyBorder="1" applyAlignment="1">
      <alignment horizontal="center" vertical="center"/>
    </xf>
    <xf numFmtId="2" fontId="60" fillId="57" borderId="77" xfId="0" applyNumberFormat="1" applyFont="1" applyFill="1" applyBorder="1" applyAlignment="1">
      <alignment horizontal="center"/>
    </xf>
    <xf numFmtId="2" fontId="60" fillId="57" borderId="78" xfId="0" applyNumberFormat="1" applyFont="1" applyFill="1" applyBorder="1" applyAlignment="1">
      <alignment horizontal="center"/>
    </xf>
    <xf numFmtId="2" fontId="60" fillId="57" borderId="76" xfId="0" applyNumberFormat="1" applyFont="1" applyFill="1" applyBorder="1" applyAlignment="1">
      <alignment horizontal="center"/>
    </xf>
    <xf numFmtId="0" fontId="60" fillId="3" borderId="127" xfId="0" applyFont="1" applyFill="1" applyBorder="1" applyAlignment="1">
      <alignment horizontal="center" vertical="center"/>
    </xf>
    <xf numFmtId="0" fontId="60" fillId="3" borderId="128" xfId="0" applyFont="1" applyFill="1" applyBorder="1" applyAlignment="1">
      <alignment horizontal="center" vertical="center"/>
    </xf>
    <xf numFmtId="2" fontId="60" fillId="3" borderId="62" xfId="0" applyNumberFormat="1" applyFont="1" applyFill="1" applyBorder="1" applyAlignment="1">
      <alignment horizontal="center" vertical="center"/>
    </xf>
    <xf numFmtId="2" fontId="60" fillId="3" borderId="77" xfId="0" applyNumberFormat="1" applyFont="1" applyFill="1" applyBorder="1" applyAlignment="1">
      <alignment horizontal="center" vertical="center"/>
    </xf>
    <xf numFmtId="2" fontId="60" fillId="3" borderId="78" xfId="0" applyNumberFormat="1" applyFont="1" applyFill="1" applyBorder="1" applyAlignment="1">
      <alignment horizontal="center" vertical="center"/>
    </xf>
    <xf numFmtId="2" fontId="60" fillId="3" borderId="76" xfId="0" applyNumberFormat="1" applyFont="1" applyFill="1" applyBorder="1" applyAlignment="1">
      <alignment horizontal="center" vertical="center"/>
    </xf>
    <xf numFmtId="0" fontId="60" fillId="3" borderId="79" xfId="0" applyFont="1" applyFill="1" applyBorder="1" applyAlignment="1">
      <alignment horizontal="center" vertical="center"/>
    </xf>
    <xf numFmtId="0" fontId="60" fillId="3" borderId="80" xfId="0" applyFont="1" applyFill="1" applyBorder="1" applyAlignment="1">
      <alignment horizontal="center" vertical="center"/>
    </xf>
    <xf numFmtId="0" fontId="60" fillId="3" borderId="86" xfId="0" applyFont="1" applyFill="1" applyBorder="1" applyAlignment="1">
      <alignment horizontal="center" vertical="center"/>
    </xf>
    <xf numFmtId="0" fontId="60" fillId="3" borderId="87" xfId="0" applyFont="1" applyFill="1" applyBorder="1" applyAlignment="1">
      <alignment horizontal="center" vertical="center"/>
    </xf>
    <xf numFmtId="2" fontId="56" fillId="3" borderId="77" xfId="0" applyNumberFormat="1" applyFont="1" applyFill="1" applyBorder="1" applyAlignment="1">
      <alignment horizontal="center"/>
    </xf>
    <xf numFmtId="2" fontId="56" fillId="3" borderId="78" xfId="0" applyNumberFormat="1" applyFont="1" applyFill="1" applyBorder="1" applyAlignment="1">
      <alignment horizontal="center"/>
    </xf>
    <xf numFmtId="2" fontId="56" fillId="3" borderId="76" xfId="0" applyNumberFormat="1" applyFont="1" applyFill="1" applyBorder="1" applyAlignment="1">
      <alignment horizontal="center"/>
    </xf>
    <xf numFmtId="0" fontId="60" fillId="3" borderId="96" xfId="0" applyFont="1" applyFill="1" applyBorder="1" applyAlignment="1">
      <alignment horizontal="center" vertical="center"/>
    </xf>
    <xf numFmtId="0" fontId="60" fillId="3" borderId="97" xfId="0" applyFont="1" applyFill="1" applyBorder="1" applyAlignment="1">
      <alignment horizontal="center" vertical="center"/>
    </xf>
    <xf numFmtId="2" fontId="60" fillId="3" borderId="124" xfId="0" applyNumberFormat="1" applyFont="1" applyFill="1" applyBorder="1" applyAlignment="1">
      <alignment horizontal="center" vertical="center"/>
    </xf>
    <xf numFmtId="2" fontId="60" fillId="3" borderId="126" xfId="0" applyNumberFormat="1" applyFont="1" applyFill="1" applyBorder="1" applyAlignment="1">
      <alignment horizontal="center" vertical="center"/>
    </xf>
    <xf numFmtId="2" fontId="60" fillId="3" borderId="125" xfId="0" applyNumberFormat="1" applyFont="1" applyFill="1" applyBorder="1" applyAlignment="1">
      <alignment horizontal="center" vertical="center"/>
    </xf>
    <xf numFmtId="2" fontId="56" fillId="3" borderId="79" xfId="0" applyNumberFormat="1" applyFont="1" applyFill="1" applyBorder="1" applyAlignment="1">
      <alignment horizontal="center"/>
    </xf>
    <xf numFmtId="2" fontId="56" fillId="3" borderId="80" xfId="0" applyNumberFormat="1" applyFont="1" applyFill="1" applyBorder="1" applyAlignment="1">
      <alignment horizontal="center"/>
    </xf>
    <xf numFmtId="2" fontId="60" fillId="3" borderId="111" xfId="0" applyNumberFormat="1" applyFont="1" applyFill="1" applyBorder="1" applyAlignment="1">
      <alignment horizontal="center" vertical="center"/>
    </xf>
    <xf numFmtId="2" fontId="60" fillId="3" borderId="112" xfId="0" applyNumberFormat="1" applyFont="1" applyFill="1" applyBorder="1" applyAlignment="1">
      <alignment horizontal="center" vertical="center"/>
    </xf>
    <xf numFmtId="2" fontId="60" fillId="3" borderId="113" xfId="0" applyNumberFormat="1" applyFont="1" applyFill="1" applyBorder="1" applyAlignment="1">
      <alignment horizontal="center" vertical="center"/>
    </xf>
    <xf numFmtId="0" fontId="60" fillId="3" borderId="69" xfId="0" applyFont="1" applyFill="1" applyBorder="1" applyAlignment="1">
      <alignment horizontal="center" vertical="center"/>
    </xf>
    <xf numFmtId="2" fontId="60" fillId="3" borderId="96" xfId="0" applyNumberFormat="1" applyFont="1" applyFill="1" applyBorder="1" applyAlignment="1">
      <alignment horizontal="center" vertical="center"/>
    </xf>
    <xf numFmtId="2" fontId="60" fillId="3" borderId="98" xfId="0" applyNumberFormat="1" applyFont="1" applyFill="1" applyBorder="1" applyAlignment="1">
      <alignment horizontal="center" vertical="center"/>
    </xf>
    <xf numFmtId="2" fontId="60" fillId="3" borderId="97" xfId="0" applyNumberFormat="1" applyFont="1" applyFill="1" applyBorder="1" applyAlignment="1">
      <alignment horizontal="center" vertical="center"/>
    </xf>
    <xf numFmtId="0" fontId="60" fillId="3" borderId="77" xfId="0" applyFont="1" applyFill="1" applyBorder="1" applyAlignment="1">
      <alignment horizontal="center" vertical="center"/>
    </xf>
    <xf numFmtId="0" fontId="60" fillId="3" borderId="78" xfId="0" applyFont="1" applyFill="1" applyBorder="1" applyAlignment="1">
      <alignment horizontal="center" vertical="center"/>
    </xf>
    <xf numFmtId="0" fontId="60" fillId="3" borderId="76" xfId="0" applyFont="1" applyFill="1" applyBorder="1" applyAlignment="1">
      <alignment horizontal="center" vertical="center"/>
    </xf>
    <xf numFmtId="2" fontId="60" fillId="3" borderId="69" xfId="0" applyNumberFormat="1" applyFont="1" applyFill="1" applyBorder="1" applyAlignment="1">
      <alignment horizontal="center" vertical="center"/>
    </xf>
    <xf numFmtId="0" fontId="62" fillId="0" borderId="126" xfId="0" applyFont="1" applyBorder="1" applyAlignment="1">
      <alignment horizontal="center" vertical="center"/>
    </xf>
    <xf numFmtId="0" fontId="62" fillId="0" borderId="3" xfId="0" applyFont="1" applyBorder="1" applyAlignment="1">
      <alignment horizontal="center" vertical="center"/>
    </xf>
    <xf numFmtId="0" fontId="62" fillId="0" borderId="130" xfId="0" applyFont="1" applyBorder="1" applyAlignment="1">
      <alignment horizontal="center" vertical="center"/>
    </xf>
    <xf numFmtId="0" fontId="60" fillId="3" borderId="92" xfId="0" applyFont="1" applyFill="1" applyBorder="1" applyAlignment="1">
      <alignment horizontal="center" vertical="center"/>
    </xf>
    <xf numFmtId="0" fontId="60" fillId="3" borderId="93" xfId="0" applyFont="1" applyFill="1" applyBorder="1" applyAlignment="1">
      <alignment horizontal="center" vertical="center"/>
    </xf>
    <xf numFmtId="0" fontId="60" fillId="3" borderId="94" xfId="0" applyFont="1" applyFill="1" applyBorder="1" applyAlignment="1">
      <alignment horizontal="center" vertical="center"/>
    </xf>
    <xf numFmtId="0" fontId="84" fillId="0" borderId="155" xfId="2" applyFont="1" applyBorder="1" applyAlignment="1">
      <alignment horizontal="center" vertical="center"/>
    </xf>
    <xf numFmtId="0" fontId="84" fillId="0" borderId="156" xfId="2" applyFont="1" applyBorder="1" applyAlignment="1">
      <alignment horizontal="center" vertical="center"/>
    </xf>
    <xf numFmtId="0" fontId="84" fillId="0" borderId="145" xfId="0" applyFont="1" applyBorder="1" applyAlignment="1">
      <alignment horizontal="right" vertical="center"/>
    </xf>
    <xf numFmtId="0" fontId="84" fillId="0" borderId="158" xfId="0" applyFont="1" applyBorder="1" applyAlignment="1">
      <alignment horizontal="center" vertical="center"/>
    </xf>
    <xf numFmtId="0" fontId="84" fillId="0" borderId="159" xfId="0" applyFont="1" applyBorder="1" applyAlignment="1">
      <alignment horizontal="center" vertical="center"/>
    </xf>
    <xf numFmtId="0" fontId="84" fillId="0" borderId="160" xfId="0" applyFont="1" applyBorder="1" applyAlignment="1">
      <alignment horizontal="center" vertical="center"/>
    </xf>
    <xf numFmtId="0" fontId="84" fillId="0" borderId="155" xfId="0" applyFont="1" applyBorder="1" applyAlignment="1">
      <alignment horizontal="center" vertical="center"/>
    </xf>
    <xf numFmtId="0" fontId="84" fillId="0" borderId="156" xfId="0" applyFont="1" applyBorder="1" applyAlignment="1">
      <alignment horizontal="center" vertical="center"/>
    </xf>
    <xf numFmtId="0" fontId="84" fillId="0" borderId="0" xfId="0" applyFont="1" applyAlignment="1">
      <alignment horizontal="right" vertical="center"/>
    </xf>
    <xf numFmtId="0" fontId="82" fillId="0" borderId="0" xfId="0" applyFont="1" applyAlignment="1">
      <alignment horizontal="right"/>
    </xf>
    <xf numFmtId="0" fontId="84" fillId="0" borderId="151" xfId="0" applyFont="1" applyBorder="1" applyAlignment="1">
      <alignment horizontal="center" vertical="center"/>
    </xf>
    <xf numFmtId="0" fontId="84" fillId="0" borderId="152" xfId="0" applyFont="1" applyBorder="1" applyAlignment="1">
      <alignment horizontal="center" vertical="center"/>
    </xf>
    <xf numFmtId="0" fontId="84" fillId="0" borderId="153" xfId="0" applyFont="1" applyBorder="1" applyAlignment="1">
      <alignment horizontal="center" vertical="center"/>
    </xf>
    <xf numFmtId="0" fontId="62" fillId="0" borderId="66" xfId="0" applyFont="1" applyBorder="1" applyAlignment="1">
      <alignment horizontal="center" vertical="center"/>
    </xf>
    <xf numFmtId="0" fontId="62" fillId="0" borderId="67" xfId="0" applyFont="1" applyBorder="1" applyAlignment="1">
      <alignment horizontal="right" vertical="center"/>
    </xf>
    <xf numFmtId="0" fontId="62" fillId="0" borderId="68" xfId="0" applyFont="1" applyBorder="1" applyAlignment="1">
      <alignment horizontal="right" vertical="center"/>
    </xf>
    <xf numFmtId="164" fontId="62" fillId="0" borderId="96" xfId="0" applyNumberFormat="1" applyFont="1" applyBorder="1" applyAlignment="1">
      <alignment horizontal="center" vertical="center"/>
    </xf>
    <xf numFmtId="164" fontId="62" fillId="0" borderId="99" xfId="0" applyNumberFormat="1" applyFont="1" applyBorder="1" applyAlignment="1">
      <alignment horizontal="center" vertical="center"/>
    </xf>
    <xf numFmtId="164" fontId="62" fillId="0" borderId="97" xfId="0" applyNumberFormat="1" applyFont="1" applyBorder="1" applyAlignment="1">
      <alignment horizontal="center" vertical="center"/>
    </xf>
    <xf numFmtId="0" fontId="62" fillId="0" borderId="119" xfId="0" applyFont="1" applyBorder="1" applyAlignment="1">
      <alignment horizontal="center" vertical="center"/>
    </xf>
    <xf numFmtId="0" fontId="62" fillId="0" borderId="120" xfId="0" applyFont="1" applyBorder="1" applyAlignment="1">
      <alignment horizontal="center" vertical="center"/>
    </xf>
    <xf numFmtId="0" fontId="62" fillId="0" borderId="121" xfId="0" applyFont="1" applyBorder="1" applyAlignment="1">
      <alignment horizontal="center" vertical="center"/>
    </xf>
    <xf numFmtId="2" fontId="60" fillId="0" borderId="127" xfId="0" applyNumberFormat="1" applyFont="1" applyBorder="1" applyAlignment="1">
      <alignment horizontal="center" vertical="center"/>
    </xf>
    <xf numFmtId="2" fontId="60" fillId="0" borderId="130" xfId="0" applyNumberFormat="1" applyFont="1" applyBorder="1" applyAlignment="1">
      <alignment horizontal="center" vertical="center"/>
    </xf>
    <xf numFmtId="2" fontId="60" fillId="0" borderId="128" xfId="0" applyNumberFormat="1" applyFont="1" applyBorder="1" applyAlignment="1">
      <alignment horizontal="center" vertical="center"/>
    </xf>
    <xf numFmtId="0" fontId="62" fillId="0" borderId="96" xfId="0" applyFont="1" applyBorder="1" applyAlignment="1">
      <alignment horizontal="right" vertical="center"/>
    </xf>
    <xf numFmtId="0" fontId="62" fillId="0" borderId="97" xfId="0" applyFont="1" applyBorder="1" applyAlignment="1">
      <alignment horizontal="right" vertical="center"/>
    </xf>
    <xf numFmtId="0" fontId="62" fillId="0" borderId="95" xfId="0" applyFont="1" applyBorder="1" applyAlignment="1">
      <alignment horizontal="center" vertical="center"/>
    </xf>
    <xf numFmtId="0" fontId="62" fillId="0" borderId="106" xfId="0" applyFont="1" applyBorder="1" applyAlignment="1">
      <alignment horizontal="right" vertical="center"/>
    </xf>
    <xf numFmtId="0" fontId="62" fillId="0" borderId="107" xfId="0" applyFont="1" applyBorder="1" applyAlignment="1">
      <alignment horizontal="right" vertical="center"/>
    </xf>
    <xf numFmtId="164" fontId="62" fillId="0" borderId="106" xfId="0" applyNumberFormat="1" applyFont="1" applyBorder="1" applyAlignment="1">
      <alignment horizontal="center" vertical="center"/>
    </xf>
    <xf numFmtId="164" fontId="62" fillId="0" borderId="107" xfId="0" applyNumberFormat="1" applyFont="1" applyBorder="1" applyAlignment="1">
      <alignment horizontal="center" vertical="center"/>
    </xf>
    <xf numFmtId="0" fontId="62" fillId="0" borderId="106" xfId="0" applyFont="1" applyBorder="1" applyAlignment="1">
      <alignment horizontal="center" vertical="center"/>
    </xf>
    <xf numFmtId="0" fontId="62" fillId="0" borderId="108" xfId="0" applyFont="1" applyBorder="1" applyAlignment="1">
      <alignment horizontal="center" vertical="center"/>
    </xf>
    <xf numFmtId="0" fontId="62" fillId="0" borderId="107" xfId="0" applyFont="1" applyBorder="1" applyAlignment="1">
      <alignment horizontal="center" vertical="center"/>
    </xf>
    <xf numFmtId="0" fontId="62" fillId="0" borderId="67" xfId="0" applyFont="1" applyBorder="1" applyAlignment="1">
      <alignment horizontal="center" vertical="center"/>
    </xf>
    <xf numFmtId="0" fontId="62" fillId="0" borderId="63" xfId="0" applyFont="1" applyBorder="1" applyAlignment="1">
      <alignment horizontal="center" vertical="center"/>
    </xf>
    <xf numFmtId="0" fontId="62" fillId="0" borderId="68" xfId="0" applyFont="1" applyBorder="1" applyAlignment="1">
      <alignment horizontal="center" vertical="center"/>
    </xf>
    <xf numFmtId="0" fontId="57" fillId="0" borderId="4" xfId="0" applyFont="1" applyBorder="1" applyAlignment="1">
      <alignment horizontal="center" vertical="center"/>
    </xf>
    <xf numFmtId="0" fontId="59" fillId="2" borderId="92" xfId="1" applyFont="1" applyFill="1" applyBorder="1" applyAlignment="1">
      <alignment horizontal="right" vertical="center"/>
    </xf>
    <xf numFmtId="0" fontId="59" fillId="2" borderId="94" xfId="1" applyFont="1" applyFill="1" applyBorder="1" applyAlignment="1">
      <alignment horizontal="right" vertical="center"/>
    </xf>
    <xf numFmtId="0" fontId="59" fillId="2" borderId="92" xfId="1" applyFont="1" applyFill="1" applyBorder="1" applyAlignment="1">
      <alignment horizontal="center" vertical="center"/>
    </xf>
    <xf numFmtId="0" fontId="59" fillId="2" borderId="94" xfId="1" applyFont="1" applyFill="1" applyBorder="1" applyAlignment="1">
      <alignment horizontal="center" vertical="center"/>
    </xf>
    <xf numFmtId="0" fontId="59" fillId="2" borderId="93" xfId="1" applyFont="1" applyFill="1" applyBorder="1" applyAlignment="1">
      <alignment horizontal="center" vertical="center"/>
    </xf>
    <xf numFmtId="0" fontId="57" fillId="0" borderId="9" xfId="0" applyFont="1" applyBorder="1" applyAlignment="1">
      <alignment horizontal="center" vertical="center"/>
    </xf>
    <xf numFmtId="2" fontId="60" fillId="0" borderId="139" xfId="0" applyNumberFormat="1" applyFont="1" applyBorder="1" applyAlignment="1">
      <alignment horizontal="center" vertical="center"/>
    </xf>
    <xf numFmtId="2" fontId="60" fillId="0" borderId="140" xfId="0" applyNumberFormat="1" applyFont="1" applyBorder="1" applyAlignment="1">
      <alignment horizontal="center" vertical="center"/>
    </xf>
    <xf numFmtId="2" fontId="60" fillId="0" borderId="141" xfId="0" applyNumberFormat="1" applyFont="1" applyBorder="1" applyAlignment="1">
      <alignment horizontal="center" vertical="center"/>
    </xf>
    <xf numFmtId="0" fontId="60" fillId="0" borderId="139" xfId="0" applyFont="1" applyBorder="1" applyAlignment="1">
      <alignment horizontal="center" vertical="center"/>
    </xf>
    <xf numFmtId="0" fontId="60" fillId="0" borderId="141" xfId="0" applyFont="1" applyBorder="1" applyAlignment="1">
      <alignment horizontal="center" vertical="center"/>
    </xf>
    <xf numFmtId="2" fontId="66" fillId="0" borderId="140" xfId="0" applyNumberFormat="1" applyFont="1" applyBorder="1" applyAlignment="1">
      <alignment horizontal="center"/>
    </xf>
    <xf numFmtId="0" fontId="60" fillId="61" borderId="139" xfId="0" applyFont="1" applyFill="1" applyBorder="1" applyAlignment="1">
      <alignment horizontal="center" vertical="center"/>
    </xf>
    <xf numFmtId="0" fontId="60" fillId="61" borderId="141" xfId="0" applyFont="1" applyFill="1" applyBorder="1" applyAlignment="1">
      <alignment horizontal="center" vertical="center"/>
    </xf>
    <xf numFmtId="2" fontId="66" fillId="61" borderId="140" xfId="0" applyNumberFormat="1" applyFont="1" applyFill="1" applyBorder="1" applyAlignment="1">
      <alignment horizontal="center"/>
    </xf>
    <xf numFmtId="2" fontId="60" fillId="0" borderId="67" xfId="0" applyNumberFormat="1" applyFont="1" applyBorder="1" applyAlignment="1">
      <alignment horizontal="center" vertical="center"/>
    </xf>
    <xf numFmtId="2" fontId="60" fillId="0" borderId="63" xfId="0" applyNumberFormat="1" applyFont="1" applyBorder="1" applyAlignment="1">
      <alignment horizontal="center" vertical="center"/>
    </xf>
    <xf numFmtId="2" fontId="60" fillId="0" borderId="68" xfId="0" applyNumberFormat="1" applyFont="1" applyBorder="1" applyAlignment="1">
      <alignment horizontal="center" vertical="center"/>
    </xf>
    <xf numFmtId="0" fontId="62" fillId="58" borderId="67" xfId="1" applyFont="1" applyFill="1" applyBorder="1" applyAlignment="1">
      <alignment horizontal="center" vertical="center"/>
    </xf>
    <xf numFmtId="0" fontId="62" fillId="58" borderId="63" xfId="1" applyFont="1" applyFill="1" applyBorder="1" applyAlignment="1">
      <alignment horizontal="center" vertical="center"/>
    </xf>
    <xf numFmtId="0" fontId="62" fillId="58" borderId="68" xfId="1" applyFont="1" applyFill="1" applyBorder="1" applyAlignment="1">
      <alignment horizontal="center" vertical="center"/>
    </xf>
    <xf numFmtId="0" fontId="62" fillId="0" borderId="119" xfId="0" applyFont="1" applyBorder="1" applyAlignment="1">
      <alignment horizontal="right" vertical="center"/>
    </xf>
    <xf numFmtId="0" fontId="62" fillId="0" borderId="121" xfId="0" applyFont="1" applyBorder="1" applyAlignment="1">
      <alignment horizontal="right" vertical="center"/>
    </xf>
    <xf numFmtId="0" fontId="62" fillId="0" borderId="122" xfId="0" applyFont="1" applyBorder="1" applyAlignment="1">
      <alignment horizontal="center" vertical="center"/>
    </xf>
    <xf numFmtId="3" fontId="62" fillId="0" borderId="50" xfId="0" applyNumberFormat="1" applyFont="1" applyBorder="1" applyAlignment="1">
      <alignment horizontal="center" vertical="center"/>
    </xf>
    <xf numFmtId="3" fontId="62" fillId="0" borderId="52" xfId="0" applyNumberFormat="1" applyFont="1" applyBorder="1" applyAlignment="1">
      <alignment horizontal="center" vertical="center"/>
    </xf>
    <xf numFmtId="3" fontId="62" fillId="0" borderId="127" xfId="0" applyNumberFormat="1" applyFont="1" applyBorder="1" applyAlignment="1">
      <alignment horizontal="center" vertical="center"/>
    </xf>
    <xf numFmtId="3" fontId="62" fillId="0" borderId="131" xfId="0" applyNumberFormat="1" applyFont="1" applyBorder="1" applyAlignment="1">
      <alignment horizontal="center" vertical="center"/>
    </xf>
    <xf numFmtId="2" fontId="69" fillId="0" borderId="4" xfId="0" applyNumberFormat="1" applyFont="1" applyBorder="1" applyAlignment="1">
      <alignment horizontal="center" vertical="center"/>
    </xf>
    <xf numFmtId="3" fontId="59" fillId="2" borderId="50" xfId="1" applyNumberFormat="1" applyFont="1" applyFill="1" applyBorder="1" applyAlignment="1">
      <alignment horizontal="center" vertical="center" wrapText="1"/>
    </xf>
    <xf numFmtId="3" fontId="59" fillId="2" borderId="52" xfId="1" applyNumberFormat="1" applyFont="1" applyFill="1" applyBorder="1" applyAlignment="1">
      <alignment horizontal="center" vertical="center" wrapText="1"/>
    </xf>
    <xf numFmtId="0" fontId="62" fillId="0" borderId="137" xfId="0" applyFont="1" applyBorder="1" applyAlignment="1">
      <alignment horizontal="right" vertical="center" wrapText="1"/>
    </xf>
  </cellXfs>
  <cellStyles count="486">
    <cellStyle name="20% - Accent1" xfId="454" builtinId="30" customBuiltin="1"/>
    <cellStyle name="20% - Accent1 2" xfId="4" xr:uid="{00000000-0005-0000-0000-000001000000}"/>
    <cellStyle name="20% - Accent1 3" xfId="5" xr:uid="{00000000-0005-0000-0000-000002000000}"/>
    <cellStyle name="20% - Accent1 4" xfId="3" xr:uid="{00000000-0005-0000-0000-000003000000}"/>
    <cellStyle name="20% - Accent2" xfId="458" builtinId="34" customBuiltin="1"/>
    <cellStyle name="20% - Accent2 2" xfId="7" xr:uid="{00000000-0005-0000-0000-000005000000}"/>
    <cellStyle name="20% - Accent2 3" xfId="8" xr:uid="{00000000-0005-0000-0000-000006000000}"/>
    <cellStyle name="20% - Accent2 4" xfId="6" xr:uid="{00000000-0005-0000-0000-000007000000}"/>
    <cellStyle name="20% - Accent3" xfId="462" builtinId="38" customBuiltin="1"/>
    <cellStyle name="20% - Accent3 2" xfId="10" xr:uid="{00000000-0005-0000-0000-000009000000}"/>
    <cellStyle name="20% - Accent3 3" xfId="11" xr:uid="{00000000-0005-0000-0000-00000A000000}"/>
    <cellStyle name="20% - Accent3 4" xfId="9" xr:uid="{00000000-0005-0000-0000-00000B000000}"/>
    <cellStyle name="20% - Accent4" xfId="466" builtinId="42" customBuiltin="1"/>
    <cellStyle name="20% - Accent4 2" xfId="13" xr:uid="{00000000-0005-0000-0000-00000D000000}"/>
    <cellStyle name="20% - Accent4 3" xfId="14" xr:uid="{00000000-0005-0000-0000-00000E000000}"/>
    <cellStyle name="20% - Accent4 4" xfId="12" xr:uid="{00000000-0005-0000-0000-00000F000000}"/>
    <cellStyle name="20% - Accent5" xfId="470" builtinId="46" customBuiltin="1"/>
    <cellStyle name="20% - Accent5 2" xfId="16" xr:uid="{00000000-0005-0000-0000-000011000000}"/>
    <cellStyle name="20% - Accent5 3" xfId="17" xr:uid="{00000000-0005-0000-0000-000012000000}"/>
    <cellStyle name="20% - Accent5 4" xfId="15" xr:uid="{00000000-0005-0000-0000-000013000000}"/>
    <cellStyle name="20% - Accent6" xfId="474" builtinId="50" customBuiltin="1"/>
    <cellStyle name="20% - Accent6 2" xfId="19" xr:uid="{00000000-0005-0000-0000-000015000000}"/>
    <cellStyle name="20% - Accent6 3" xfId="20" xr:uid="{00000000-0005-0000-0000-000016000000}"/>
    <cellStyle name="20% - Accent6 4" xfId="18" xr:uid="{00000000-0005-0000-0000-000017000000}"/>
    <cellStyle name="40% - Accent1" xfId="455" builtinId="31" customBuiltin="1"/>
    <cellStyle name="40% - Accent1 2" xfId="22" xr:uid="{00000000-0005-0000-0000-000019000000}"/>
    <cellStyle name="40% - Accent1 3" xfId="23" xr:uid="{00000000-0005-0000-0000-00001A000000}"/>
    <cellStyle name="40% - Accent1 4" xfId="21" xr:uid="{00000000-0005-0000-0000-00001B000000}"/>
    <cellStyle name="40% - Accent2" xfId="459" builtinId="35" customBuiltin="1"/>
    <cellStyle name="40% - Accent2 2" xfId="25" xr:uid="{00000000-0005-0000-0000-00001D000000}"/>
    <cellStyle name="40% - Accent2 3" xfId="26" xr:uid="{00000000-0005-0000-0000-00001E000000}"/>
    <cellStyle name="40% - Accent2 4" xfId="24" xr:uid="{00000000-0005-0000-0000-00001F000000}"/>
    <cellStyle name="40% - Accent3" xfId="463" builtinId="39" customBuiltin="1"/>
    <cellStyle name="40% - Accent3 2" xfId="28" xr:uid="{00000000-0005-0000-0000-000021000000}"/>
    <cellStyle name="40% - Accent3 3" xfId="29" xr:uid="{00000000-0005-0000-0000-000022000000}"/>
    <cellStyle name="40% - Accent3 4" xfId="27" xr:uid="{00000000-0005-0000-0000-000023000000}"/>
    <cellStyle name="40% - Accent4" xfId="467" builtinId="43" customBuiltin="1"/>
    <cellStyle name="40% - Accent4 2" xfId="31" xr:uid="{00000000-0005-0000-0000-000025000000}"/>
    <cellStyle name="40% - Accent4 3" xfId="32" xr:uid="{00000000-0005-0000-0000-000026000000}"/>
    <cellStyle name="40% - Accent4 4" xfId="30" xr:uid="{00000000-0005-0000-0000-000027000000}"/>
    <cellStyle name="40% - Accent5" xfId="471" builtinId="47" customBuiltin="1"/>
    <cellStyle name="40% - Accent5 2" xfId="34" xr:uid="{00000000-0005-0000-0000-000029000000}"/>
    <cellStyle name="40% - Accent5 3" xfId="35" xr:uid="{00000000-0005-0000-0000-00002A000000}"/>
    <cellStyle name="40% - Accent5 4" xfId="33" xr:uid="{00000000-0005-0000-0000-00002B000000}"/>
    <cellStyle name="40% - Accent6" xfId="475" builtinId="51" customBuiltin="1"/>
    <cellStyle name="40% - Accent6 2" xfId="37" xr:uid="{00000000-0005-0000-0000-00002D000000}"/>
    <cellStyle name="40% - Accent6 3" xfId="38" xr:uid="{00000000-0005-0000-0000-00002E000000}"/>
    <cellStyle name="40% - Accent6 4" xfId="36" xr:uid="{00000000-0005-0000-0000-00002F000000}"/>
    <cellStyle name="60% - Accent1" xfId="456" builtinId="32" customBuiltin="1"/>
    <cellStyle name="60% - Accent1 2" xfId="40" xr:uid="{00000000-0005-0000-0000-000031000000}"/>
    <cellStyle name="60% - Accent1 3" xfId="41" xr:uid="{00000000-0005-0000-0000-000032000000}"/>
    <cellStyle name="60% - Accent1 4" xfId="39" xr:uid="{00000000-0005-0000-0000-000033000000}"/>
    <cellStyle name="60% - Accent2" xfId="460" builtinId="36" customBuiltin="1"/>
    <cellStyle name="60% - Accent2 2" xfId="43" xr:uid="{00000000-0005-0000-0000-000035000000}"/>
    <cellStyle name="60% - Accent2 3" xfId="44" xr:uid="{00000000-0005-0000-0000-000036000000}"/>
    <cellStyle name="60% - Accent2 4" xfId="42" xr:uid="{00000000-0005-0000-0000-000037000000}"/>
    <cellStyle name="60% - Accent3" xfId="464" builtinId="40" customBuiltin="1"/>
    <cellStyle name="60% - Accent3 2" xfId="46" xr:uid="{00000000-0005-0000-0000-000039000000}"/>
    <cellStyle name="60% - Accent3 3" xfId="47" xr:uid="{00000000-0005-0000-0000-00003A000000}"/>
    <cellStyle name="60% - Accent3 4" xfId="45" xr:uid="{00000000-0005-0000-0000-00003B000000}"/>
    <cellStyle name="60% - Accent4" xfId="468" builtinId="44" customBuiltin="1"/>
    <cellStyle name="60% - Accent4 2" xfId="49" xr:uid="{00000000-0005-0000-0000-00003D000000}"/>
    <cellStyle name="60% - Accent4 3" xfId="50" xr:uid="{00000000-0005-0000-0000-00003E000000}"/>
    <cellStyle name="60% - Accent4 4" xfId="48" xr:uid="{00000000-0005-0000-0000-00003F000000}"/>
    <cellStyle name="60% - Accent5" xfId="472" builtinId="48" customBuiltin="1"/>
    <cellStyle name="60% - Accent5 2" xfId="52" xr:uid="{00000000-0005-0000-0000-000041000000}"/>
    <cellStyle name="60% - Accent5 3" xfId="53" xr:uid="{00000000-0005-0000-0000-000042000000}"/>
    <cellStyle name="60% - Accent5 4" xfId="51" xr:uid="{00000000-0005-0000-0000-000043000000}"/>
    <cellStyle name="60% - Accent6" xfId="476" builtinId="52" customBuiltin="1"/>
    <cellStyle name="60% - Accent6 2" xfId="55" xr:uid="{00000000-0005-0000-0000-000045000000}"/>
    <cellStyle name="60% - Accent6 3" xfId="56" xr:uid="{00000000-0005-0000-0000-000046000000}"/>
    <cellStyle name="60% - Accent6 4" xfId="54" xr:uid="{00000000-0005-0000-0000-000047000000}"/>
    <cellStyle name="Accent1" xfId="453" builtinId="29" customBuiltin="1"/>
    <cellStyle name="Accent1 2" xfId="58" xr:uid="{00000000-0005-0000-0000-000049000000}"/>
    <cellStyle name="Accent1 3" xfId="59" xr:uid="{00000000-0005-0000-0000-00004A000000}"/>
    <cellStyle name="Accent1 4" xfId="57" xr:uid="{00000000-0005-0000-0000-00004B000000}"/>
    <cellStyle name="Accent2" xfId="457" builtinId="33" customBuiltin="1"/>
    <cellStyle name="Accent2 2" xfId="61" xr:uid="{00000000-0005-0000-0000-00004D000000}"/>
    <cellStyle name="Accent2 3" xfId="62" xr:uid="{00000000-0005-0000-0000-00004E000000}"/>
    <cellStyle name="Accent2 4" xfId="60" xr:uid="{00000000-0005-0000-0000-00004F000000}"/>
    <cellStyle name="Accent3" xfId="461" builtinId="37" customBuiltin="1"/>
    <cellStyle name="Accent3 2" xfId="64" xr:uid="{00000000-0005-0000-0000-000051000000}"/>
    <cellStyle name="Accent3 3" xfId="65" xr:uid="{00000000-0005-0000-0000-000052000000}"/>
    <cellStyle name="Accent3 4" xfId="63" xr:uid="{00000000-0005-0000-0000-000053000000}"/>
    <cellStyle name="Accent4" xfId="465" builtinId="41" customBuiltin="1"/>
    <cellStyle name="Accent4 2" xfId="67" xr:uid="{00000000-0005-0000-0000-000055000000}"/>
    <cellStyle name="Accent4 3" xfId="68" xr:uid="{00000000-0005-0000-0000-000056000000}"/>
    <cellStyle name="Accent4 4" xfId="66" xr:uid="{00000000-0005-0000-0000-000057000000}"/>
    <cellStyle name="Accent5" xfId="469" builtinId="45" customBuiltin="1"/>
    <cellStyle name="Accent5 2" xfId="70" xr:uid="{00000000-0005-0000-0000-000059000000}"/>
    <cellStyle name="Accent5 3" xfId="71" xr:uid="{00000000-0005-0000-0000-00005A000000}"/>
    <cellStyle name="Accent5 4" xfId="69" xr:uid="{00000000-0005-0000-0000-00005B000000}"/>
    <cellStyle name="Accent6" xfId="473" builtinId="49" customBuiltin="1"/>
    <cellStyle name="Accent6 2" xfId="73" xr:uid="{00000000-0005-0000-0000-00005D000000}"/>
    <cellStyle name="Accent6 3" xfId="74" xr:uid="{00000000-0005-0000-0000-00005E000000}"/>
    <cellStyle name="Accent6 4" xfId="72" xr:uid="{00000000-0005-0000-0000-00005F000000}"/>
    <cellStyle name="Bad" xfId="443" builtinId="27" customBuiltin="1"/>
    <cellStyle name="Bad 2" xfId="76" xr:uid="{00000000-0005-0000-0000-000061000000}"/>
    <cellStyle name="Bad 3" xfId="77" xr:uid="{00000000-0005-0000-0000-000062000000}"/>
    <cellStyle name="Bad 4" xfId="75" xr:uid="{00000000-0005-0000-0000-000063000000}"/>
    <cellStyle name="Calculation" xfId="447" builtinId="22" customBuiltin="1"/>
    <cellStyle name="Calculation 2" xfId="79" xr:uid="{00000000-0005-0000-0000-000065000000}"/>
    <cellStyle name="Calculation 3" xfId="80" xr:uid="{00000000-0005-0000-0000-000066000000}"/>
    <cellStyle name="Calculation 3 2" xfId="413" xr:uid="{00000000-0005-0000-0000-000067000000}"/>
    <cellStyle name="Calculation 3 3" xfId="422" xr:uid="{00000000-0005-0000-0000-000068000000}"/>
    <cellStyle name="Calculation 3 4" xfId="428" xr:uid="{00000000-0005-0000-0000-000069000000}"/>
    <cellStyle name="Calculation 3 5" xfId="431" xr:uid="{00000000-0005-0000-0000-00006A000000}"/>
    <cellStyle name="Calculation 3 6" xfId="480" xr:uid="{00000000-0005-0000-0000-00006B000000}"/>
    <cellStyle name="Calculation 4" xfId="78" xr:uid="{00000000-0005-0000-0000-00006C000000}"/>
    <cellStyle name="Check Cell" xfId="449" builtinId="23" customBuiltin="1"/>
    <cellStyle name="Check Cell 2" xfId="82" xr:uid="{00000000-0005-0000-0000-00006E000000}"/>
    <cellStyle name="Check Cell 3" xfId="83" xr:uid="{00000000-0005-0000-0000-00006F000000}"/>
    <cellStyle name="Check Cell 4" xfId="81" xr:uid="{00000000-0005-0000-0000-000070000000}"/>
    <cellStyle name="Comma 2" xfId="479" xr:uid="{00000000-0005-0000-0000-000071000000}"/>
    <cellStyle name="Explanatory Text" xfId="451" builtinId="53" customBuiltin="1"/>
    <cellStyle name="Explanatory Text 2" xfId="85" xr:uid="{00000000-0005-0000-0000-000073000000}"/>
    <cellStyle name="Explanatory Text 3" xfId="86" xr:uid="{00000000-0005-0000-0000-000074000000}"/>
    <cellStyle name="Explanatory Text 4" xfId="84" xr:uid="{00000000-0005-0000-0000-000075000000}"/>
    <cellStyle name="Good" xfId="442" builtinId="26" customBuiltin="1"/>
    <cellStyle name="Good 2" xfId="88" xr:uid="{00000000-0005-0000-0000-000077000000}"/>
    <cellStyle name="Good 3" xfId="89" xr:uid="{00000000-0005-0000-0000-000078000000}"/>
    <cellStyle name="Good 4" xfId="87" xr:uid="{00000000-0005-0000-0000-000079000000}"/>
    <cellStyle name="Heading 1" xfId="438" builtinId="16" customBuiltin="1"/>
    <cellStyle name="Heading 1 2" xfId="91" xr:uid="{00000000-0005-0000-0000-00007B000000}"/>
    <cellStyle name="Heading 1 3" xfId="92" xr:uid="{00000000-0005-0000-0000-00007C000000}"/>
    <cellStyle name="Heading 1 4" xfId="90" xr:uid="{00000000-0005-0000-0000-00007D000000}"/>
    <cellStyle name="Heading 2" xfId="439" builtinId="17" customBuiltin="1"/>
    <cellStyle name="Heading 2 2" xfId="94" xr:uid="{00000000-0005-0000-0000-00007F000000}"/>
    <cellStyle name="Heading 2 3" xfId="95" xr:uid="{00000000-0005-0000-0000-000080000000}"/>
    <cellStyle name="Heading 2 4" xfId="93" xr:uid="{00000000-0005-0000-0000-000081000000}"/>
    <cellStyle name="Heading 3" xfId="440" builtinId="18" customBuiltin="1"/>
    <cellStyle name="Heading 3 2" xfId="97" xr:uid="{00000000-0005-0000-0000-000083000000}"/>
    <cellStyle name="Heading 3 3" xfId="98" xr:uid="{00000000-0005-0000-0000-000084000000}"/>
    <cellStyle name="Heading 3 4" xfId="96" xr:uid="{00000000-0005-0000-0000-000085000000}"/>
    <cellStyle name="Heading 4" xfId="441" builtinId="19" customBuiltin="1"/>
    <cellStyle name="Heading 4 2" xfId="100" xr:uid="{00000000-0005-0000-0000-000087000000}"/>
    <cellStyle name="Heading 4 3" xfId="101" xr:uid="{00000000-0005-0000-0000-000088000000}"/>
    <cellStyle name="Heading 4 4" xfId="99" xr:uid="{00000000-0005-0000-0000-000089000000}"/>
    <cellStyle name="Input" xfId="445" builtinId="20" customBuiltin="1"/>
    <cellStyle name="Input 2" xfId="103" xr:uid="{00000000-0005-0000-0000-00008B000000}"/>
    <cellStyle name="Input 3" xfId="104" xr:uid="{00000000-0005-0000-0000-00008C000000}"/>
    <cellStyle name="Input 3 2" xfId="414" xr:uid="{00000000-0005-0000-0000-00008D000000}"/>
    <cellStyle name="Input 3 3" xfId="421" xr:uid="{00000000-0005-0000-0000-00008E000000}"/>
    <cellStyle name="Input 3 4" xfId="427" xr:uid="{00000000-0005-0000-0000-00008F000000}"/>
    <cellStyle name="Input 3 5" xfId="432" xr:uid="{00000000-0005-0000-0000-000090000000}"/>
    <cellStyle name="Input 3 6" xfId="481" xr:uid="{00000000-0005-0000-0000-000091000000}"/>
    <cellStyle name="Input 4" xfId="102" xr:uid="{00000000-0005-0000-0000-000092000000}"/>
    <cellStyle name="Linked Cell" xfId="448" builtinId="24" customBuiltin="1"/>
    <cellStyle name="Linked Cell 2" xfId="106" xr:uid="{00000000-0005-0000-0000-000094000000}"/>
    <cellStyle name="Linked Cell 3" xfId="107" xr:uid="{00000000-0005-0000-0000-000095000000}"/>
    <cellStyle name="Linked Cell 4" xfId="105" xr:uid="{00000000-0005-0000-0000-000096000000}"/>
    <cellStyle name="Neutral" xfId="444" builtinId="28" customBuiltin="1"/>
    <cellStyle name="Neutral 2" xfId="109" xr:uid="{00000000-0005-0000-0000-000098000000}"/>
    <cellStyle name="Neutral 3" xfId="110" xr:uid="{00000000-0005-0000-0000-000099000000}"/>
    <cellStyle name="Neutral 4" xfId="108" xr:uid="{00000000-0005-0000-0000-00009A000000}"/>
    <cellStyle name="Normal" xfId="0" builtinId="0"/>
    <cellStyle name="Normal 10" xfId="111" xr:uid="{00000000-0005-0000-0000-00009C000000}"/>
    <cellStyle name="Normal 100" xfId="112" xr:uid="{00000000-0005-0000-0000-00009D000000}"/>
    <cellStyle name="Normal 101" xfId="113" xr:uid="{00000000-0005-0000-0000-00009E000000}"/>
    <cellStyle name="Normal 102" xfId="114" xr:uid="{00000000-0005-0000-0000-00009F000000}"/>
    <cellStyle name="Normal 103" xfId="115" xr:uid="{00000000-0005-0000-0000-0000A0000000}"/>
    <cellStyle name="Normal 104" xfId="116" xr:uid="{00000000-0005-0000-0000-0000A1000000}"/>
    <cellStyle name="Normal 105" xfId="117" xr:uid="{00000000-0005-0000-0000-0000A2000000}"/>
    <cellStyle name="Normal 106" xfId="118" xr:uid="{00000000-0005-0000-0000-0000A3000000}"/>
    <cellStyle name="Normal 107" xfId="119" xr:uid="{00000000-0005-0000-0000-0000A4000000}"/>
    <cellStyle name="Normal 108" xfId="120" xr:uid="{00000000-0005-0000-0000-0000A5000000}"/>
    <cellStyle name="Normal 109" xfId="121" xr:uid="{00000000-0005-0000-0000-0000A6000000}"/>
    <cellStyle name="Normal 11" xfId="122" xr:uid="{00000000-0005-0000-0000-0000A7000000}"/>
    <cellStyle name="Normal 110" xfId="123" xr:uid="{00000000-0005-0000-0000-0000A8000000}"/>
    <cellStyle name="Normal 111" xfId="124" xr:uid="{00000000-0005-0000-0000-0000A9000000}"/>
    <cellStyle name="Normal 112" xfId="1" xr:uid="{00000000-0005-0000-0000-0000AA000000}"/>
    <cellStyle name="Normal 112 2" xfId="2" xr:uid="{00000000-0005-0000-0000-0000AB000000}"/>
    <cellStyle name="Normal 113" xfId="125" xr:uid="{00000000-0005-0000-0000-0000AC000000}"/>
    <cellStyle name="Normal 113 2" xfId="126" xr:uid="{00000000-0005-0000-0000-0000AD000000}"/>
    <cellStyle name="Normal 114" xfId="127" xr:uid="{00000000-0005-0000-0000-0000AE000000}"/>
    <cellStyle name="Normal 114 2" xfId="128" xr:uid="{00000000-0005-0000-0000-0000AF000000}"/>
    <cellStyle name="Normal 115" xfId="129" xr:uid="{00000000-0005-0000-0000-0000B0000000}"/>
    <cellStyle name="Normal 115 2" xfId="130" xr:uid="{00000000-0005-0000-0000-0000B1000000}"/>
    <cellStyle name="Normal 116" xfId="131" xr:uid="{00000000-0005-0000-0000-0000B2000000}"/>
    <cellStyle name="Normal 116 2" xfId="132" xr:uid="{00000000-0005-0000-0000-0000B3000000}"/>
    <cellStyle name="Normal 117" xfId="133" xr:uid="{00000000-0005-0000-0000-0000B4000000}"/>
    <cellStyle name="Normal 117 2" xfId="134" xr:uid="{00000000-0005-0000-0000-0000B5000000}"/>
    <cellStyle name="Normal 118" xfId="135" xr:uid="{00000000-0005-0000-0000-0000B6000000}"/>
    <cellStyle name="Normal 118 2" xfId="136" xr:uid="{00000000-0005-0000-0000-0000B7000000}"/>
    <cellStyle name="Normal 119" xfId="137" xr:uid="{00000000-0005-0000-0000-0000B8000000}"/>
    <cellStyle name="Normal 119 2" xfId="138" xr:uid="{00000000-0005-0000-0000-0000B9000000}"/>
    <cellStyle name="Normal 12" xfId="139" xr:uid="{00000000-0005-0000-0000-0000BA000000}"/>
    <cellStyle name="Normal 120" xfId="140" xr:uid="{00000000-0005-0000-0000-0000BB000000}"/>
    <cellStyle name="Normal 120 2" xfId="141" xr:uid="{00000000-0005-0000-0000-0000BC000000}"/>
    <cellStyle name="Normal 121" xfId="142" xr:uid="{00000000-0005-0000-0000-0000BD000000}"/>
    <cellStyle name="Normal 121 2" xfId="143" xr:uid="{00000000-0005-0000-0000-0000BE000000}"/>
    <cellStyle name="Normal 122" xfId="144" xr:uid="{00000000-0005-0000-0000-0000BF000000}"/>
    <cellStyle name="Normal 123" xfId="145" xr:uid="{00000000-0005-0000-0000-0000C0000000}"/>
    <cellStyle name="Normal 124" xfId="146" xr:uid="{00000000-0005-0000-0000-0000C1000000}"/>
    <cellStyle name="Normal 125" xfId="147" xr:uid="{00000000-0005-0000-0000-0000C2000000}"/>
    <cellStyle name="Normal 126" xfId="148" xr:uid="{00000000-0005-0000-0000-0000C3000000}"/>
    <cellStyle name="Normal 127" xfId="149" xr:uid="{00000000-0005-0000-0000-0000C4000000}"/>
    <cellStyle name="Normal 128" xfId="150" xr:uid="{00000000-0005-0000-0000-0000C5000000}"/>
    <cellStyle name="Normal 129" xfId="151" xr:uid="{00000000-0005-0000-0000-0000C6000000}"/>
    <cellStyle name="Normal 13" xfId="152" xr:uid="{00000000-0005-0000-0000-0000C7000000}"/>
    <cellStyle name="Normal 130" xfId="153" xr:uid="{00000000-0005-0000-0000-0000C8000000}"/>
    <cellStyle name="Normal 131" xfId="154" xr:uid="{00000000-0005-0000-0000-0000C9000000}"/>
    <cellStyle name="Normal 132" xfId="155" xr:uid="{00000000-0005-0000-0000-0000CA000000}"/>
    <cellStyle name="Normal 133" xfId="156" xr:uid="{00000000-0005-0000-0000-0000CB000000}"/>
    <cellStyle name="Normal 134" xfId="157" xr:uid="{00000000-0005-0000-0000-0000CC000000}"/>
    <cellStyle name="Normal 135" xfId="158" xr:uid="{00000000-0005-0000-0000-0000CD000000}"/>
    <cellStyle name="Normal 136" xfId="159" xr:uid="{00000000-0005-0000-0000-0000CE000000}"/>
    <cellStyle name="Normal 137" xfId="160" xr:uid="{00000000-0005-0000-0000-0000CF000000}"/>
    <cellStyle name="Normal 138" xfId="161" xr:uid="{00000000-0005-0000-0000-0000D0000000}"/>
    <cellStyle name="Normal 139" xfId="162" xr:uid="{00000000-0005-0000-0000-0000D1000000}"/>
    <cellStyle name="Normal 14" xfId="163" xr:uid="{00000000-0005-0000-0000-0000D2000000}"/>
    <cellStyle name="Normal 140" xfId="164" xr:uid="{00000000-0005-0000-0000-0000D3000000}"/>
    <cellStyle name="Normal 141" xfId="165" xr:uid="{00000000-0005-0000-0000-0000D4000000}"/>
    <cellStyle name="Normal 142" xfId="166" xr:uid="{00000000-0005-0000-0000-0000D5000000}"/>
    <cellStyle name="Normal 143" xfId="167" xr:uid="{00000000-0005-0000-0000-0000D6000000}"/>
    <cellStyle name="Normal 144" xfId="168" xr:uid="{00000000-0005-0000-0000-0000D7000000}"/>
    <cellStyle name="Normal 145" xfId="169" xr:uid="{00000000-0005-0000-0000-0000D8000000}"/>
    <cellStyle name="Normal 146" xfId="170" xr:uid="{00000000-0005-0000-0000-0000D9000000}"/>
    <cellStyle name="Normal 147" xfId="171" xr:uid="{00000000-0005-0000-0000-0000DA000000}"/>
    <cellStyle name="Normal 148" xfId="172" xr:uid="{00000000-0005-0000-0000-0000DB000000}"/>
    <cellStyle name="Normal 149" xfId="173" xr:uid="{00000000-0005-0000-0000-0000DC000000}"/>
    <cellStyle name="Normal 15" xfId="174" xr:uid="{00000000-0005-0000-0000-0000DD000000}"/>
    <cellStyle name="Normal 150" xfId="175" xr:uid="{00000000-0005-0000-0000-0000DE000000}"/>
    <cellStyle name="Normal 151" xfId="176" xr:uid="{00000000-0005-0000-0000-0000DF000000}"/>
    <cellStyle name="Normal 152" xfId="177" xr:uid="{00000000-0005-0000-0000-0000E0000000}"/>
    <cellStyle name="Normal 153" xfId="178" xr:uid="{00000000-0005-0000-0000-0000E1000000}"/>
    <cellStyle name="Normal 154" xfId="179" xr:uid="{00000000-0005-0000-0000-0000E2000000}"/>
    <cellStyle name="Normal 155" xfId="180" xr:uid="{00000000-0005-0000-0000-0000E3000000}"/>
    <cellStyle name="Normal 156" xfId="181" xr:uid="{00000000-0005-0000-0000-0000E4000000}"/>
    <cellStyle name="Normal 157" xfId="182" xr:uid="{00000000-0005-0000-0000-0000E5000000}"/>
    <cellStyle name="Normal 158" xfId="183" xr:uid="{00000000-0005-0000-0000-0000E6000000}"/>
    <cellStyle name="Normal 159" xfId="184" xr:uid="{00000000-0005-0000-0000-0000E7000000}"/>
    <cellStyle name="Normal 16" xfId="185" xr:uid="{00000000-0005-0000-0000-0000E8000000}"/>
    <cellStyle name="Normal 160" xfId="186" xr:uid="{00000000-0005-0000-0000-0000E9000000}"/>
    <cellStyle name="Normal 161" xfId="187" xr:uid="{00000000-0005-0000-0000-0000EA000000}"/>
    <cellStyle name="Normal 162" xfId="188" xr:uid="{00000000-0005-0000-0000-0000EB000000}"/>
    <cellStyle name="Normal 163" xfId="189" xr:uid="{00000000-0005-0000-0000-0000EC000000}"/>
    <cellStyle name="Normal 164" xfId="190" xr:uid="{00000000-0005-0000-0000-0000ED000000}"/>
    <cellStyle name="Normal 165" xfId="191" xr:uid="{00000000-0005-0000-0000-0000EE000000}"/>
    <cellStyle name="Normal 166" xfId="192" xr:uid="{00000000-0005-0000-0000-0000EF000000}"/>
    <cellStyle name="Normal 167" xfId="193" xr:uid="{00000000-0005-0000-0000-0000F0000000}"/>
    <cellStyle name="Normal 168" xfId="194" xr:uid="{00000000-0005-0000-0000-0000F1000000}"/>
    <cellStyle name="Normal 169" xfId="195" xr:uid="{00000000-0005-0000-0000-0000F2000000}"/>
    <cellStyle name="Normal 17" xfId="196" xr:uid="{00000000-0005-0000-0000-0000F3000000}"/>
    <cellStyle name="Normal 170" xfId="197" xr:uid="{00000000-0005-0000-0000-0000F4000000}"/>
    <cellStyle name="Normal 171" xfId="198" xr:uid="{00000000-0005-0000-0000-0000F5000000}"/>
    <cellStyle name="Normal 172" xfId="199" xr:uid="{00000000-0005-0000-0000-0000F6000000}"/>
    <cellStyle name="Normal 173" xfId="200" xr:uid="{00000000-0005-0000-0000-0000F7000000}"/>
    <cellStyle name="Normal 174" xfId="201" xr:uid="{00000000-0005-0000-0000-0000F8000000}"/>
    <cellStyle name="Normal 175" xfId="202" xr:uid="{00000000-0005-0000-0000-0000F9000000}"/>
    <cellStyle name="Normal 176" xfId="203" xr:uid="{00000000-0005-0000-0000-0000FA000000}"/>
    <cellStyle name="Normal 177" xfId="204" xr:uid="{00000000-0005-0000-0000-0000FB000000}"/>
    <cellStyle name="Normal 178" xfId="205" xr:uid="{00000000-0005-0000-0000-0000FC000000}"/>
    <cellStyle name="Normal 179" xfId="206" xr:uid="{00000000-0005-0000-0000-0000FD000000}"/>
    <cellStyle name="Normal 18" xfId="207" xr:uid="{00000000-0005-0000-0000-0000FE000000}"/>
    <cellStyle name="Normal 180" xfId="208" xr:uid="{00000000-0005-0000-0000-0000FF000000}"/>
    <cellStyle name="Normal 181" xfId="209" xr:uid="{00000000-0005-0000-0000-000000010000}"/>
    <cellStyle name="Normal 182" xfId="210" xr:uid="{00000000-0005-0000-0000-000001010000}"/>
    <cellStyle name="Normal 183" xfId="211" xr:uid="{00000000-0005-0000-0000-000002010000}"/>
    <cellStyle name="Normal 184" xfId="212" xr:uid="{00000000-0005-0000-0000-000003010000}"/>
    <cellStyle name="Normal 185" xfId="213" xr:uid="{00000000-0005-0000-0000-000004010000}"/>
    <cellStyle name="Normal 186" xfId="214" xr:uid="{00000000-0005-0000-0000-000005010000}"/>
    <cellStyle name="Normal 187" xfId="215" xr:uid="{00000000-0005-0000-0000-000006010000}"/>
    <cellStyle name="Normal 188" xfId="216" xr:uid="{00000000-0005-0000-0000-000007010000}"/>
    <cellStyle name="Normal 189" xfId="217" xr:uid="{00000000-0005-0000-0000-000008010000}"/>
    <cellStyle name="Normal 19" xfId="218" xr:uid="{00000000-0005-0000-0000-000009010000}"/>
    <cellStyle name="Normal 190" xfId="219" xr:uid="{00000000-0005-0000-0000-00000A010000}"/>
    <cellStyle name="Normal 191" xfId="220" xr:uid="{00000000-0005-0000-0000-00000B010000}"/>
    <cellStyle name="Normal 192" xfId="221" xr:uid="{00000000-0005-0000-0000-00000C010000}"/>
    <cellStyle name="Normal 193" xfId="222" xr:uid="{00000000-0005-0000-0000-00000D010000}"/>
    <cellStyle name="Normal 194" xfId="223" xr:uid="{00000000-0005-0000-0000-00000E010000}"/>
    <cellStyle name="Normal 195" xfId="224" xr:uid="{00000000-0005-0000-0000-00000F010000}"/>
    <cellStyle name="Normal 196" xfId="225" xr:uid="{00000000-0005-0000-0000-000010010000}"/>
    <cellStyle name="Normal 197" xfId="226" xr:uid="{00000000-0005-0000-0000-000011010000}"/>
    <cellStyle name="Normal 197 2" xfId="227" xr:uid="{00000000-0005-0000-0000-000012010000}"/>
    <cellStyle name="Normal 198" xfId="228" xr:uid="{00000000-0005-0000-0000-000013010000}"/>
    <cellStyle name="Normal 198 2" xfId="229" xr:uid="{00000000-0005-0000-0000-000014010000}"/>
    <cellStyle name="Normal 199" xfId="230" xr:uid="{00000000-0005-0000-0000-000015010000}"/>
    <cellStyle name="Normal 2" xfId="231" xr:uid="{00000000-0005-0000-0000-000016010000}"/>
    <cellStyle name="Normal 20" xfId="232" xr:uid="{00000000-0005-0000-0000-000017010000}"/>
    <cellStyle name="Normal 200" xfId="233" xr:uid="{00000000-0005-0000-0000-000018010000}"/>
    <cellStyle name="Normal 200 2" xfId="234" xr:uid="{00000000-0005-0000-0000-000019010000}"/>
    <cellStyle name="Normal 201" xfId="235" xr:uid="{00000000-0005-0000-0000-00001A010000}"/>
    <cellStyle name="Normal 201 2" xfId="236" xr:uid="{00000000-0005-0000-0000-00001B010000}"/>
    <cellStyle name="Normal 202" xfId="237" xr:uid="{00000000-0005-0000-0000-00001C010000}"/>
    <cellStyle name="Normal 202 2" xfId="238" xr:uid="{00000000-0005-0000-0000-00001D010000}"/>
    <cellStyle name="Normal 203" xfId="239" xr:uid="{00000000-0005-0000-0000-00001E010000}"/>
    <cellStyle name="Normal 203 2" xfId="240" xr:uid="{00000000-0005-0000-0000-00001F010000}"/>
    <cellStyle name="Normal 204" xfId="241" xr:uid="{00000000-0005-0000-0000-000020010000}"/>
    <cellStyle name="Normal 204 2" xfId="242" xr:uid="{00000000-0005-0000-0000-000021010000}"/>
    <cellStyle name="Normal 205" xfId="243" xr:uid="{00000000-0005-0000-0000-000022010000}"/>
    <cellStyle name="Normal 205 2" xfId="244" xr:uid="{00000000-0005-0000-0000-000023010000}"/>
    <cellStyle name="Normal 206" xfId="245" xr:uid="{00000000-0005-0000-0000-000024010000}"/>
    <cellStyle name="Normal 206 2" xfId="246" xr:uid="{00000000-0005-0000-0000-000025010000}"/>
    <cellStyle name="Normal 207" xfId="247" xr:uid="{00000000-0005-0000-0000-000026010000}"/>
    <cellStyle name="Normal 207 2" xfId="248" xr:uid="{00000000-0005-0000-0000-000027010000}"/>
    <cellStyle name="Normal 208" xfId="249" xr:uid="{00000000-0005-0000-0000-000028010000}"/>
    <cellStyle name="Normal 208 2" xfId="250" xr:uid="{00000000-0005-0000-0000-000029010000}"/>
    <cellStyle name="Normal 209" xfId="251" xr:uid="{00000000-0005-0000-0000-00002A010000}"/>
    <cellStyle name="Normal 209 2" xfId="252" xr:uid="{00000000-0005-0000-0000-00002B010000}"/>
    <cellStyle name="Normal 21" xfId="253" xr:uid="{00000000-0005-0000-0000-00002C010000}"/>
    <cellStyle name="Normal 210" xfId="254" xr:uid="{00000000-0005-0000-0000-00002D010000}"/>
    <cellStyle name="Normal 211" xfId="255" xr:uid="{00000000-0005-0000-0000-00002E010000}"/>
    <cellStyle name="Normal 212" xfId="256" xr:uid="{00000000-0005-0000-0000-00002F010000}"/>
    <cellStyle name="Normal 213" xfId="257" xr:uid="{00000000-0005-0000-0000-000030010000}"/>
    <cellStyle name="Normal 214" xfId="258" xr:uid="{00000000-0005-0000-0000-000031010000}"/>
    <cellStyle name="Normal 215" xfId="259" xr:uid="{00000000-0005-0000-0000-000032010000}"/>
    <cellStyle name="Normal 216" xfId="260" xr:uid="{00000000-0005-0000-0000-000033010000}"/>
    <cellStyle name="Normal 217" xfId="261" xr:uid="{00000000-0005-0000-0000-000034010000}"/>
    <cellStyle name="Normal 218" xfId="262" xr:uid="{00000000-0005-0000-0000-000035010000}"/>
    <cellStyle name="Normal 219" xfId="263" xr:uid="{00000000-0005-0000-0000-000036010000}"/>
    <cellStyle name="Normal 22" xfId="264" xr:uid="{00000000-0005-0000-0000-000037010000}"/>
    <cellStyle name="Normal 220" xfId="265" xr:uid="{00000000-0005-0000-0000-000038010000}"/>
    <cellStyle name="Normal 221" xfId="266" xr:uid="{00000000-0005-0000-0000-000039010000}"/>
    <cellStyle name="Normal 222" xfId="267" xr:uid="{00000000-0005-0000-0000-00003A010000}"/>
    <cellStyle name="Normal 223" xfId="268" xr:uid="{00000000-0005-0000-0000-00003B010000}"/>
    <cellStyle name="Normal 224" xfId="269" xr:uid="{00000000-0005-0000-0000-00003C010000}"/>
    <cellStyle name="Normal 225" xfId="270" xr:uid="{00000000-0005-0000-0000-00003D010000}"/>
    <cellStyle name="Normal 226" xfId="271" xr:uid="{00000000-0005-0000-0000-00003E010000}"/>
    <cellStyle name="Normal 227" xfId="272" xr:uid="{00000000-0005-0000-0000-00003F010000}"/>
    <cellStyle name="Normal 228" xfId="273" xr:uid="{00000000-0005-0000-0000-000040010000}"/>
    <cellStyle name="Normal 229" xfId="274" xr:uid="{00000000-0005-0000-0000-000041010000}"/>
    <cellStyle name="Normal 23" xfId="275" xr:uid="{00000000-0005-0000-0000-000042010000}"/>
    <cellStyle name="Normal 230" xfId="276" xr:uid="{00000000-0005-0000-0000-000043010000}"/>
    <cellStyle name="Normal 231" xfId="277" xr:uid="{00000000-0005-0000-0000-000044010000}"/>
    <cellStyle name="Normal 232" xfId="278" xr:uid="{00000000-0005-0000-0000-000045010000}"/>
    <cellStyle name="Normal 233" xfId="279" xr:uid="{00000000-0005-0000-0000-000046010000}"/>
    <cellStyle name="Normal 234" xfId="280" xr:uid="{00000000-0005-0000-0000-000047010000}"/>
    <cellStyle name="Normal 235" xfId="281" xr:uid="{00000000-0005-0000-0000-000048010000}"/>
    <cellStyle name="Normal 236" xfId="282" xr:uid="{00000000-0005-0000-0000-000049010000}"/>
    <cellStyle name="Normal 237" xfId="283" xr:uid="{00000000-0005-0000-0000-00004A010000}"/>
    <cellStyle name="Normal 238" xfId="284" xr:uid="{00000000-0005-0000-0000-00004B010000}"/>
    <cellStyle name="Normal 239" xfId="285" xr:uid="{00000000-0005-0000-0000-00004C010000}"/>
    <cellStyle name="Normal 24" xfId="286" xr:uid="{00000000-0005-0000-0000-00004D010000}"/>
    <cellStyle name="Normal 240" xfId="287" xr:uid="{00000000-0005-0000-0000-00004E010000}"/>
    <cellStyle name="Normal 241" xfId="288" xr:uid="{00000000-0005-0000-0000-00004F010000}"/>
    <cellStyle name="Normal 242" xfId="289" xr:uid="{00000000-0005-0000-0000-000050010000}"/>
    <cellStyle name="Normal 243" xfId="290" xr:uid="{00000000-0005-0000-0000-000051010000}"/>
    <cellStyle name="Normal 244" xfId="291" xr:uid="{00000000-0005-0000-0000-000052010000}"/>
    <cellStyle name="Normal 245" xfId="292" xr:uid="{00000000-0005-0000-0000-000053010000}"/>
    <cellStyle name="Normal 246" xfId="293" xr:uid="{00000000-0005-0000-0000-000054010000}"/>
    <cellStyle name="Normal 247" xfId="294" xr:uid="{00000000-0005-0000-0000-000055010000}"/>
    <cellStyle name="Normal 248" xfId="295" xr:uid="{00000000-0005-0000-0000-000056010000}"/>
    <cellStyle name="Normal 249" xfId="296" xr:uid="{00000000-0005-0000-0000-000057010000}"/>
    <cellStyle name="Normal 25" xfId="297" xr:uid="{00000000-0005-0000-0000-000058010000}"/>
    <cellStyle name="Normal 250" xfId="298" xr:uid="{00000000-0005-0000-0000-000059010000}"/>
    <cellStyle name="Normal 251" xfId="299" xr:uid="{00000000-0005-0000-0000-00005A010000}"/>
    <cellStyle name="Normal 252" xfId="300" xr:uid="{00000000-0005-0000-0000-00005B010000}"/>
    <cellStyle name="Normal 253" xfId="301" xr:uid="{00000000-0005-0000-0000-00005C010000}"/>
    <cellStyle name="Normal 254" xfId="302" xr:uid="{00000000-0005-0000-0000-00005D010000}"/>
    <cellStyle name="Normal 255" xfId="303" xr:uid="{00000000-0005-0000-0000-00005E010000}"/>
    <cellStyle name="Normal 256" xfId="304" xr:uid="{00000000-0005-0000-0000-00005F010000}"/>
    <cellStyle name="Normal 257" xfId="305" xr:uid="{00000000-0005-0000-0000-000060010000}"/>
    <cellStyle name="Normal 258" xfId="306" xr:uid="{00000000-0005-0000-0000-000061010000}"/>
    <cellStyle name="Normal 259" xfId="477" xr:uid="{00000000-0005-0000-0000-000062010000}"/>
    <cellStyle name="Normal 26" xfId="307" xr:uid="{00000000-0005-0000-0000-000063010000}"/>
    <cellStyle name="Normal 27" xfId="308" xr:uid="{00000000-0005-0000-0000-000064010000}"/>
    <cellStyle name="Normal 28" xfId="309" xr:uid="{00000000-0005-0000-0000-000065010000}"/>
    <cellStyle name="Normal 29" xfId="310" xr:uid="{00000000-0005-0000-0000-000066010000}"/>
    <cellStyle name="Normal 3" xfId="311" xr:uid="{00000000-0005-0000-0000-000067010000}"/>
    <cellStyle name="Normal 30" xfId="312" xr:uid="{00000000-0005-0000-0000-000068010000}"/>
    <cellStyle name="Normal 31" xfId="313" xr:uid="{00000000-0005-0000-0000-000069010000}"/>
    <cellStyle name="Normal 32" xfId="314" xr:uid="{00000000-0005-0000-0000-00006A010000}"/>
    <cellStyle name="Normal 33" xfId="315" xr:uid="{00000000-0005-0000-0000-00006B010000}"/>
    <cellStyle name="Normal 34" xfId="316" xr:uid="{00000000-0005-0000-0000-00006C010000}"/>
    <cellStyle name="Normal 35" xfId="317" xr:uid="{00000000-0005-0000-0000-00006D010000}"/>
    <cellStyle name="Normal 35 2" xfId="318" xr:uid="{00000000-0005-0000-0000-00006E010000}"/>
    <cellStyle name="Normal 36" xfId="319" xr:uid="{00000000-0005-0000-0000-00006F010000}"/>
    <cellStyle name="Normal 36 2" xfId="320" xr:uid="{00000000-0005-0000-0000-000070010000}"/>
    <cellStyle name="Normal 37" xfId="321" xr:uid="{00000000-0005-0000-0000-000071010000}"/>
    <cellStyle name="Normal 37 2" xfId="322" xr:uid="{00000000-0005-0000-0000-000072010000}"/>
    <cellStyle name="Normal 38" xfId="323" xr:uid="{00000000-0005-0000-0000-000073010000}"/>
    <cellStyle name="Normal 39" xfId="324" xr:uid="{00000000-0005-0000-0000-000074010000}"/>
    <cellStyle name="Normal 4" xfId="325" xr:uid="{00000000-0005-0000-0000-000075010000}"/>
    <cellStyle name="Normal 40" xfId="326" xr:uid="{00000000-0005-0000-0000-000076010000}"/>
    <cellStyle name="Normal 41" xfId="327" xr:uid="{00000000-0005-0000-0000-000077010000}"/>
    <cellStyle name="Normal 42" xfId="328" xr:uid="{00000000-0005-0000-0000-000078010000}"/>
    <cellStyle name="Normal 43" xfId="329" xr:uid="{00000000-0005-0000-0000-000079010000}"/>
    <cellStyle name="Normal 44" xfId="330" xr:uid="{00000000-0005-0000-0000-00007A010000}"/>
    <cellStyle name="Normal 45" xfId="331" xr:uid="{00000000-0005-0000-0000-00007B010000}"/>
    <cellStyle name="Normal 46" xfId="332" xr:uid="{00000000-0005-0000-0000-00007C010000}"/>
    <cellStyle name="Normal 47" xfId="333" xr:uid="{00000000-0005-0000-0000-00007D010000}"/>
    <cellStyle name="Normal 48" xfId="334" xr:uid="{00000000-0005-0000-0000-00007E010000}"/>
    <cellStyle name="Normal 49" xfId="335" xr:uid="{00000000-0005-0000-0000-00007F010000}"/>
    <cellStyle name="Normal 5" xfId="336" xr:uid="{00000000-0005-0000-0000-000080010000}"/>
    <cellStyle name="Normal 50" xfId="337" xr:uid="{00000000-0005-0000-0000-000081010000}"/>
    <cellStyle name="Normal 51" xfId="338" xr:uid="{00000000-0005-0000-0000-000082010000}"/>
    <cellStyle name="Normal 52" xfId="339" xr:uid="{00000000-0005-0000-0000-000083010000}"/>
    <cellStyle name="Normal 53" xfId="340" xr:uid="{00000000-0005-0000-0000-000084010000}"/>
    <cellStyle name="Normal 53 2" xfId="341" xr:uid="{00000000-0005-0000-0000-000085010000}"/>
    <cellStyle name="Normal 54" xfId="342" xr:uid="{00000000-0005-0000-0000-000086010000}"/>
    <cellStyle name="Normal 54 2" xfId="343" xr:uid="{00000000-0005-0000-0000-000087010000}"/>
    <cellStyle name="Normal 55" xfId="344" xr:uid="{00000000-0005-0000-0000-000088010000}"/>
    <cellStyle name="Normal 55 2" xfId="345" xr:uid="{00000000-0005-0000-0000-000089010000}"/>
    <cellStyle name="Normal 56" xfId="346" xr:uid="{00000000-0005-0000-0000-00008A010000}"/>
    <cellStyle name="Normal 57" xfId="347" xr:uid="{00000000-0005-0000-0000-00008B010000}"/>
    <cellStyle name="Normal 58" xfId="348" xr:uid="{00000000-0005-0000-0000-00008C010000}"/>
    <cellStyle name="Normal 59" xfId="349" xr:uid="{00000000-0005-0000-0000-00008D010000}"/>
    <cellStyle name="Normal 6" xfId="350" xr:uid="{00000000-0005-0000-0000-00008E010000}"/>
    <cellStyle name="Normal 60" xfId="351" xr:uid="{00000000-0005-0000-0000-00008F010000}"/>
    <cellStyle name="Normal 61" xfId="352" xr:uid="{00000000-0005-0000-0000-000090010000}"/>
    <cellStyle name="Normal 62" xfId="353" xr:uid="{00000000-0005-0000-0000-000091010000}"/>
    <cellStyle name="Normal 63" xfId="354" xr:uid="{00000000-0005-0000-0000-000092010000}"/>
    <cellStyle name="Normal 64" xfId="355" xr:uid="{00000000-0005-0000-0000-000093010000}"/>
    <cellStyle name="Normal 64 2" xfId="356" xr:uid="{00000000-0005-0000-0000-000094010000}"/>
    <cellStyle name="Normal 65" xfId="357" xr:uid="{00000000-0005-0000-0000-000095010000}"/>
    <cellStyle name="Normal 65 2" xfId="358" xr:uid="{00000000-0005-0000-0000-000096010000}"/>
    <cellStyle name="Normal 66" xfId="359" xr:uid="{00000000-0005-0000-0000-000097010000}"/>
    <cellStyle name="Normal 66 2" xfId="360" xr:uid="{00000000-0005-0000-0000-000098010000}"/>
    <cellStyle name="Normal 67" xfId="361" xr:uid="{00000000-0005-0000-0000-000099010000}"/>
    <cellStyle name="Normal 68" xfId="362" xr:uid="{00000000-0005-0000-0000-00009A010000}"/>
    <cellStyle name="Normal 69" xfId="363" xr:uid="{00000000-0005-0000-0000-00009B010000}"/>
    <cellStyle name="Normal 7" xfId="364" xr:uid="{00000000-0005-0000-0000-00009C010000}"/>
    <cellStyle name="Normal 70" xfId="365" xr:uid="{00000000-0005-0000-0000-00009D010000}"/>
    <cellStyle name="Normal 71" xfId="366" xr:uid="{00000000-0005-0000-0000-00009E010000}"/>
    <cellStyle name="Normal 72" xfId="367" xr:uid="{00000000-0005-0000-0000-00009F010000}"/>
    <cellStyle name="Normal 73" xfId="368" xr:uid="{00000000-0005-0000-0000-0000A0010000}"/>
    <cellStyle name="Normal 74" xfId="369" xr:uid="{00000000-0005-0000-0000-0000A1010000}"/>
    <cellStyle name="Normal 75" xfId="370" xr:uid="{00000000-0005-0000-0000-0000A2010000}"/>
    <cellStyle name="Normal 76" xfId="371" xr:uid="{00000000-0005-0000-0000-0000A3010000}"/>
    <cellStyle name="Normal 77" xfId="372" xr:uid="{00000000-0005-0000-0000-0000A4010000}"/>
    <cellStyle name="Normal 78" xfId="373" xr:uid="{00000000-0005-0000-0000-0000A5010000}"/>
    <cellStyle name="Normal 79" xfId="374" xr:uid="{00000000-0005-0000-0000-0000A6010000}"/>
    <cellStyle name="Normal 8" xfId="375" xr:uid="{00000000-0005-0000-0000-0000A7010000}"/>
    <cellStyle name="Normal 80" xfId="376" xr:uid="{00000000-0005-0000-0000-0000A8010000}"/>
    <cellStyle name="Normal 81" xfId="377" xr:uid="{00000000-0005-0000-0000-0000A9010000}"/>
    <cellStyle name="Normal 82" xfId="378" xr:uid="{00000000-0005-0000-0000-0000AA010000}"/>
    <cellStyle name="Normal 83" xfId="379" xr:uid="{00000000-0005-0000-0000-0000AB010000}"/>
    <cellStyle name="Normal 84" xfId="380" xr:uid="{00000000-0005-0000-0000-0000AC010000}"/>
    <cellStyle name="Normal 85" xfId="381" xr:uid="{00000000-0005-0000-0000-0000AD010000}"/>
    <cellStyle name="Normal 86" xfId="382" xr:uid="{00000000-0005-0000-0000-0000AE010000}"/>
    <cellStyle name="Normal 87" xfId="383" xr:uid="{00000000-0005-0000-0000-0000AF010000}"/>
    <cellStyle name="Normal 88" xfId="384" xr:uid="{00000000-0005-0000-0000-0000B0010000}"/>
    <cellStyle name="Normal 89" xfId="385" xr:uid="{00000000-0005-0000-0000-0000B1010000}"/>
    <cellStyle name="Normal 9" xfId="386" xr:uid="{00000000-0005-0000-0000-0000B2010000}"/>
    <cellStyle name="Normal 90" xfId="387" xr:uid="{00000000-0005-0000-0000-0000B3010000}"/>
    <cellStyle name="Normal 91" xfId="388" xr:uid="{00000000-0005-0000-0000-0000B4010000}"/>
    <cellStyle name="Normal 92" xfId="389" xr:uid="{00000000-0005-0000-0000-0000B5010000}"/>
    <cellStyle name="Normal 93" xfId="390" xr:uid="{00000000-0005-0000-0000-0000B6010000}"/>
    <cellStyle name="Normal 94" xfId="391" xr:uid="{00000000-0005-0000-0000-0000B7010000}"/>
    <cellStyle name="Normal 95" xfId="392" xr:uid="{00000000-0005-0000-0000-0000B8010000}"/>
    <cellStyle name="Normal 96" xfId="393" xr:uid="{00000000-0005-0000-0000-0000B9010000}"/>
    <cellStyle name="Normal 97" xfId="394" xr:uid="{00000000-0005-0000-0000-0000BA010000}"/>
    <cellStyle name="Normal 98" xfId="395" xr:uid="{00000000-0005-0000-0000-0000BB010000}"/>
    <cellStyle name="Normal 99" xfId="396" xr:uid="{00000000-0005-0000-0000-0000BC010000}"/>
    <cellStyle name="Note 2" xfId="398" xr:uid="{00000000-0005-0000-0000-0000BD010000}"/>
    <cellStyle name="Note 3" xfId="399" xr:uid="{00000000-0005-0000-0000-0000BE010000}"/>
    <cellStyle name="Note 3 2" xfId="400" xr:uid="{00000000-0005-0000-0000-0000BF010000}"/>
    <cellStyle name="Note 3 2 2" xfId="416" xr:uid="{00000000-0005-0000-0000-0000C0010000}"/>
    <cellStyle name="Note 3 2 3" xfId="419" xr:uid="{00000000-0005-0000-0000-0000C1010000}"/>
    <cellStyle name="Note 3 2 4" xfId="425" xr:uid="{00000000-0005-0000-0000-0000C2010000}"/>
    <cellStyle name="Note 3 2 5" xfId="434" xr:uid="{00000000-0005-0000-0000-0000C3010000}"/>
    <cellStyle name="Note 3 2 6" xfId="483" xr:uid="{00000000-0005-0000-0000-0000C4010000}"/>
    <cellStyle name="Note 3 3" xfId="415" xr:uid="{00000000-0005-0000-0000-0000C5010000}"/>
    <cellStyle name="Note 3 4" xfId="420" xr:uid="{00000000-0005-0000-0000-0000C6010000}"/>
    <cellStyle name="Note 3 5" xfId="426" xr:uid="{00000000-0005-0000-0000-0000C7010000}"/>
    <cellStyle name="Note 3 6" xfId="433" xr:uid="{00000000-0005-0000-0000-0000C8010000}"/>
    <cellStyle name="Note 3 7" xfId="482" xr:uid="{00000000-0005-0000-0000-0000C9010000}"/>
    <cellStyle name="Note 4" xfId="397" xr:uid="{00000000-0005-0000-0000-0000CA010000}"/>
    <cellStyle name="Note 5" xfId="478" xr:uid="{00000000-0005-0000-0000-0000CB010000}"/>
    <cellStyle name="Output" xfId="446" builtinId="21" customBuiltin="1"/>
    <cellStyle name="Output 2" xfId="402" xr:uid="{00000000-0005-0000-0000-0000CD010000}"/>
    <cellStyle name="Output 3" xfId="403" xr:uid="{00000000-0005-0000-0000-0000CE010000}"/>
    <cellStyle name="Output 3 2" xfId="417" xr:uid="{00000000-0005-0000-0000-0000CF010000}"/>
    <cellStyle name="Output 3 3" xfId="423" xr:uid="{00000000-0005-0000-0000-0000D0010000}"/>
    <cellStyle name="Output 3 4" xfId="429" xr:uid="{00000000-0005-0000-0000-0000D1010000}"/>
    <cellStyle name="Output 3 5" xfId="435" xr:uid="{00000000-0005-0000-0000-0000D2010000}"/>
    <cellStyle name="Output 3 6" xfId="484" xr:uid="{00000000-0005-0000-0000-0000D3010000}"/>
    <cellStyle name="Output 4" xfId="401" xr:uid="{00000000-0005-0000-0000-0000D4010000}"/>
    <cellStyle name="Title" xfId="437" builtinId="15" customBuiltin="1"/>
    <cellStyle name="Title 2" xfId="405" xr:uid="{00000000-0005-0000-0000-0000D6010000}"/>
    <cellStyle name="Title 3" xfId="406" xr:uid="{00000000-0005-0000-0000-0000D7010000}"/>
    <cellStyle name="Title 4" xfId="404" xr:uid="{00000000-0005-0000-0000-0000D8010000}"/>
    <cellStyle name="Total" xfId="452" builtinId="25" customBuiltin="1"/>
    <cellStyle name="Total 2" xfId="408" xr:uid="{00000000-0005-0000-0000-0000DA010000}"/>
    <cellStyle name="Total 3" xfId="409" xr:uid="{00000000-0005-0000-0000-0000DB010000}"/>
    <cellStyle name="Total 3 2" xfId="418" xr:uid="{00000000-0005-0000-0000-0000DC010000}"/>
    <cellStyle name="Total 3 3" xfId="424" xr:uid="{00000000-0005-0000-0000-0000DD010000}"/>
    <cellStyle name="Total 3 4" xfId="430" xr:uid="{00000000-0005-0000-0000-0000DE010000}"/>
    <cellStyle name="Total 3 5" xfId="436" xr:uid="{00000000-0005-0000-0000-0000DF010000}"/>
    <cellStyle name="Total 3 6" xfId="485" xr:uid="{00000000-0005-0000-0000-0000E0010000}"/>
    <cellStyle name="Total 4" xfId="407" xr:uid="{00000000-0005-0000-0000-0000E1010000}"/>
    <cellStyle name="Warning Text" xfId="450" builtinId="11" customBuiltin="1"/>
    <cellStyle name="Warning Text 2" xfId="411" xr:uid="{00000000-0005-0000-0000-0000E3010000}"/>
    <cellStyle name="Warning Text 3" xfId="412" xr:uid="{00000000-0005-0000-0000-0000E4010000}"/>
    <cellStyle name="Warning Text 4" xfId="410" xr:uid="{00000000-0005-0000-0000-0000E50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8.jpeg"/></Relationships>
</file>

<file path=xl/drawings/_rels/drawing5.xml.rels><?xml version="1.0" encoding="UTF-8" standalone="yes"?>
<Relationships xmlns="http://schemas.openxmlformats.org/package/2006/relationships"><Relationship Id="rId1" Type="http://schemas.openxmlformats.org/officeDocument/2006/relationships/image" Target="../media/image9.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0.jpeg"/></Relationships>
</file>

<file path=xl/drawings/drawing1.xml><?xml version="1.0" encoding="utf-8"?>
<xdr:wsDr xmlns:xdr="http://schemas.openxmlformats.org/drawingml/2006/spreadsheetDrawing" xmlns:a="http://schemas.openxmlformats.org/drawingml/2006/main">
  <xdr:twoCellAnchor editAs="oneCell">
    <xdr:from>
      <xdr:col>14</xdr:col>
      <xdr:colOff>46463</xdr:colOff>
      <xdr:row>0</xdr:row>
      <xdr:rowOff>0</xdr:rowOff>
    </xdr:from>
    <xdr:to>
      <xdr:col>14</xdr:col>
      <xdr:colOff>1181913</xdr:colOff>
      <xdr:row>3</xdr:row>
      <xdr:rowOff>0</xdr:rowOff>
    </xdr:to>
    <xdr:pic>
      <xdr:nvPicPr>
        <xdr:cNvPr id="25" name="Picture 24">
          <a:extLst>
            <a:ext uri="{FF2B5EF4-FFF2-40B4-BE49-F238E27FC236}">
              <a16:creationId xmlns:a16="http://schemas.microsoft.com/office/drawing/2014/main" id="{0AEEE297-D198-4D65-AB50-CFE655B42187}"/>
            </a:ext>
          </a:extLst>
        </xdr:cNvPr>
        <xdr:cNvPicPr>
          <a:picLocks noChangeAspect="1"/>
        </xdr:cNvPicPr>
      </xdr:nvPicPr>
      <xdr:blipFill>
        <a:blip xmlns:r="http://schemas.openxmlformats.org/officeDocument/2006/relationships" r:embed="rId1"/>
        <a:stretch>
          <a:fillRect/>
        </a:stretch>
      </xdr:blipFill>
      <xdr:spPr>
        <a:xfrm>
          <a:off x="9887278148" y="0"/>
          <a:ext cx="1135450" cy="1149970"/>
        </a:xfrm>
        <a:prstGeom prst="rect">
          <a:avLst/>
        </a:prstGeom>
      </xdr:spPr>
    </xdr:pic>
    <xdr:clientData/>
  </xdr:twoCellAnchor>
  <xdr:twoCellAnchor editAs="oneCell">
    <xdr:from>
      <xdr:col>0</xdr:col>
      <xdr:colOff>0</xdr:colOff>
      <xdr:row>15</xdr:row>
      <xdr:rowOff>58080</xdr:rowOff>
    </xdr:from>
    <xdr:to>
      <xdr:col>6</xdr:col>
      <xdr:colOff>2125701</xdr:colOff>
      <xdr:row>16</xdr:row>
      <xdr:rowOff>1893385</xdr:rowOff>
    </xdr:to>
    <xdr:pic>
      <xdr:nvPicPr>
        <xdr:cNvPr id="2" name="Picture 1">
          <a:extLst>
            <a:ext uri="{FF2B5EF4-FFF2-40B4-BE49-F238E27FC236}">
              <a16:creationId xmlns:a16="http://schemas.microsoft.com/office/drawing/2014/main" id="{9DC8EBE2-C43D-49E7-83E8-D1F05779C3AF}"/>
            </a:ext>
          </a:extLst>
        </xdr:cNvPr>
        <xdr:cNvPicPr>
          <a:picLocks noChangeAspect="1"/>
        </xdr:cNvPicPr>
      </xdr:nvPicPr>
      <xdr:blipFill>
        <a:blip xmlns:r="http://schemas.openxmlformats.org/officeDocument/2006/relationships" r:embed="rId2"/>
        <a:stretch>
          <a:fillRect/>
        </a:stretch>
      </xdr:blipFill>
      <xdr:spPr>
        <a:xfrm>
          <a:off x="9895301799" y="5041281"/>
          <a:ext cx="7596768" cy="2869116"/>
        </a:xfrm>
        <a:prstGeom prst="rect">
          <a:avLst/>
        </a:prstGeom>
      </xdr:spPr>
    </xdr:pic>
    <xdr:clientData/>
  </xdr:twoCellAnchor>
  <xdr:twoCellAnchor editAs="oneCell">
    <xdr:from>
      <xdr:col>6</xdr:col>
      <xdr:colOff>2230244</xdr:colOff>
      <xdr:row>15</xdr:row>
      <xdr:rowOff>34848</xdr:rowOff>
    </xdr:from>
    <xdr:to>
      <xdr:col>14</xdr:col>
      <xdr:colOff>1138353</xdr:colOff>
      <xdr:row>16</xdr:row>
      <xdr:rowOff>1939848</xdr:rowOff>
    </xdr:to>
    <xdr:pic>
      <xdr:nvPicPr>
        <xdr:cNvPr id="3" name="Picture 2">
          <a:extLst>
            <a:ext uri="{FF2B5EF4-FFF2-40B4-BE49-F238E27FC236}">
              <a16:creationId xmlns:a16="http://schemas.microsoft.com/office/drawing/2014/main" id="{E9B2B553-97FE-4B8B-991B-F7525C04A1AA}"/>
            </a:ext>
          </a:extLst>
        </xdr:cNvPr>
        <xdr:cNvPicPr>
          <a:picLocks noChangeAspect="1"/>
        </xdr:cNvPicPr>
      </xdr:nvPicPr>
      <xdr:blipFill>
        <a:blip xmlns:r="http://schemas.openxmlformats.org/officeDocument/2006/relationships" r:embed="rId3"/>
        <a:stretch>
          <a:fillRect/>
        </a:stretch>
      </xdr:blipFill>
      <xdr:spPr>
        <a:xfrm>
          <a:off x="9888332287" y="5018049"/>
          <a:ext cx="6864969" cy="2938811"/>
        </a:xfrm>
        <a:prstGeom prst="rect">
          <a:avLst/>
        </a:prstGeom>
      </xdr:spPr>
    </xdr:pic>
    <xdr:clientData/>
  </xdr:twoCellAnchor>
  <xdr:twoCellAnchor editAs="oneCell">
    <xdr:from>
      <xdr:col>11</xdr:col>
      <xdr:colOff>11617</xdr:colOff>
      <xdr:row>5</xdr:row>
      <xdr:rowOff>69695</xdr:rowOff>
    </xdr:from>
    <xdr:to>
      <xdr:col>14</xdr:col>
      <xdr:colOff>1149970</xdr:colOff>
      <xdr:row>14</xdr:row>
      <xdr:rowOff>301404</xdr:rowOff>
    </xdr:to>
    <xdr:pic>
      <xdr:nvPicPr>
        <xdr:cNvPr id="4" name="Picture 3">
          <a:extLst>
            <a:ext uri="{FF2B5EF4-FFF2-40B4-BE49-F238E27FC236}">
              <a16:creationId xmlns:a16="http://schemas.microsoft.com/office/drawing/2014/main" id="{98B3BBAD-CB30-49D1-87AE-2BAE25B6F40F}"/>
            </a:ext>
          </a:extLst>
        </xdr:cNvPr>
        <xdr:cNvPicPr>
          <a:picLocks noChangeAspect="1"/>
        </xdr:cNvPicPr>
      </xdr:nvPicPr>
      <xdr:blipFill>
        <a:blip xmlns:r="http://schemas.openxmlformats.org/officeDocument/2006/relationships" r:embed="rId4"/>
        <a:stretch>
          <a:fillRect/>
        </a:stretch>
      </xdr:blipFill>
      <xdr:spPr>
        <a:xfrm>
          <a:off x="9888320670" y="1916616"/>
          <a:ext cx="3844847" cy="30543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xdr:colOff>
      <xdr:row>19</xdr:row>
      <xdr:rowOff>85725</xdr:rowOff>
    </xdr:from>
    <xdr:to>
      <xdr:col>5</xdr:col>
      <xdr:colOff>676275</xdr:colOff>
      <xdr:row>32</xdr:row>
      <xdr:rowOff>114300</xdr:rowOff>
    </xdr:to>
    <xdr:pic>
      <xdr:nvPicPr>
        <xdr:cNvPr id="2" name="Picture 1">
          <a:extLst>
            <a:ext uri="{FF2B5EF4-FFF2-40B4-BE49-F238E27FC236}">
              <a16:creationId xmlns:a16="http://schemas.microsoft.com/office/drawing/2014/main" id="{920E5058-F046-4807-A94C-E85F2D54C4E8}"/>
            </a:ext>
          </a:extLst>
        </xdr:cNvPr>
        <xdr:cNvPicPr>
          <a:picLocks noChangeAspect="1"/>
        </xdr:cNvPicPr>
      </xdr:nvPicPr>
      <xdr:blipFill>
        <a:blip xmlns:r="http://schemas.openxmlformats.org/officeDocument/2006/relationships" r:embed="rId1"/>
        <a:stretch>
          <a:fillRect/>
        </a:stretch>
      </xdr:blipFill>
      <xdr:spPr>
        <a:xfrm>
          <a:off x="9984695550" y="4914900"/>
          <a:ext cx="4819650" cy="2628900"/>
        </a:xfrm>
        <a:prstGeom prst="rect">
          <a:avLst/>
        </a:prstGeom>
      </xdr:spPr>
    </xdr:pic>
    <xdr:clientData/>
  </xdr:twoCellAnchor>
  <xdr:twoCellAnchor editAs="oneCell">
    <xdr:from>
      <xdr:col>6</xdr:col>
      <xdr:colOff>314326</xdr:colOff>
      <xdr:row>19</xdr:row>
      <xdr:rowOff>114301</xdr:rowOff>
    </xdr:from>
    <xdr:to>
      <xdr:col>12</xdr:col>
      <xdr:colOff>1247776</xdr:colOff>
      <xdr:row>32</xdr:row>
      <xdr:rowOff>123826</xdr:rowOff>
    </xdr:to>
    <xdr:pic>
      <xdr:nvPicPr>
        <xdr:cNvPr id="3" name="Picture 2">
          <a:extLst>
            <a:ext uri="{FF2B5EF4-FFF2-40B4-BE49-F238E27FC236}">
              <a16:creationId xmlns:a16="http://schemas.microsoft.com/office/drawing/2014/main" id="{F15A2707-2A9E-43B7-A099-1BE976AE3E5C}"/>
            </a:ext>
          </a:extLst>
        </xdr:cNvPr>
        <xdr:cNvPicPr>
          <a:picLocks noChangeAspect="1"/>
        </xdr:cNvPicPr>
      </xdr:nvPicPr>
      <xdr:blipFill>
        <a:blip xmlns:r="http://schemas.openxmlformats.org/officeDocument/2006/relationships" r:embed="rId2"/>
        <a:stretch>
          <a:fillRect/>
        </a:stretch>
      </xdr:blipFill>
      <xdr:spPr>
        <a:xfrm>
          <a:off x="9979942574" y="4943476"/>
          <a:ext cx="4429125" cy="26098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1238250</xdr:colOff>
      <xdr:row>0</xdr:row>
      <xdr:rowOff>1</xdr:rowOff>
    </xdr:from>
    <xdr:to>
      <xdr:col>13</xdr:col>
      <xdr:colOff>1540862</xdr:colOff>
      <xdr:row>0</xdr:row>
      <xdr:rowOff>285751</xdr:rowOff>
    </xdr:to>
    <xdr:pic>
      <xdr:nvPicPr>
        <xdr:cNvPr id="5" name="Picture 4">
          <a:extLst>
            <a:ext uri="{FF2B5EF4-FFF2-40B4-BE49-F238E27FC236}">
              <a16:creationId xmlns:a16="http://schemas.microsoft.com/office/drawing/2014/main" id="{52D41B17-09E7-402D-BE92-4F279D3C3647}"/>
            </a:ext>
          </a:extLst>
        </xdr:cNvPr>
        <xdr:cNvPicPr>
          <a:picLocks noChangeAspect="1"/>
        </xdr:cNvPicPr>
      </xdr:nvPicPr>
      <xdr:blipFill>
        <a:blip xmlns:r="http://schemas.openxmlformats.org/officeDocument/2006/relationships" r:embed="rId1"/>
        <a:stretch>
          <a:fillRect/>
        </a:stretch>
      </xdr:blipFill>
      <xdr:spPr>
        <a:xfrm>
          <a:off x="9780746706" y="1"/>
          <a:ext cx="302612" cy="285750"/>
        </a:xfrm>
        <a:prstGeom prst="rect">
          <a:avLst/>
        </a:prstGeom>
      </xdr:spPr>
    </xdr:pic>
    <xdr:clientData/>
  </xdr:twoCellAnchor>
  <xdr:twoCellAnchor editAs="oneCell">
    <xdr:from>
      <xdr:col>13</xdr:col>
      <xdr:colOff>1224279</xdr:colOff>
      <xdr:row>46</xdr:row>
      <xdr:rowOff>8659</xdr:rowOff>
    </xdr:from>
    <xdr:to>
      <xdr:col>13</xdr:col>
      <xdr:colOff>1567813</xdr:colOff>
      <xdr:row>46</xdr:row>
      <xdr:rowOff>381001</xdr:rowOff>
    </xdr:to>
    <xdr:pic>
      <xdr:nvPicPr>
        <xdr:cNvPr id="6" name="Picture 5">
          <a:extLst>
            <a:ext uri="{FF2B5EF4-FFF2-40B4-BE49-F238E27FC236}">
              <a16:creationId xmlns:a16="http://schemas.microsoft.com/office/drawing/2014/main" id="{FFBE8B6F-2F35-4F60-BB6E-AEDB6C026291}"/>
            </a:ext>
          </a:extLst>
        </xdr:cNvPr>
        <xdr:cNvPicPr>
          <a:picLocks noChangeAspect="1"/>
        </xdr:cNvPicPr>
      </xdr:nvPicPr>
      <xdr:blipFill>
        <a:blip xmlns:r="http://schemas.openxmlformats.org/officeDocument/2006/relationships" r:embed="rId2"/>
        <a:stretch>
          <a:fillRect/>
        </a:stretch>
      </xdr:blipFill>
      <xdr:spPr>
        <a:xfrm>
          <a:off x="9780719755" y="9187295"/>
          <a:ext cx="343534" cy="372342"/>
        </a:xfrm>
        <a:prstGeom prst="rect">
          <a:avLst/>
        </a:prstGeom>
      </xdr:spPr>
    </xdr:pic>
    <xdr:clientData/>
  </xdr:twoCellAnchor>
  <xdr:twoCellAnchor editAs="oneCell">
    <xdr:from>
      <xdr:col>13</xdr:col>
      <xdr:colOff>1203614</xdr:colOff>
      <xdr:row>61</xdr:row>
      <xdr:rowOff>17320</xdr:rowOff>
    </xdr:from>
    <xdr:to>
      <xdr:col>13</xdr:col>
      <xdr:colOff>1539241</xdr:colOff>
      <xdr:row>61</xdr:row>
      <xdr:rowOff>363683</xdr:rowOff>
    </xdr:to>
    <xdr:pic>
      <xdr:nvPicPr>
        <xdr:cNvPr id="7" name="Picture 6">
          <a:extLst>
            <a:ext uri="{FF2B5EF4-FFF2-40B4-BE49-F238E27FC236}">
              <a16:creationId xmlns:a16="http://schemas.microsoft.com/office/drawing/2014/main" id="{2759BCA8-5F40-49EC-A098-A46ED7B662DB}"/>
            </a:ext>
          </a:extLst>
        </xdr:cNvPr>
        <xdr:cNvPicPr>
          <a:picLocks noChangeAspect="1"/>
        </xdr:cNvPicPr>
      </xdr:nvPicPr>
      <xdr:blipFill>
        <a:blip xmlns:r="http://schemas.openxmlformats.org/officeDocument/2006/relationships" r:embed="rId2"/>
        <a:stretch>
          <a:fillRect/>
        </a:stretch>
      </xdr:blipFill>
      <xdr:spPr>
        <a:xfrm>
          <a:off x="9780748327" y="13135843"/>
          <a:ext cx="335627" cy="34636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790575</xdr:colOff>
      <xdr:row>0</xdr:row>
      <xdr:rowOff>9525</xdr:rowOff>
    </xdr:from>
    <xdr:to>
      <xdr:col>6</xdr:col>
      <xdr:colOff>38100</xdr:colOff>
      <xdr:row>3</xdr:row>
      <xdr:rowOff>38100</xdr:rowOff>
    </xdr:to>
    <xdr:pic>
      <xdr:nvPicPr>
        <xdr:cNvPr id="2" name="Picture 9" descr="173900_logo_final">
          <a:extLst>
            <a:ext uri="{FF2B5EF4-FFF2-40B4-BE49-F238E27FC236}">
              <a16:creationId xmlns:a16="http://schemas.microsoft.com/office/drawing/2014/main" id="{1F1797A4-E2E9-4C35-9152-5F52786820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361900" y="9525"/>
          <a:ext cx="17145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771525</xdr:colOff>
      <xdr:row>0</xdr:row>
      <xdr:rowOff>0</xdr:rowOff>
    </xdr:from>
    <xdr:to>
      <xdr:col>8</xdr:col>
      <xdr:colOff>1330696</xdr:colOff>
      <xdr:row>1</xdr:row>
      <xdr:rowOff>219075</xdr:rowOff>
    </xdr:to>
    <xdr:pic>
      <xdr:nvPicPr>
        <xdr:cNvPr id="5" name="Picture 9" descr="173900_logo_final">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385978254" y="0"/>
          <a:ext cx="559171"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1019175</xdr:colOff>
      <xdr:row>0</xdr:row>
      <xdr:rowOff>19050</xdr:rowOff>
    </xdr:from>
    <xdr:to>
      <xdr:col>6</xdr:col>
      <xdr:colOff>1600200</xdr:colOff>
      <xdr:row>1</xdr:row>
      <xdr:rowOff>209550</xdr:rowOff>
    </xdr:to>
    <xdr:pic>
      <xdr:nvPicPr>
        <xdr:cNvPr id="3" name="Picture 1" descr="173900_logo_final">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557215900" y="19050"/>
          <a:ext cx="7810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2"/>
  <sheetViews>
    <sheetView rightToLeft="1" tabSelected="1" topLeftCell="A16" zoomScale="82" zoomScaleNormal="82" workbookViewId="0">
      <selection activeCell="Q16" sqref="Q16"/>
    </sheetView>
  </sheetViews>
  <sheetFormatPr defaultColWidth="9.140625" defaultRowHeight="15"/>
  <cols>
    <col min="1" max="1" width="32.7109375" style="2" customWidth="1"/>
    <col min="2" max="3" width="10.7109375" style="2" customWidth="1"/>
    <col min="4" max="4" width="7.85546875" style="2" customWidth="1"/>
    <col min="5" max="5" width="15.42578125" style="2" customWidth="1"/>
    <col min="6" max="6" width="4.42578125" style="2" customWidth="1"/>
    <col min="7" max="7" width="33.85546875" style="2" customWidth="1"/>
    <col min="8" max="8" width="16.140625" style="2" customWidth="1"/>
    <col min="9" max="9" width="11.7109375" style="2" customWidth="1"/>
    <col min="10" max="10" width="8" style="2" customWidth="1"/>
    <col min="11" max="11" width="9" style="2" customWidth="1"/>
    <col min="12" max="12" width="5.140625" style="2" customWidth="1"/>
    <col min="13" max="13" width="15.5703125" style="2" customWidth="1"/>
    <col min="14" max="14" width="19.85546875" style="2" customWidth="1"/>
    <col min="15" max="16" width="17.7109375" style="2" customWidth="1"/>
    <col min="17" max="17" width="15.5703125" style="2" customWidth="1"/>
    <col min="18" max="16384" width="9.140625" style="2"/>
  </cols>
  <sheetData>
    <row r="1" spans="1:17" s="1" customFormat="1" ht="30" customHeight="1">
      <c r="A1" s="197" t="s">
        <v>0</v>
      </c>
      <c r="B1" s="198"/>
      <c r="C1" s="198"/>
      <c r="D1" s="198"/>
      <c r="E1" s="58"/>
      <c r="F1" s="58"/>
      <c r="G1" s="58"/>
      <c r="H1" s="58"/>
      <c r="I1" s="58"/>
      <c r="J1" s="58"/>
      <c r="K1" s="58"/>
      <c r="L1" s="58"/>
      <c r="M1" s="58"/>
      <c r="N1" s="58"/>
      <c r="O1" s="58"/>
    </row>
    <row r="2" spans="1:17" s="1" customFormat="1" ht="30" customHeight="1">
      <c r="A2" s="201" t="s">
        <v>329</v>
      </c>
      <c r="B2" s="201"/>
      <c r="C2" s="201"/>
      <c r="D2" s="201"/>
      <c r="E2" s="202" t="s">
        <v>76</v>
      </c>
      <c r="F2" s="203"/>
      <c r="G2" s="203"/>
      <c r="H2" s="203"/>
      <c r="I2" s="203"/>
      <c r="J2" s="203"/>
      <c r="K2" s="203"/>
      <c r="L2" s="204"/>
      <c r="M2" s="59"/>
      <c r="N2" s="59"/>
      <c r="O2" s="59"/>
    </row>
    <row r="3" spans="1:17" s="1" customFormat="1" ht="30" customHeight="1">
      <c r="A3" s="199" t="s">
        <v>330</v>
      </c>
      <c r="B3" s="200"/>
      <c r="C3" s="200"/>
      <c r="D3" s="200"/>
      <c r="E3" s="202"/>
      <c r="F3" s="203"/>
      <c r="G3" s="203"/>
      <c r="H3" s="203"/>
      <c r="I3" s="203"/>
      <c r="J3" s="203"/>
      <c r="K3" s="203"/>
      <c r="L3" s="204"/>
      <c r="M3" s="58"/>
      <c r="N3" s="58"/>
      <c r="O3" s="59"/>
    </row>
    <row r="4" spans="1:17" s="1" customFormat="1" ht="30" customHeight="1">
      <c r="A4" s="58"/>
      <c r="B4" s="58"/>
      <c r="C4" s="58"/>
      <c r="D4" s="59"/>
      <c r="E4" s="59"/>
      <c r="F4" s="58"/>
      <c r="G4" s="59"/>
      <c r="H4" s="59"/>
      <c r="I4" s="59"/>
      <c r="J4" s="59"/>
      <c r="K4" s="59"/>
      <c r="L4" s="58"/>
      <c r="M4" s="59"/>
      <c r="N4" s="60"/>
      <c r="O4" s="61"/>
    </row>
    <row r="5" spans="1:17" ht="24.95" customHeight="1">
      <c r="A5" s="205" t="s">
        <v>104</v>
      </c>
      <c r="B5" s="206"/>
      <c r="C5" s="207"/>
      <c r="D5" s="212">
        <f>'نشرة التداول'!M87+'نشرة OTC'!H9</f>
        <v>20681571819</v>
      </c>
      <c r="E5" s="213"/>
      <c r="F5" s="62"/>
      <c r="G5" s="208" t="s">
        <v>105</v>
      </c>
      <c r="H5" s="209"/>
      <c r="I5" s="210">
        <f>'نشرة التداول'!N87+'نشرة OTC'!I9</f>
        <v>8864873314.5899982</v>
      </c>
      <c r="J5" s="211"/>
      <c r="K5" s="210"/>
      <c r="L5" s="63"/>
      <c r="M5" s="195" t="s">
        <v>130</v>
      </c>
      <c r="N5" s="196"/>
      <c r="O5" s="64">
        <f>'نشرة التداول'!L87+'نشرة OTC'!G9</f>
        <v>1372</v>
      </c>
    </row>
    <row r="6" spans="1:17" ht="24.95" customHeight="1">
      <c r="A6" s="58"/>
      <c r="B6" s="58"/>
      <c r="C6" s="58"/>
      <c r="D6" s="65"/>
      <c r="E6" s="66"/>
      <c r="F6" s="65"/>
      <c r="G6" s="65"/>
      <c r="H6" s="65"/>
      <c r="I6" s="65"/>
      <c r="J6" s="65"/>
      <c r="K6" s="67"/>
      <c r="L6" s="178"/>
      <c r="M6" s="179"/>
      <c r="N6" s="179"/>
      <c r="O6" s="68"/>
    </row>
    <row r="7" spans="1:17" ht="24.95" customHeight="1">
      <c r="A7" s="69" t="s">
        <v>36</v>
      </c>
      <c r="B7" s="218">
        <v>949.72</v>
      </c>
      <c r="C7" s="219"/>
      <c r="D7" s="190" t="s">
        <v>31</v>
      </c>
      <c r="E7" s="191"/>
      <c r="F7" s="58"/>
      <c r="G7" s="69" t="s">
        <v>77</v>
      </c>
      <c r="H7" s="70">
        <v>1166.48</v>
      </c>
      <c r="I7" s="187" t="s">
        <v>31</v>
      </c>
      <c r="J7" s="188"/>
      <c r="K7" s="189"/>
      <c r="L7" s="178"/>
      <c r="M7" s="179"/>
      <c r="N7" s="179"/>
      <c r="O7" s="71"/>
      <c r="P7" s="110"/>
      <c r="Q7" s="110"/>
    </row>
    <row r="8" spans="1:17" ht="24.95" customHeight="1">
      <c r="A8" s="69" t="s">
        <v>37</v>
      </c>
      <c r="B8" s="218">
        <v>945.08</v>
      </c>
      <c r="C8" s="219"/>
      <c r="D8" s="190" t="s">
        <v>31</v>
      </c>
      <c r="E8" s="191"/>
      <c r="F8" s="72"/>
      <c r="G8" s="69" t="s">
        <v>78</v>
      </c>
      <c r="H8" s="70">
        <v>1171.72</v>
      </c>
      <c r="I8" s="187" t="s">
        <v>31</v>
      </c>
      <c r="J8" s="188"/>
      <c r="K8" s="189"/>
      <c r="L8" s="178"/>
      <c r="M8" s="179"/>
      <c r="N8" s="179"/>
      <c r="O8" s="71"/>
      <c r="Q8" s="135"/>
    </row>
    <row r="9" spans="1:17" ht="24.95" customHeight="1">
      <c r="A9" s="69" t="s">
        <v>45</v>
      </c>
      <c r="B9" s="220">
        <f>((B7/B8)-1)*100</f>
        <v>0.49096372793837606</v>
      </c>
      <c r="C9" s="221"/>
      <c r="D9" s="190" t="s">
        <v>46</v>
      </c>
      <c r="E9" s="191"/>
      <c r="F9" s="72"/>
      <c r="G9" s="69" t="s">
        <v>45</v>
      </c>
      <c r="H9" s="161">
        <f>((H7/H8)-1)*100</f>
        <v>-0.44720581708941332</v>
      </c>
      <c r="I9" s="187" t="s">
        <v>46</v>
      </c>
      <c r="J9" s="188"/>
      <c r="K9" s="189"/>
      <c r="L9" s="178"/>
      <c r="M9" s="179"/>
      <c r="N9" s="179"/>
      <c r="O9" s="71"/>
    </row>
    <row r="10" spans="1:17" ht="24.95" customHeight="1">
      <c r="A10" s="69" t="s">
        <v>38</v>
      </c>
      <c r="B10" s="222">
        <f>B7-B8</f>
        <v>4.6399999999999864</v>
      </c>
      <c r="C10" s="223">
        <f>B7-B8</f>
        <v>4.6399999999999864</v>
      </c>
      <c r="D10" s="190" t="s">
        <v>31</v>
      </c>
      <c r="E10" s="191"/>
      <c r="F10" s="72"/>
      <c r="G10" s="69" t="s">
        <v>38</v>
      </c>
      <c r="H10" s="161">
        <f>H7-H8</f>
        <v>-5.2400000000000091</v>
      </c>
      <c r="I10" s="187" t="s">
        <v>31</v>
      </c>
      <c r="J10" s="188"/>
      <c r="K10" s="189"/>
      <c r="L10" s="178"/>
      <c r="M10" s="179"/>
      <c r="N10" s="179"/>
      <c r="O10" s="71"/>
    </row>
    <row r="11" spans="1:17" ht="24.95" customHeight="1">
      <c r="A11" s="73"/>
      <c r="B11" s="73"/>
      <c r="C11" s="74"/>
      <c r="D11" s="74"/>
      <c r="E11" s="73"/>
      <c r="F11" s="65"/>
      <c r="G11" s="75"/>
      <c r="H11" s="104"/>
      <c r="I11" s="75"/>
      <c r="J11" s="75"/>
      <c r="K11" s="75"/>
      <c r="L11" s="178"/>
      <c r="M11" s="179"/>
      <c r="N11" s="179"/>
      <c r="O11" s="71"/>
    </row>
    <row r="12" spans="1:17" ht="24.95" customHeight="1">
      <c r="A12" s="69" t="s">
        <v>126</v>
      </c>
      <c r="B12" s="76">
        <v>104</v>
      </c>
      <c r="C12" s="70" t="s">
        <v>127</v>
      </c>
      <c r="D12" s="76">
        <v>11</v>
      </c>
      <c r="E12" s="76">
        <f>B12+D12</f>
        <v>115</v>
      </c>
      <c r="F12" s="77"/>
      <c r="G12" s="69" t="s">
        <v>129</v>
      </c>
      <c r="H12" s="76">
        <v>40</v>
      </c>
      <c r="I12" s="70" t="s">
        <v>148</v>
      </c>
      <c r="J12" s="76">
        <v>8</v>
      </c>
      <c r="K12" s="76">
        <f>J12+H12</f>
        <v>48</v>
      </c>
      <c r="L12" s="178"/>
      <c r="M12" s="179"/>
      <c r="N12" s="179"/>
      <c r="O12" s="71"/>
    </row>
    <row r="13" spans="1:17" ht="24.95" customHeight="1">
      <c r="A13" s="69" t="s">
        <v>128</v>
      </c>
      <c r="B13" s="76">
        <v>49</v>
      </c>
      <c r="C13" s="70" t="s">
        <v>127</v>
      </c>
      <c r="D13" s="76">
        <v>2</v>
      </c>
      <c r="E13" s="76">
        <f>D13+B13</f>
        <v>51</v>
      </c>
      <c r="F13" s="78"/>
      <c r="G13" s="192" t="s">
        <v>4</v>
      </c>
      <c r="H13" s="192"/>
      <c r="I13" s="192"/>
      <c r="J13" s="193">
        <v>5</v>
      </c>
      <c r="K13" s="194"/>
      <c r="L13" s="178"/>
      <c r="M13" s="179"/>
      <c r="N13" s="179"/>
      <c r="O13" s="71"/>
      <c r="P13" s="110"/>
    </row>
    <row r="14" spans="1:17" ht="24.95" customHeight="1">
      <c r="A14" s="224" t="s">
        <v>50</v>
      </c>
      <c r="B14" s="225"/>
      <c r="C14" s="226"/>
      <c r="D14" s="225"/>
      <c r="E14" s="76">
        <v>2</v>
      </c>
      <c r="F14" s="78"/>
      <c r="G14" s="186" t="s">
        <v>5</v>
      </c>
      <c r="H14" s="186"/>
      <c r="I14" s="186"/>
      <c r="J14" s="184">
        <v>14</v>
      </c>
      <c r="K14" s="185"/>
      <c r="L14" s="178"/>
      <c r="M14" s="179"/>
      <c r="N14" s="179"/>
      <c r="O14" s="79"/>
      <c r="P14" s="110"/>
    </row>
    <row r="15" spans="1:17" ht="24.95" customHeight="1">
      <c r="A15" s="224" t="s">
        <v>47</v>
      </c>
      <c r="B15" s="225"/>
      <c r="C15" s="226"/>
      <c r="D15" s="225"/>
      <c r="E15" s="80">
        <v>13</v>
      </c>
      <c r="F15" s="81"/>
      <c r="G15" s="178"/>
      <c r="H15" s="179"/>
      <c r="I15" s="114"/>
      <c r="J15" s="178"/>
      <c r="K15" s="180"/>
      <c r="L15" s="123"/>
      <c r="M15" s="114"/>
      <c r="N15" s="114"/>
      <c r="O15" s="79"/>
    </row>
    <row r="16" spans="1:17" ht="81.75" customHeight="1">
      <c r="A16" s="178"/>
      <c r="B16" s="179"/>
      <c r="C16" s="179"/>
      <c r="D16" s="179"/>
      <c r="E16" s="178"/>
      <c r="F16" s="179"/>
      <c r="G16" s="180"/>
      <c r="H16" s="178"/>
      <c r="I16" s="179"/>
      <c r="J16" s="178"/>
      <c r="K16" s="179"/>
      <c r="L16" s="178"/>
      <c r="M16" s="179"/>
      <c r="N16" s="179"/>
      <c r="O16" s="71"/>
    </row>
    <row r="17" spans="1:15" ht="154.5" customHeight="1">
      <c r="A17" s="178"/>
      <c r="B17" s="179"/>
      <c r="C17" s="179"/>
      <c r="D17" s="179"/>
      <c r="E17" s="178"/>
      <c r="F17" s="179"/>
      <c r="G17" s="180"/>
      <c r="H17" s="178"/>
      <c r="I17" s="179"/>
      <c r="J17" s="178"/>
      <c r="K17" s="179"/>
      <c r="L17" s="178"/>
      <c r="M17" s="179"/>
      <c r="N17" s="179"/>
      <c r="O17" s="71"/>
    </row>
    <row r="18" spans="1:15" ht="44.25" customHeight="1">
      <c r="A18" s="363" t="s">
        <v>346</v>
      </c>
      <c r="B18" s="181" t="s">
        <v>345</v>
      </c>
      <c r="C18" s="182"/>
      <c r="D18" s="182"/>
      <c r="E18" s="182"/>
      <c r="F18" s="182"/>
      <c r="G18" s="182"/>
      <c r="H18" s="182"/>
      <c r="I18" s="182"/>
      <c r="J18" s="182"/>
      <c r="K18" s="182"/>
      <c r="L18" s="182"/>
      <c r="M18" s="182"/>
      <c r="N18" s="182"/>
      <c r="O18" s="183"/>
    </row>
    <row r="19" spans="1:15" ht="66.75" customHeight="1">
      <c r="A19" s="156" t="s">
        <v>336</v>
      </c>
      <c r="B19" s="181" t="s">
        <v>338</v>
      </c>
      <c r="C19" s="182" t="s">
        <v>337</v>
      </c>
      <c r="D19" s="182"/>
      <c r="E19" s="182"/>
      <c r="F19" s="182"/>
      <c r="G19" s="182"/>
      <c r="H19" s="182"/>
      <c r="I19" s="182"/>
      <c r="J19" s="182"/>
      <c r="K19" s="182"/>
      <c r="L19" s="182"/>
      <c r="M19" s="182"/>
      <c r="N19" s="182"/>
      <c r="O19" s="183"/>
    </row>
    <row r="20" spans="1:15" ht="53.25" customHeight="1">
      <c r="A20" s="156" t="s">
        <v>320</v>
      </c>
      <c r="B20" s="175" t="s">
        <v>335</v>
      </c>
      <c r="C20" s="176"/>
      <c r="D20" s="176"/>
      <c r="E20" s="176"/>
      <c r="F20" s="176"/>
      <c r="G20" s="176"/>
      <c r="H20" s="176"/>
      <c r="I20" s="176"/>
      <c r="J20" s="176"/>
      <c r="K20" s="176"/>
      <c r="L20" s="176"/>
      <c r="M20" s="176"/>
      <c r="N20" s="176"/>
      <c r="O20" s="177"/>
    </row>
    <row r="21" spans="1:15" ht="48.75" customHeight="1">
      <c r="A21" s="127" t="s">
        <v>87</v>
      </c>
      <c r="B21" s="215" t="s">
        <v>248</v>
      </c>
      <c r="C21" s="216"/>
      <c r="D21" s="216"/>
      <c r="E21" s="216"/>
      <c r="F21" s="216"/>
      <c r="G21" s="216"/>
      <c r="H21" s="216"/>
      <c r="I21" s="216"/>
      <c r="J21" s="216"/>
      <c r="K21" s="216"/>
      <c r="L21" s="216"/>
      <c r="M21" s="216"/>
      <c r="N21" s="216"/>
      <c r="O21" s="217"/>
    </row>
    <row r="22" spans="1:15" ht="30.75" customHeight="1">
      <c r="A22" s="214" t="s">
        <v>79</v>
      </c>
      <c r="B22" s="214"/>
      <c r="C22" s="214"/>
      <c r="D22" s="214"/>
      <c r="E22" s="214"/>
      <c r="F22" s="214" t="s">
        <v>80</v>
      </c>
      <c r="G22" s="214"/>
      <c r="H22" s="214"/>
      <c r="I22" s="214"/>
      <c r="J22" s="214"/>
      <c r="K22" s="214"/>
      <c r="L22" s="214"/>
      <c r="M22" s="214" t="s">
        <v>81</v>
      </c>
      <c r="N22" s="214"/>
      <c r="O22" s="214"/>
    </row>
  </sheetData>
  <mergeCells count="56">
    <mergeCell ref="M22:O22"/>
    <mergeCell ref="B21:O21"/>
    <mergeCell ref="A22:E22"/>
    <mergeCell ref="F22:L22"/>
    <mergeCell ref="B7:C7"/>
    <mergeCell ref="B8:C8"/>
    <mergeCell ref="B9:C9"/>
    <mergeCell ref="B10:C10"/>
    <mergeCell ref="A16:D16"/>
    <mergeCell ref="D10:E10"/>
    <mergeCell ref="A15:D15"/>
    <mergeCell ref="A14:D14"/>
    <mergeCell ref="J15:K15"/>
    <mergeCell ref="G15:H15"/>
    <mergeCell ref="L11:N11"/>
    <mergeCell ref="D7:E7"/>
    <mergeCell ref="L6:N6"/>
    <mergeCell ref="L7:N7"/>
    <mergeCell ref="I8:K8"/>
    <mergeCell ref="L8:N8"/>
    <mergeCell ref="L9:N9"/>
    <mergeCell ref="I7:K7"/>
    <mergeCell ref="I9:K9"/>
    <mergeCell ref="M5:N5"/>
    <mergeCell ref="A1:D1"/>
    <mergeCell ref="A3:D3"/>
    <mergeCell ref="A2:D2"/>
    <mergeCell ref="E2:L2"/>
    <mergeCell ref="E3:L3"/>
    <mergeCell ref="A5:C5"/>
    <mergeCell ref="G5:H5"/>
    <mergeCell ref="I5:K5"/>
    <mergeCell ref="D5:E5"/>
    <mergeCell ref="D8:E8"/>
    <mergeCell ref="D9:E9"/>
    <mergeCell ref="L12:N12"/>
    <mergeCell ref="G13:I13"/>
    <mergeCell ref="L13:N13"/>
    <mergeCell ref="J13:K13"/>
    <mergeCell ref="J14:K14"/>
    <mergeCell ref="G14:I14"/>
    <mergeCell ref="L14:N14"/>
    <mergeCell ref="I10:K10"/>
    <mergeCell ref="L10:N10"/>
    <mergeCell ref="B20:O20"/>
    <mergeCell ref="L16:N16"/>
    <mergeCell ref="A17:D17"/>
    <mergeCell ref="E17:G17"/>
    <mergeCell ref="H17:I17"/>
    <mergeCell ref="J17:K17"/>
    <mergeCell ref="L17:N17"/>
    <mergeCell ref="E16:G16"/>
    <mergeCell ref="H16:I16"/>
    <mergeCell ref="J16:K16"/>
    <mergeCell ref="B19:O19"/>
    <mergeCell ref="B18:O18"/>
  </mergeCells>
  <pageMargins left="0" right="0" top="0" bottom="0" header="0" footer="0"/>
  <pageSetup paperSize="9"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20"/>
  <sheetViews>
    <sheetView rightToLeft="1" topLeftCell="A10" zoomScaleNormal="100" workbookViewId="0">
      <selection activeCell="H21" sqref="H21"/>
    </sheetView>
  </sheetViews>
  <sheetFormatPr defaultColWidth="9.140625" defaultRowHeight="15.75"/>
  <cols>
    <col min="1" max="1" width="24.85546875" style="4" customWidth="1"/>
    <col min="2" max="2" width="10" style="4" customWidth="1"/>
    <col min="3" max="5" width="9.140625" style="4"/>
    <col min="6" max="6" width="10.28515625" style="4" customWidth="1"/>
    <col min="7" max="7" width="5.5703125" style="4" customWidth="1"/>
    <col min="8" max="10" width="9.140625" style="4"/>
    <col min="11" max="11" width="10.28515625" style="4" customWidth="1"/>
    <col min="12" max="12" width="9.140625" style="4"/>
    <col min="13" max="13" width="21.42578125" style="4" customWidth="1"/>
    <col min="14" max="16384" width="9.140625" style="4"/>
  </cols>
  <sheetData>
    <row r="1" spans="1:13">
      <c r="A1" s="3"/>
      <c r="B1" s="3"/>
      <c r="C1" s="3"/>
      <c r="D1" s="3"/>
      <c r="E1" s="3"/>
      <c r="F1" s="3"/>
      <c r="G1" s="3"/>
      <c r="H1" s="3"/>
      <c r="I1" s="3"/>
      <c r="J1" s="3"/>
      <c r="K1" s="3"/>
      <c r="L1" s="3"/>
      <c r="M1" s="3"/>
    </row>
    <row r="2" spans="1:13" ht="18.75">
      <c r="A2" s="233" t="s">
        <v>83</v>
      </c>
      <c r="B2" s="234"/>
      <c r="C2" s="234"/>
      <c r="D2" s="234"/>
      <c r="E2" s="234"/>
      <c r="F2" s="234"/>
      <c r="G2" s="234"/>
      <c r="H2" s="234"/>
      <c r="I2" s="234"/>
      <c r="J2" s="234"/>
      <c r="K2" s="234"/>
      <c r="L2" s="234"/>
      <c r="M2" s="235"/>
    </row>
    <row r="3" spans="1:13">
      <c r="A3" s="5"/>
      <c r="B3" s="5"/>
      <c r="C3" s="5"/>
      <c r="D3" s="5"/>
      <c r="E3" s="3"/>
      <c r="F3" s="3"/>
      <c r="G3" s="3"/>
      <c r="H3" s="3"/>
      <c r="I3" s="3"/>
      <c r="J3" s="3"/>
      <c r="K3" s="3"/>
      <c r="L3" s="3"/>
      <c r="M3" s="3"/>
    </row>
    <row r="4" spans="1:13" ht="18.75">
      <c r="A4" s="236" t="s">
        <v>88</v>
      </c>
      <c r="B4" s="237"/>
      <c r="C4" s="237"/>
      <c r="D4" s="237"/>
      <c r="E4" s="237"/>
      <c r="F4" s="238"/>
      <c r="G4" s="6"/>
      <c r="H4" s="236" t="s">
        <v>89</v>
      </c>
      <c r="I4" s="237"/>
      <c r="J4" s="237"/>
      <c r="K4" s="237"/>
      <c r="L4" s="237"/>
      <c r="M4" s="238"/>
    </row>
    <row r="5" spans="1:13" ht="20.100000000000001" customHeight="1">
      <c r="A5" s="42" t="s">
        <v>23</v>
      </c>
      <c r="B5" s="43" t="s">
        <v>32</v>
      </c>
      <c r="C5" s="44" t="s">
        <v>33</v>
      </c>
      <c r="D5" s="239" t="s">
        <v>27</v>
      </c>
      <c r="E5" s="240"/>
      <c r="F5" s="241"/>
      <c r="G5" s="10"/>
      <c r="H5" s="242" t="s">
        <v>23</v>
      </c>
      <c r="I5" s="243"/>
      <c r="J5" s="244"/>
      <c r="K5" s="11" t="s">
        <v>32</v>
      </c>
      <c r="L5" s="11" t="s">
        <v>15</v>
      </c>
      <c r="M5" s="11" t="s">
        <v>27</v>
      </c>
    </row>
    <row r="6" spans="1:13" ht="20.100000000000001" customHeight="1">
      <c r="A6" s="36" t="s">
        <v>239</v>
      </c>
      <c r="B6" s="97">
        <v>0.25</v>
      </c>
      <c r="C6" s="99">
        <v>4.17</v>
      </c>
      <c r="D6" s="227">
        <v>14000000</v>
      </c>
      <c r="E6" s="228">
        <v>14000000</v>
      </c>
      <c r="F6" s="229">
        <v>14000000</v>
      </c>
      <c r="G6" s="10"/>
      <c r="H6" s="230" t="s">
        <v>120</v>
      </c>
      <c r="I6" s="231" t="s">
        <v>120</v>
      </c>
      <c r="J6" s="232" t="s">
        <v>120</v>
      </c>
      <c r="K6" s="125">
        <v>0.3</v>
      </c>
      <c r="L6" s="126">
        <v>-14.29</v>
      </c>
      <c r="M6" s="95">
        <v>1000000</v>
      </c>
    </row>
    <row r="7" spans="1:13" ht="20.100000000000001" customHeight="1">
      <c r="A7" s="96" t="s">
        <v>340</v>
      </c>
      <c r="B7" s="97">
        <v>3.54</v>
      </c>
      <c r="C7" s="99">
        <v>4.12</v>
      </c>
      <c r="D7" s="227">
        <v>334730609</v>
      </c>
      <c r="E7" s="228">
        <v>334730609</v>
      </c>
      <c r="F7" s="229">
        <v>334730609</v>
      </c>
      <c r="G7" s="10"/>
      <c r="H7" s="230" t="s">
        <v>213</v>
      </c>
      <c r="I7" s="231" t="s">
        <v>213</v>
      </c>
      <c r="J7" s="232" t="s">
        <v>213</v>
      </c>
      <c r="K7" s="125">
        <v>29.45</v>
      </c>
      <c r="L7" s="126">
        <v>-1.83</v>
      </c>
      <c r="M7" s="95">
        <v>645398</v>
      </c>
    </row>
    <row r="8" spans="1:13" ht="20.100000000000001" customHeight="1">
      <c r="A8" s="119" t="s">
        <v>260</v>
      </c>
      <c r="B8" s="97">
        <v>2.62</v>
      </c>
      <c r="C8" s="99">
        <v>1.95</v>
      </c>
      <c r="D8" s="227">
        <v>111616</v>
      </c>
      <c r="E8" s="228">
        <v>111616</v>
      </c>
      <c r="F8" s="229">
        <v>111616</v>
      </c>
      <c r="G8" s="10"/>
      <c r="H8" s="230" t="s">
        <v>186</v>
      </c>
      <c r="I8" s="231" t="s">
        <v>186</v>
      </c>
      <c r="J8" s="232" t="s">
        <v>186</v>
      </c>
      <c r="K8" s="125">
        <v>4.97</v>
      </c>
      <c r="L8" s="126">
        <v>-1.78</v>
      </c>
      <c r="M8" s="95">
        <v>21747272</v>
      </c>
    </row>
    <row r="9" spans="1:13" ht="20.100000000000001" customHeight="1">
      <c r="A9" s="115" t="s">
        <v>115</v>
      </c>
      <c r="B9" s="97">
        <v>1.77</v>
      </c>
      <c r="C9" s="99">
        <v>1.1399999999999999</v>
      </c>
      <c r="D9" s="227">
        <v>10827000</v>
      </c>
      <c r="E9" s="228">
        <v>10827000</v>
      </c>
      <c r="F9" s="229">
        <v>10827000</v>
      </c>
      <c r="G9" s="10"/>
      <c r="H9" s="230" t="s">
        <v>171</v>
      </c>
      <c r="I9" s="231" t="s">
        <v>171</v>
      </c>
      <c r="J9" s="232" t="s">
        <v>171</v>
      </c>
      <c r="K9" s="125">
        <v>12.9</v>
      </c>
      <c r="L9" s="126">
        <v>-1.75</v>
      </c>
      <c r="M9" s="95">
        <v>6679896</v>
      </c>
    </row>
    <row r="10" spans="1:13" ht="20.100000000000001" customHeight="1">
      <c r="A10" s="36" t="s">
        <v>273</v>
      </c>
      <c r="B10" s="97">
        <v>5.71</v>
      </c>
      <c r="C10" s="99">
        <v>0.18</v>
      </c>
      <c r="D10" s="227">
        <v>26742597</v>
      </c>
      <c r="E10" s="228">
        <v>26742597</v>
      </c>
      <c r="F10" s="229">
        <v>26742597</v>
      </c>
      <c r="G10" s="10"/>
      <c r="H10" s="230" t="s">
        <v>310</v>
      </c>
      <c r="I10" s="231" t="s">
        <v>310</v>
      </c>
      <c r="J10" s="232" t="s">
        <v>310</v>
      </c>
      <c r="K10" s="125">
        <v>0.67</v>
      </c>
      <c r="L10" s="126">
        <v>-1.47</v>
      </c>
      <c r="M10" s="95">
        <v>1029505</v>
      </c>
    </row>
    <row r="11" spans="1:13" ht="35.25" customHeight="1">
      <c r="A11" s="102"/>
      <c r="B11" s="102"/>
      <c r="C11" s="102"/>
      <c r="D11" s="102"/>
      <c r="E11" s="102"/>
      <c r="F11" s="102"/>
      <c r="G11" s="102"/>
      <c r="H11" s="102"/>
      <c r="I11" s="102"/>
      <c r="J11" s="102"/>
      <c r="K11" s="102"/>
      <c r="L11" s="102"/>
      <c r="M11" s="102"/>
    </row>
    <row r="12" spans="1:13">
      <c r="A12" s="12"/>
      <c r="B12" s="13"/>
      <c r="C12" s="14"/>
      <c r="D12" s="15"/>
      <c r="E12" s="15"/>
      <c r="F12" s="15"/>
      <c r="G12" s="16"/>
      <c r="H12" s="17"/>
      <c r="I12" s="17"/>
      <c r="J12" s="17"/>
      <c r="K12" s="13"/>
      <c r="L12" s="18"/>
      <c r="M12" s="15"/>
    </row>
    <row r="13" spans="1:13" ht="18.75">
      <c r="A13" s="248" t="s">
        <v>110</v>
      </c>
      <c r="B13" s="248"/>
      <c r="C13" s="248"/>
      <c r="D13" s="248"/>
      <c r="E13" s="248"/>
      <c r="F13" s="249"/>
      <c r="G13" s="19"/>
      <c r="H13" s="250" t="s">
        <v>90</v>
      </c>
      <c r="I13" s="250"/>
      <c r="J13" s="250"/>
      <c r="K13" s="250"/>
      <c r="L13" s="250"/>
      <c r="M13" s="250"/>
    </row>
    <row r="14" spans="1:13" ht="27" customHeight="1">
      <c r="A14" s="7" t="s">
        <v>23</v>
      </c>
      <c r="B14" s="8" t="s">
        <v>32</v>
      </c>
      <c r="C14" s="9" t="s">
        <v>33</v>
      </c>
      <c r="D14" s="245" t="s">
        <v>27</v>
      </c>
      <c r="E14" s="246"/>
      <c r="F14" s="247"/>
      <c r="G14" s="6"/>
      <c r="H14" s="242" t="s">
        <v>23</v>
      </c>
      <c r="I14" s="243"/>
      <c r="J14" s="244"/>
      <c r="K14" s="11" t="s">
        <v>32</v>
      </c>
      <c r="L14" s="11" t="s">
        <v>15</v>
      </c>
      <c r="M14" s="11" t="s">
        <v>82</v>
      </c>
    </row>
    <row r="15" spans="1:13" ht="19.5" customHeight="1">
      <c r="A15" s="96" t="s">
        <v>331</v>
      </c>
      <c r="B15" s="97">
        <v>0.34</v>
      </c>
      <c r="C15" s="98">
        <v>0</v>
      </c>
      <c r="D15" s="227">
        <v>19764706893</v>
      </c>
      <c r="E15" s="228">
        <v>19764706893</v>
      </c>
      <c r="F15" s="229">
        <v>19764706893</v>
      </c>
      <c r="G15" s="20"/>
      <c r="H15" s="230" t="s">
        <v>331</v>
      </c>
      <c r="I15" s="231" t="s">
        <v>331</v>
      </c>
      <c r="J15" s="232" t="s">
        <v>331</v>
      </c>
      <c r="K15" s="125">
        <v>0.34</v>
      </c>
      <c r="L15" s="98">
        <v>0</v>
      </c>
      <c r="M15" s="95">
        <v>6720000343.6199999</v>
      </c>
    </row>
    <row r="16" spans="1:13" ht="20.100000000000001" customHeight="1">
      <c r="A16" s="96" t="s">
        <v>340</v>
      </c>
      <c r="B16" s="97">
        <v>3.54</v>
      </c>
      <c r="C16" s="98">
        <v>4.12</v>
      </c>
      <c r="D16" s="227">
        <v>334730609</v>
      </c>
      <c r="E16" s="228">
        <v>334730609</v>
      </c>
      <c r="F16" s="229">
        <v>334730609</v>
      </c>
      <c r="G16" s="20"/>
      <c r="H16" s="230" t="s">
        <v>340</v>
      </c>
      <c r="I16" s="231" t="s">
        <v>340</v>
      </c>
      <c r="J16" s="232" t="s">
        <v>340</v>
      </c>
      <c r="K16" s="125">
        <v>3.54</v>
      </c>
      <c r="L16" s="98">
        <v>4.12</v>
      </c>
      <c r="M16" s="95">
        <v>1191500373.29</v>
      </c>
    </row>
    <row r="17" spans="1:13" ht="20.100000000000001" customHeight="1">
      <c r="A17" s="96" t="s">
        <v>242</v>
      </c>
      <c r="B17" s="97">
        <v>0.09</v>
      </c>
      <c r="C17" s="98">
        <v>0</v>
      </c>
      <c r="D17" s="227">
        <v>227005000</v>
      </c>
      <c r="E17" s="228">
        <v>227005000</v>
      </c>
      <c r="F17" s="229">
        <v>227005000</v>
      </c>
      <c r="G17" s="20"/>
      <c r="H17" s="230" t="s">
        <v>138</v>
      </c>
      <c r="I17" s="231" t="s">
        <v>138</v>
      </c>
      <c r="J17" s="232" t="s">
        <v>138</v>
      </c>
      <c r="K17" s="125">
        <v>2.0299999999999998</v>
      </c>
      <c r="L17" s="98">
        <v>-0.49</v>
      </c>
      <c r="M17" s="95">
        <v>260033386.94999999</v>
      </c>
    </row>
    <row r="18" spans="1:13" ht="20.100000000000001" customHeight="1">
      <c r="A18" s="36" t="s">
        <v>138</v>
      </c>
      <c r="B18" s="97">
        <v>2.0299999999999998</v>
      </c>
      <c r="C18" s="98">
        <v>-0.49</v>
      </c>
      <c r="D18" s="227">
        <v>128051142</v>
      </c>
      <c r="E18" s="228">
        <v>128051142</v>
      </c>
      <c r="F18" s="229">
        <v>128051142</v>
      </c>
      <c r="G18" s="20"/>
      <c r="H18" s="230" t="s">
        <v>144</v>
      </c>
      <c r="I18" s="231" t="s">
        <v>144</v>
      </c>
      <c r="J18" s="232" t="s">
        <v>144</v>
      </c>
      <c r="K18" s="125">
        <v>4.5</v>
      </c>
      <c r="L18" s="98">
        <v>-1.1000000000000001</v>
      </c>
      <c r="M18" s="95">
        <v>151892929.06</v>
      </c>
    </row>
    <row r="19" spans="1:13" ht="20.100000000000001" customHeight="1">
      <c r="A19" s="96" t="s">
        <v>144</v>
      </c>
      <c r="B19" s="97">
        <v>4.5</v>
      </c>
      <c r="C19" s="98">
        <v>-1.1000000000000001</v>
      </c>
      <c r="D19" s="227">
        <v>34034738</v>
      </c>
      <c r="E19" s="228">
        <v>34034738</v>
      </c>
      <c r="F19" s="229">
        <v>34034738</v>
      </c>
      <c r="G19" s="20"/>
      <c r="H19" s="230" t="s">
        <v>273</v>
      </c>
      <c r="I19" s="231" t="s">
        <v>273</v>
      </c>
      <c r="J19" s="232" t="s">
        <v>273</v>
      </c>
      <c r="K19" s="125">
        <v>5.71</v>
      </c>
      <c r="L19" s="98">
        <v>0.18</v>
      </c>
      <c r="M19" s="95">
        <v>150903747.24000001</v>
      </c>
    </row>
    <row r="20" spans="1:13">
      <c r="G20" s="20"/>
    </row>
  </sheetData>
  <mergeCells count="29">
    <mergeCell ref="D10:F10"/>
    <mergeCell ref="D19:F19"/>
    <mergeCell ref="H19:J19"/>
    <mergeCell ref="D15:F15"/>
    <mergeCell ref="H15:J15"/>
    <mergeCell ref="D16:F16"/>
    <mergeCell ref="H16:J16"/>
    <mergeCell ref="D17:F17"/>
    <mergeCell ref="H17:J17"/>
    <mergeCell ref="D14:F14"/>
    <mergeCell ref="H14:J14"/>
    <mergeCell ref="D18:F18"/>
    <mergeCell ref="H18:J18"/>
    <mergeCell ref="A13:F13"/>
    <mergeCell ref="H13:M13"/>
    <mergeCell ref="H10:J10"/>
    <mergeCell ref="A2:M2"/>
    <mergeCell ref="A4:F4"/>
    <mergeCell ref="H4:M4"/>
    <mergeCell ref="D5:F5"/>
    <mergeCell ref="H5:J5"/>
    <mergeCell ref="D9:F9"/>
    <mergeCell ref="D7:F7"/>
    <mergeCell ref="H7:J7"/>
    <mergeCell ref="H8:J8"/>
    <mergeCell ref="D6:F6"/>
    <mergeCell ref="H6:J6"/>
    <mergeCell ref="D8:F8"/>
    <mergeCell ref="H9:J9"/>
  </mergeCells>
  <pageMargins left="0" right="0" top="0" bottom="0" header="0" footer="0"/>
  <pageSetup paperSize="9" scale="9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89"/>
  <sheetViews>
    <sheetView rightToLeft="1" topLeftCell="A37" zoomScale="110" zoomScaleNormal="110" workbookViewId="0">
      <selection activeCell="V38" sqref="V38"/>
    </sheetView>
  </sheetViews>
  <sheetFormatPr defaultColWidth="9" defaultRowHeight="15.75" customHeight="1"/>
  <cols>
    <col min="1" max="1" width="1.28515625" style="1" customWidth="1"/>
    <col min="2" max="2" width="22.28515625" style="45" customWidth="1"/>
    <col min="3" max="3" width="7.42578125" style="45" customWidth="1"/>
    <col min="4" max="7" width="8.7109375" style="45" customWidth="1"/>
    <col min="8" max="8" width="10.28515625" style="45" bestFit="1" customWidth="1"/>
    <col min="9" max="9" width="8.7109375" style="45" customWidth="1"/>
    <col min="10" max="10" width="8.7109375" style="54" customWidth="1"/>
    <col min="11" max="11" width="8.7109375" style="55" customWidth="1"/>
    <col min="12" max="12" width="11.140625" style="56" customWidth="1"/>
    <col min="13" max="13" width="18.85546875" style="56" customWidth="1"/>
    <col min="14" max="14" width="27.140625" style="57" customWidth="1"/>
    <col min="15" max="16384" width="9" style="45"/>
  </cols>
  <sheetData>
    <row r="1" spans="1:15" ht="23.25" customHeight="1">
      <c r="A1" s="45"/>
      <c r="B1" s="258" t="s">
        <v>323</v>
      </c>
      <c r="C1" s="258"/>
      <c r="D1" s="258"/>
      <c r="E1" s="258"/>
      <c r="F1" s="258"/>
      <c r="G1" s="258"/>
      <c r="H1" s="258"/>
      <c r="I1" s="258"/>
      <c r="J1" s="258"/>
      <c r="K1" s="258"/>
      <c r="L1" s="258"/>
      <c r="M1" s="258"/>
      <c r="N1" s="258"/>
    </row>
    <row r="2" spans="1:15" ht="34.5" customHeight="1">
      <c r="A2" s="45"/>
      <c r="B2" s="46" t="s">
        <v>6</v>
      </c>
      <c r="C2" s="47" t="s">
        <v>7</v>
      </c>
      <c r="D2" s="47" t="s">
        <v>8</v>
      </c>
      <c r="E2" s="47" t="s">
        <v>9</v>
      </c>
      <c r="F2" s="47" t="s">
        <v>10</v>
      </c>
      <c r="G2" s="47" t="s">
        <v>11</v>
      </c>
      <c r="H2" s="47" t="s">
        <v>12</v>
      </c>
      <c r="I2" s="47" t="s">
        <v>13</v>
      </c>
      <c r="J2" s="48" t="s">
        <v>14</v>
      </c>
      <c r="K2" s="49" t="s">
        <v>15</v>
      </c>
      <c r="L2" s="50" t="s">
        <v>3</v>
      </c>
      <c r="M2" s="50" t="s">
        <v>2</v>
      </c>
      <c r="N2" s="47" t="s">
        <v>1</v>
      </c>
    </row>
    <row r="3" spans="1:15" ht="15.95" customHeight="1">
      <c r="A3" s="45"/>
      <c r="B3" s="259" t="s">
        <v>16</v>
      </c>
      <c r="C3" s="260"/>
      <c r="D3" s="260"/>
      <c r="E3" s="260"/>
      <c r="F3" s="260"/>
      <c r="G3" s="260"/>
      <c r="H3" s="260"/>
      <c r="I3" s="260"/>
      <c r="J3" s="260"/>
      <c r="K3" s="260"/>
      <c r="L3" s="260"/>
      <c r="M3" s="260"/>
      <c r="N3" s="261"/>
    </row>
    <row r="4" spans="1:15" ht="15.95" customHeight="1">
      <c r="A4" s="45"/>
      <c r="B4" s="36" t="s">
        <v>240</v>
      </c>
      <c r="C4" s="36" t="s">
        <v>241</v>
      </c>
      <c r="D4" s="85">
        <v>0.26</v>
      </c>
      <c r="E4" s="90">
        <v>0.26</v>
      </c>
      <c r="F4" s="90">
        <v>0.26</v>
      </c>
      <c r="G4" s="90">
        <v>0.26</v>
      </c>
      <c r="H4" s="90">
        <v>0.26</v>
      </c>
      <c r="I4" s="90">
        <v>0.26</v>
      </c>
      <c r="J4" s="90">
        <v>0.26</v>
      </c>
      <c r="K4" s="86">
        <v>0</v>
      </c>
      <c r="L4" s="87">
        <v>15</v>
      </c>
      <c r="M4" s="88">
        <v>16038230</v>
      </c>
      <c r="N4" s="89">
        <v>4169939.8</v>
      </c>
      <c r="O4"/>
    </row>
    <row r="5" spans="1:15" ht="15.95" customHeight="1">
      <c r="A5" s="45"/>
      <c r="B5" s="165" t="s">
        <v>340</v>
      </c>
      <c r="C5" s="165" t="s">
        <v>339</v>
      </c>
      <c r="D5" s="85">
        <v>3.5</v>
      </c>
      <c r="E5" s="90">
        <v>3.65</v>
      </c>
      <c r="F5" s="90">
        <v>3.48</v>
      </c>
      <c r="G5" s="90">
        <v>3.56</v>
      </c>
      <c r="H5" s="139">
        <v>3.39</v>
      </c>
      <c r="I5" s="90">
        <v>3.54</v>
      </c>
      <c r="J5" s="90">
        <v>3.4</v>
      </c>
      <c r="K5" s="86">
        <v>4.12</v>
      </c>
      <c r="L5" s="87">
        <v>409</v>
      </c>
      <c r="M5" s="88">
        <v>334730609</v>
      </c>
      <c r="N5" s="89">
        <v>1191500373.29</v>
      </c>
      <c r="O5"/>
    </row>
    <row r="6" spans="1:15" ht="15.95" customHeight="1">
      <c r="A6" s="45"/>
      <c r="B6" s="36" t="s">
        <v>177</v>
      </c>
      <c r="C6" s="36" t="s">
        <v>178</v>
      </c>
      <c r="D6" s="85">
        <v>0.71</v>
      </c>
      <c r="E6" s="90">
        <v>0.71</v>
      </c>
      <c r="F6" s="90">
        <v>0.7</v>
      </c>
      <c r="G6" s="90">
        <v>0.71</v>
      </c>
      <c r="H6" s="90">
        <v>0.71</v>
      </c>
      <c r="I6" s="90">
        <v>0.71</v>
      </c>
      <c r="J6" s="90">
        <v>0.71</v>
      </c>
      <c r="K6" s="86">
        <v>0</v>
      </c>
      <c r="L6" s="87">
        <v>32</v>
      </c>
      <c r="M6" s="88">
        <v>27034507</v>
      </c>
      <c r="N6" s="89">
        <v>19143499.969999999</v>
      </c>
      <c r="O6"/>
    </row>
    <row r="7" spans="1:15" ht="15.95" customHeight="1">
      <c r="A7" s="45"/>
      <c r="B7" s="36" t="s">
        <v>239</v>
      </c>
      <c r="C7" s="36" t="s">
        <v>238</v>
      </c>
      <c r="D7" s="139">
        <v>0.24</v>
      </c>
      <c r="E7" s="139">
        <v>0.25</v>
      </c>
      <c r="F7" s="139">
        <v>0.24</v>
      </c>
      <c r="G7" s="139">
        <v>0.25</v>
      </c>
      <c r="H7" s="90">
        <v>0.24</v>
      </c>
      <c r="I7" s="139">
        <v>0.25</v>
      </c>
      <c r="J7" s="139">
        <v>0.24</v>
      </c>
      <c r="K7" s="142">
        <v>4.17</v>
      </c>
      <c r="L7" s="159">
        <v>7</v>
      </c>
      <c r="M7" s="143">
        <v>14000000</v>
      </c>
      <c r="N7" s="141">
        <v>3490000</v>
      </c>
      <c r="O7"/>
    </row>
    <row r="8" spans="1:15" ht="15.95" customHeight="1">
      <c r="A8" s="45"/>
      <c r="B8" s="36" t="s">
        <v>291</v>
      </c>
      <c r="C8" s="36" t="s">
        <v>292</v>
      </c>
      <c r="D8" s="85">
        <v>0.28999999999999998</v>
      </c>
      <c r="E8" s="90">
        <v>0.28999999999999998</v>
      </c>
      <c r="F8" s="90">
        <v>0.28999999999999998</v>
      </c>
      <c r="G8" s="90">
        <v>0.28999999999999998</v>
      </c>
      <c r="H8" s="139">
        <v>0.28999999999999998</v>
      </c>
      <c r="I8" s="90">
        <v>0.28999999999999998</v>
      </c>
      <c r="J8" s="90">
        <v>0.28999999999999998</v>
      </c>
      <c r="K8" s="86">
        <v>0</v>
      </c>
      <c r="L8" s="87">
        <v>1</v>
      </c>
      <c r="M8" s="88">
        <v>250000</v>
      </c>
      <c r="N8" s="89">
        <v>72500</v>
      </c>
      <c r="O8"/>
    </row>
    <row r="9" spans="1:15" ht="15.95" customHeight="1">
      <c r="A9" s="45"/>
      <c r="B9" s="36" t="s">
        <v>281</v>
      </c>
      <c r="C9" s="36" t="s">
        <v>282</v>
      </c>
      <c r="D9" s="90">
        <v>0.27</v>
      </c>
      <c r="E9" s="139">
        <v>0.27</v>
      </c>
      <c r="F9" s="139">
        <v>0.27</v>
      </c>
      <c r="G9" s="139">
        <v>0.27</v>
      </c>
      <c r="H9" s="90">
        <v>0.27</v>
      </c>
      <c r="I9" s="139">
        <v>0.27</v>
      </c>
      <c r="J9" s="139">
        <v>0.27</v>
      </c>
      <c r="K9" s="142">
        <v>0</v>
      </c>
      <c r="L9" s="159">
        <v>12</v>
      </c>
      <c r="M9" s="143">
        <v>26553951</v>
      </c>
      <c r="N9" s="141">
        <v>7169566.7699999996</v>
      </c>
      <c r="O9"/>
    </row>
    <row r="10" spans="1:15" ht="15.95" customHeight="1">
      <c r="A10" s="45"/>
      <c r="B10" s="36" t="s">
        <v>165</v>
      </c>
      <c r="C10" s="36" t="s">
        <v>164</v>
      </c>
      <c r="D10" s="90">
        <v>1</v>
      </c>
      <c r="E10" s="139">
        <v>1</v>
      </c>
      <c r="F10" s="139">
        <v>0.99</v>
      </c>
      <c r="G10" s="139">
        <v>0.99</v>
      </c>
      <c r="H10" s="139">
        <v>1</v>
      </c>
      <c r="I10" s="139">
        <v>0.99</v>
      </c>
      <c r="J10" s="139">
        <v>1</v>
      </c>
      <c r="K10" s="142">
        <v>-1</v>
      </c>
      <c r="L10" s="159">
        <v>12</v>
      </c>
      <c r="M10" s="143">
        <v>4331064</v>
      </c>
      <c r="N10" s="141">
        <v>4290801.5599999996</v>
      </c>
      <c r="O10"/>
    </row>
    <row r="11" spans="1:15" ht="15.95" customHeight="1">
      <c r="A11" s="45"/>
      <c r="B11" s="36" t="s">
        <v>232</v>
      </c>
      <c r="C11" s="36" t="s">
        <v>233</v>
      </c>
      <c r="D11" s="90">
        <v>0.06</v>
      </c>
      <c r="E11" s="139">
        <v>7.0000000000000007E-2</v>
      </c>
      <c r="F11" s="139">
        <v>0.06</v>
      </c>
      <c r="G11" s="139">
        <v>0.06</v>
      </c>
      <c r="H11" s="139">
        <v>7.0000000000000007E-2</v>
      </c>
      <c r="I11" s="139">
        <v>7.0000000000000007E-2</v>
      </c>
      <c r="J11" s="139">
        <v>7.0000000000000007E-2</v>
      </c>
      <c r="K11" s="142">
        <v>0</v>
      </c>
      <c r="L11" s="159">
        <v>6</v>
      </c>
      <c r="M11" s="143">
        <v>447266</v>
      </c>
      <c r="N11" s="141">
        <v>27189.29</v>
      </c>
      <c r="O11"/>
    </row>
    <row r="12" spans="1:15" ht="15.95" customHeight="1">
      <c r="A12" s="45"/>
      <c r="B12" s="36" t="s">
        <v>138</v>
      </c>
      <c r="C12" s="36" t="s">
        <v>139</v>
      </c>
      <c r="D12" s="90">
        <v>2.04</v>
      </c>
      <c r="E12" s="139">
        <v>2.04</v>
      </c>
      <c r="F12" s="139">
        <v>2.02</v>
      </c>
      <c r="G12" s="139">
        <v>2.0299999999999998</v>
      </c>
      <c r="H12" s="139">
        <v>2.04</v>
      </c>
      <c r="I12" s="139">
        <v>2.0299999999999998</v>
      </c>
      <c r="J12" s="139">
        <v>2.04</v>
      </c>
      <c r="K12" s="142">
        <v>-0.49</v>
      </c>
      <c r="L12" s="159">
        <v>139</v>
      </c>
      <c r="M12" s="143">
        <v>128051142</v>
      </c>
      <c r="N12" s="141">
        <v>260033386.94999999</v>
      </c>
      <c r="O12"/>
    </row>
    <row r="13" spans="1:15" ht="15.95" customHeight="1">
      <c r="A13" s="45"/>
      <c r="B13" s="36" t="s">
        <v>144</v>
      </c>
      <c r="C13" s="36" t="s">
        <v>145</v>
      </c>
      <c r="D13" s="90">
        <v>4.55</v>
      </c>
      <c r="E13" s="139">
        <v>4.55</v>
      </c>
      <c r="F13" s="139">
        <v>4.4400000000000004</v>
      </c>
      <c r="G13" s="139">
        <v>4.46</v>
      </c>
      <c r="H13" s="139">
        <v>4.5599999999999996</v>
      </c>
      <c r="I13" s="139">
        <v>4.5</v>
      </c>
      <c r="J13" s="139">
        <v>4.55</v>
      </c>
      <c r="K13" s="142">
        <v>-1.1000000000000001</v>
      </c>
      <c r="L13" s="159">
        <v>119</v>
      </c>
      <c r="M13" s="143">
        <v>34034738</v>
      </c>
      <c r="N13" s="141">
        <v>151892929.06</v>
      </c>
      <c r="O13"/>
    </row>
    <row r="14" spans="1:15" ht="15.95" customHeight="1">
      <c r="A14" s="45"/>
      <c r="B14" s="36" t="s">
        <v>264</v>
      </c>
      <c r="C14" s="36" t="s">
        <v>265</v>
      </c>
      <c r="D14" s="90">
        <v>0.25</v>
      </c>
      <c r="E14" s="139">
        <v>0.25</v>
      </c>
      <c r="F14" s="139">
        <v>0.25</v>
      </c>
      <c r="G14" s="139">
        <v>0.25</v>
      </c>
      <c r="H14" s="139">
        <v>0.26</v>
      </c>
      <c r="I14" s="139">
        <v>0.25</v>
      </c>
      <c r="J14" s="139">
        <v>0.25</v>
      </c>
      <c r="K14" s="142">
        <v>0</v>
      </c>
      <c r="L14" s="159">
        <v>1</v>
      </c>
      <c r="M14" s="143">
        <v>1000</v>
      </c>
      <c r="N14" s="141">
        <v>250</v>
      </c>
      <c r="O14"/>
    </row>
    <row r="15" spans="1:15" ht="15.95" customHeight="1">
      <c r="A15" s="45"/>
      <c r="B15" s="269" t="s">
        <v>17</v>
      </c>
      <c r="C15" s="270"/>
      <c r="D15" s="107"/>
      <c r="E15" s="107"/>
      <c r="F15" s="107"/>
      <c r="G15" s="107"/>
      <c r="H15" s="107"/>
      <c r="I15" s="107"/>
      <c r="J15" s="107"/>
      <c r="K15" s="107"/>
      <c r="L15" s="51">
        <f>SUM(L4:L14)</f>
        <v>753</v>
      </c>
      <c r="M15" s="51">
        <f>SUM(M4:M14)</f>
        <v>585472507</v>
      </c>
      <c r="N15" s="51">
        <f>SUM(N4:N14)</f>
        <v>1641790436.6899998</v>
      </c>
    </row>
    <row r="16" spans="1:15" ht="15.95" customHeight="1">
      <c r="A16" s="45"/>
      <c r="B16" s="271" t="s">
        <v>131</v>
      </c>
      <c r="C16" s="272"/>
      <c r="D16" s="272"/>
      <c r="E16" s="272"/>
      <c r="F16" s="272"/>
      <c r="G16" s="272"/>
      <c r="H16" s="272"/>
      <c r="I16" s="272"/>
      <c r="J16" s="272"/>
      <c r="K16" s="272"/>
      <c r="L16" s="272"/>
      <c r="M16" s="272"/>
      <c r="N16" s="273"/>
    </row>
    <row r="17" spans="1:15" ht="15.95" customHeight="1">
      <c r="A17" s="45"/>
      <c r="B17" s="83" t="s">
        <v>171</v>
      </c>
      <c r="C17" s="83" t="s">
        <v>172</v>
      </c>
      <c r="D17" s="85">
        <v>13.13</v>
      </c>
      <c r="E17" s="90">
        <v>13.13</v>
      </c>
      <c r="F17" s="90">
        <v>12.9</v>
      </c>
      <c r="G17" s="90">
        <v>12.96</v>
      </c>
      <c r="H17" s="90">
        <v>13.13</v>
      </c>
      <c r="I17" s="90">
        <v>12.9</v>
      </c>
      <c r="J17" s="90">
        <v>13.13</v>
      </c>
      <c r="K17" s="86">
        <v>-1.75</v>
      </c>
      <c r="L17" s="87">
        <v>66</v>
      </c>
      <c r="M17" s="88">
        <v>6679896</v>
      </c>
      <c r="N17" s="89">
        <v>86595005.109999999</v>
      </c>
    </row>
    <row r="18" spans="1:15" ht="15.95" customHeight="1">
      <c r="A18" s="45"/>
      <c r="B18" s="83" t="s">
        <v>260</v>
      </c>
      <c r="C18" s="83" t="s">
        <v>261</v>
      </c>
      <c r="D18" s="85">
        <v>2.62</v>
      </c>
      <c r="E18" s="90">
        <v>2.64</v>
      </c>
      <c r="F18" s="90">
        <v>2.62</v>
      </c>
      <c r="G18" s="90">
        <v>2.63</v>
      </c>
      <c r="H18" s="90">
        <v>2.57</v>
      </c>
      <c r="I18" s="90">
        <v>2.62</v>
      </c>
      <c r="J18" s="90">
        <v>2.57</v>
      </c>
      <c r="K18" s="86">
        <v>1.95</v>
      </c>
      <c r="L18" s="87">
        <v>5</v>
      </c>
      <c r="M18" s="88">
        <v>111616</v>
      </c>
      <c r="N18" s="89">
        <v>293117.03999999998</v>
      </c>
    </row>
    <row r="19" spans="1:15" ht="15.95" customHeight="1">
      <c r="A19" s="45"/>
      <c r="B19" s="269" t="s">
        <v>170</v>
      </c>
      <c r="C19" s="270"/>
      <c r="D19" s="107"/>
      <c r="E19" s="107"/>
      <c r="F19" s="107"/>
      <c r="G19" s="107"/>
      <c r="H19" s="107"/>
      <c r="I19" s="107"/>
      <c r="J19" s="107"/>
      <c r="K19" s="107"/>
      <c r="L19" s="51">
        <f>SUM(L17:L18)</f>
        <v>71</v>
      </c>
      <c r="M19" s="51">
        <f>SUM(M17:M18)</f>
        <v>6791512</v>
      </c>
      <c r="N19" s="51">
        <f>SUM(N17:N18)</f>
        <v>86888122.150000006</v>
      </c>
    </row>
    <row r="20" spans="1:15" ht="15.95" customHeight="1">
      <c r="A20" s="45"/>
      <c r="B20" s="259" t="s">
        <v>18</v>
      </c>
      <c r="C20" s="260"/>
      <c r="D20" s="260"/>
      <c r="E20" s="260"/>
      <c r="F20" s="260"/>
      <c r="G20" s="260"/>
      <c r="H20" s="260"/>
      <c r="I20" s="260"/>
      <c r="J20" s="260"/>
      <c r="K20" s="260"/>
      <c r="L20" s="260"/>
      <c r="M20" s="260"/>
      <c r="N20" s="261"/>
    </row>
    <row r="21" spans="1:15" ht="15.95" customHeight="1">
      <c r="A21" s="45"/>
      <c r="B21" s="36" t="s">
        <v>213</v>
      </c>
      <c r="C21" s="36" t="s">
        <v>214</v>
      </c>
      <c r="D21" s="85">
        <v>30</v>
      </c>
      <c r="E21" s="90">
        <v>30</v>
      </c>
      <c r="F21" s="90">
        <v>29.3</v>
      </c>
      <c r="G21" s="90">
        <v>29.68</v>
      </c>
      <c r="H21" s="90">
        <v>29.71</v>
      </c>
      <c r="I21" s="90">
        <v>29.45</v>
      </c>
      <c r="J21" s="90">
        <v>30</v>
      </c>
      <c r="K21" s="86">
        <v>-1.83</v>
      </c>
      <c r="L21" s="87">
        <v>33</v>
      </c>
      <c r="M21" s="88">
        <v>645398</v>
      </c>
      <c r="N21" s="89">
        <v>19154810.219999999</v>
      </c>
    </row>
    <row r="22" spans="1:15" ht="15.95" customHeight="1">
      <c r="A22" s="45"/>
      <c r="B22" s="36" t="s">
        <v>220</v>
      </c>
      <c r="C22" s="36" t="s">
        <v>221</v>
      </c>
      <c r="D22" s="85">
        <v>3.2</v>
      </c>
      <c r="E22" s="90">
        <v>3.21</v>
      </c>
      <c r="F22" s="90">
        <v>3.17</v>
      </c>
      <c r="G22" s="90">
        <v>3.2</v>
      </c>
      <c r="H22" s="90">
        <v>3.2</v>
      </c>
      <c r="I22" s="90">
        <v>3.17</v>
      </c>
      <c r="J22" s="90">
        <v>3.2</v>
      </c>
      <c r="K22" s="86">
        <v>-0.94</v>
      </c>
      <c r="L22" s="87">
        <v>45</v>
      </c>
      <c r="M22" s="88">
        <v>7698574</v>
      </c>
      <c r="N22" s="89">
        <v>24606338.800000001</v>
      </c>
    </row>
    <row r="23" spans="1:15" ht="15.95" customHeight="1">
      <c r="A23" s="45"/>
      <c r="B23" s="36" t="s">
        <v>312</v>
      </c>
      <c r="C23" s="36" t="s">
        <v>313</v>
      </c>
      <c r="D23" s="85">
        <v>0.9</v>
      </c>
      <c r="E23" s="90">
        <v>0.9</v>
      </c>
      <c r="F23" s="90">
        <v>0.9</v>
      </c>
      <c r="G23" s="90">
        <v>0.9</v>
      </c>
      <c r="H23" s="90">
        <v>0.9</v>
      </c>
      <c r="I23" s="90">
        <v>0.9</v>
      </c>
      <c r="J23" s="90">
        <v>0.9</v>
      </c>
      <c r="K23" s="86">
        <v>0</v>
      </c>
      <c r="L23" s="87">
        <v>1</v>
      </c>
      <c r="M23" s="88">
        <v>50000</v>
      </c>
      <c r="N23" s="89">
        <v>45000</v>
      </c>
    </row>
    <row r="24" spans="1:15" ht="15.95" customHeight="1">
      <c r="A24" s="45"/>
      <c r="B24" s="264" t="s">
        <v>94</v>
      </c>
      <c r="C24" s="265"/>
      <c r="D24" s="107"/>
      <c r="E24" s="107"/>
      <c r="F24" s="107"/>
      <c r="G24" s="107"/>
      <c r="H24" s="107"/>
      <c r="I24" s="107"/>
      <c r="J24" s="107"/>
      <c r="K24" s="107"/>
      <c r="L24" s="51">
        <f>SUM(L21:L23)</f>
        <v>79</v>
      </c>
      <c r="M24" s="51">
        <f>SUM(M21:M23)</f>
        <v>8393972</v>
      </c>
      <c r="N24" s="51">
        <f>SUM(N21:N23)</f>
        <v>43806149.019999996</v>
      </c>
    </row>
    <row r="25" spans="1:15" ht="15.95" customHeight="1">
      <c r="A25" s="45"/>
      <c r="B25" s="276" t="s">
        <v>19</v>
      </c>
      <c r="C25" s="277"/>
      <c r="D25" s="277"/>
      <c r="E25" s="277"/>
      <c r="F25" s="277"/>
      <c r="G25" s="277"/>
      <c r="H25" s="277"/>
      <c r="I25" s="277"/>
      <c r="J25" s="277"/>
      <c r="K25" s="277"/>
      <c r="L25" s="277"/>
      <c r="M25" s="277"/>
      <c r="N25" s="278"/>
    </row>
    <row r="26" spans="1:15" ht="15.95" customHeight="1">
      <c r="A26" s="45"/>
      <c r="B26" s="36" t="s">
        <v>186</v>
      </c>
      <c r="C26" s="36" t="s">
        <v>187</v>
      </c>
      <c r="D26" s="90">
        <v>5.0599999999999996</v>
      </c>
      <c r="E26" s="129">
        <v>5.0599999999999996</v>
      </c>
      <c r="F26" s="129">
        <v>4.93</v>
      </c>
      <c r="G26" s="129">
        <v>4.99</v>
      </c>
      <c r="H26" s="129">
        <v>5.07</v>
      </c>
      <c r="I26" s="129">
        <v>4.97</v>
      </c>
      <c r="J26" s="129">
        <v>5.0599999999999996</v>
      </c>
      <c r="K26" s="130">
        <v>-1.78</v>
      </c>
      <c r="L26" s="131">
        <v>103</v>
      </c>
      <c r="M26" s="132">
        <v>21747272</v>
      </c>
      <c r="N26" s="133">
        <v>108502997.55</v>
      </c>
      <c r="O26"/>
    </row>
    <row r="27" spans="1:15" ht="15.95" customHeight="1">
      <c r="A27" s="45"/>
      <c r="B27" s="36" t="s">
        <v>122</v>
      </c>
      <c r="C27" s="36" t="s">
        <v>123</v>
      </c>
      <c r="D27" s="90">
        <v>1.51</v>
      </c>
      <c r="E27" s="129">
        <v>1.51</v>
      </c>
      <c r="F27" s="129">
        <v>1.49</v>
      </c>
      <c r="G27" s="129">
        <v>1.49</v>
      </c>
      <c r="H27" s="129">
        <v>1.49</v>
      </c>
      <c r="I27" s="129">
        <v>1.49</v>
      </c>
      <c r="J27" s="129">
        <v>1.49</v>
      </c>
      <c r="K27" s="130">
        <v>0</v>
      </c>
      <c r="L27" s="131">
        <v>6</v>
      </c>
      <c r="M27" s="132">
        <v>950000</v>
      </c>
      <c r="N27" s="133">
        <v>1418500</v>
      </c>
      <c r="O27"/>
    </row>
    <row r="28" spans="1:15" ht="15.95" customHeight="1">
      <c r="A28" s="45"/>
      <c r="B28" s="36" t="s">
        <v>250</v>
      </c>
      <c r="C28" s="36" t="s">
        <v>249</v>
      </c>
      <c r="D28" s="90">
        <v>2.67</v>
      </c>
      <c r="E28" s="129">
        <v>2.88</v>
      </c>
      <c r="F28" s="129">
        <v>2.65</v>
      </c>
      <c r="G28" s="129">
        <v>2.67</v>
      </c>
      <c r="H28" s="129">
        <v>2.67</v>
      </c>
      <c r="I28" s="129">
        <v>2.67</v>
      </c>
      <c r="J28" s="129">
        <v>2.67</v>
      </c>
      <c r="K28" s="130">
        <v>0</v>
      </c>
      <c r="L28" s="131">
        <v>16</v>
      </c>
      <c r="M28" s="132">
        <v>2005390</v>
      </c>
      <c r="N28" s="133">
        <v>5350059.5</v>
      </c>
      <c r="O28"/>
    </row>
    <row r="29" spans="1:15" ht="15.95" customHeight="1">
      <c r="A29" s="45"/>
      <c r="B29" s="36" t="s">
        <v>289</v>
      </c>
      <c r="C29" s="36" t="s">
        <v>290</v>
      </c>
      <c r="D29" s="90">
        <v>1.23</v>
      </c>
      <c r="E29" s="129">
        <v>1.23</v>
      </c>
      <c r="F29" s="129">
        <v>1.21</v>
      </c>
      <c r="G29" s="129">
        <v>1.22</v>
      </c>
      <c r="H29" s="129">
        <v>1.22</v>
      </c>
      <c r="I29" s="129">
        <v>1.21</v>
      </c>
      <c r="J29" s="129">
        <v>1.22</v>
      </c>
      <c r="K29" s="130">
        <v>-0.82</v>
      </c>
      <c r="L29" s="131">
        <v>15</v>
      </c>
      <c r="M29" s="132">
        <v>3053585</v>
      </c>
      <c r="N29" s="133">
        <v>3726320.62</v>
      </c>
      <c r="O29"/>
    </row>
    <row r="30" spans="1:15" ht="15.95" customHeight="1">
      <c r="A30" s="45"/>
      <c r="B30" s="134" t="s">
        <v>298</v>
      </c>
      <c r="C30" s="134" t="s">
        <v>297</v>
      </c>
      <c r="D30" s="90">
        <v>2.5499999999999998</v>
      </c>
      <c r="E30" s="129">
        <v>2.5499999999999998</v>
      </c>
      <c r="F30" s="129">
        <v>2.5499999999999998</v>
      </c>
      <c r="G30" s="129">
        <v>2.5499999999999998</v>
      </c>
      <c r="H30" s="129">
        <v>2.56</v>
      </c>
      <c r="I30" s="129">
        <v>2.5499999999999998</v>
      </c>
      <c r="J30" s="129">
        <v>2.5499999999999998</v>
      </c>
      <c r="K30" s="130">
        <v>0</v>
      </c>
      <c r="L30" s="131">
        <v>6</v>
      </c>
      <c r="M30" s="132">
        <v>5007500</v>
      </c>
      <c r="N30" s="133">
        <v>12769125</v>
      </c>
      <c r="O30"/>
    </row>
    <row r="31" spans="1:15" ht="15.95" customHeight="1">
      <c r="A31" s="45"/>
      <c r="B31" s="36" t="s">
        <v>197</v>
      </c>
      <c r="C31" s="36" t="s">
        <v>196</v>
      </c>
      <c r="D31" s="90">
        <v>2.4500000000000002</v>
      </c>
      <c r="E31" s="129">
        <v>2.46</v>
      </c>
      <c r="F31" s="129">
        <v>2.44</v>
      </c>
      <c r="G31" s="129">
        <v>2.44</v>
      </c>
      <c r="H31" s="129">
        <v>2.4500000000000002</v>
      </c>
      <c r="I31" s="129">
        <v>2.44</v>
      </c>
      <c r="J31" s="129">
        <v>2.4500000000000002</v>
      </c>
      <c r="K31" s="130">
        <v>-0.41</v>
      </c>
      <c r="L31" s="131">
        <v>27</v>
      </c>
      <c r="M31" s="132">
        <v>1080515</v>
      </c>
      <c r="N31" s="133">
        <v>2640715.23</v>
      </c>
      <c r="O31"/>
    </row>
    <row r="32" spans="1:15" ht="15.95" customHeight="1">
      <c r="A32" s="45"/>
      <c r="B32" s="36" t="s">
        <v>287</v>
      </c>
      <c r="C32" s="36" t="s">
        <v>288</v>
      </c>
      <c r="D32" s="90">
        <v>6.05</v>
      </c>
      <c r="E32" s="129">
        <v>6.05</v>
      </c>
      <c r="F32" s="129">
        <v>6</v>
      </c>
      <c r="G32" s="129">
        <v>6</v>
      </c>
      <c r="H32" s="129">
        <v>6.08</v>
      </c>
      <c r="I32" s="139">
        <v>6</v>
      </c>
      <c r="J32" s="139">
        <v>6.05</v>
      </c>
      <c r="K32" s="142">
        <v>-0.83</v>
      </c>
      <c r="L32" s="164">
        <v>28</v>
      </c>
      <c r="M32" s="143">
        <v>2906039</v>
      </c>
      <c r="N32" s="141">
        <v>17442717.899999999</v>
      </c>
      <c r="O32"/>
    </row>
    <row r="33" spans="1:15" ht="15.95" customHeight="1">
      <c r="A33" s="45"/>
      <c r="B33" s="262" t="s">
        <v>20</v>
      </c>
      <c r="C33" s="263"/>
      <c r="D33" s="274"/>
      <c r="E33" s="267"/>
      <c r="F33" s="267"/>
      <c r="G33" s="267"/>
      <c r="H33" s="267"/>
      <c r="I33" s="267"/>
      <c r="J33" s="267"/>
      <c r="K33" s="275"/>
      <c r="L33" s="51">
        <f>SUM(L26:L32)</f>
        <v>201</v>
      </c>
      <c r="M33" s="51">
        <f>SUM(M26:M32)</f>
        <v>36750301</v>
      </c>
      <c r="N33" s="51">
        <f>SUM(N26:N32)</f>
        <v>151850435.80000001</v>
      </c>
      <c r="O33"/>
    </row>
    <row r="34" spans="1:15" ht="15.95" customHeight="1">
      <c r="A34" s="45"/>
      <c r="B34" s="259" t="s">
        <v>28</v>
      </c>
      <c r="C34" s="260"/>
      <c r="D34" s="260"/>
      <c r="E34" s="260"/>
      <c r="F34" s="260"/>
      <c r="G34" s="260"/>
      <c r="H34" s="260"/>
      <c r="I34" s="260"/>
      <c r="J34" s="260"/>
      <c r="K34" s="260"/>
      <c r="L34" s="260"/>
      <c r="M34" s="260"/>
      <c r="N34" s="261"/>
    </row>
    <row r="35" spans="1:15" ht="15.95" customHeight="1">
      <c r="A35" s="45"/>
      <c r="B35" s="36" t="s">
        <v>218</v>
      </c>
      <c r="C35" s="36" t="s">
        <v>219</v>
      </c>
      <c r="D35" s="90">
        <v>11.7</v>
      </c>
      <c r="E35" s="129">
        <v>11.7</v>
      </c>
      <c r="F35" s="129">
        <v>11.7</v>
      </c>
      <c r="G35" s="129">
        <v>11.7</v>
      </c>
      <c r="H35" s="129">
        <v>11.7</v>
      </c>
      <c r="I35" s="129">
        <v>11.7</v>
      </c>
      <c r="J35" s="129">
        <v>11.7</v>
      </c>
      <c r="K35" s="130">
        <v>0</v>
      </c>
      <c r="L35" s="131">
        <v>2</v>
      </c>
      <c r="M35" s="132">
        <v>2138</v>
      </c>
      <c r="N35" s="133">
        <v>25014.6</v>
      </c>
      <c r="O35"/>
    </row>
    <row r="36" spans="1:15" ht="15.95" customHeight="1">
      <c r="A36" s="45"/>
      <c r="B36" s="115" t="s">
        <v>209</v>
      </c>
      <c r="C36" s="115" t="s">
        <v>210</v>
      </c>
      <c r="D36" s="139">
        <v>104</v>
      </c>
      <c r="E36" s="139">
        <v>104</v>
      </c>
      <c r="F36" s="139">
        <v>104</v>
      </c>
      <c r="G36" s="139">
        <v>104</v>
      </c>
      <c r="H36" s="139">
        <v>104</v>
      </c>
      <c r="I36" s="139">
        <v>104</v>
      </c>
      <c r="J36" s="139">
        <v>104</v>
      </c>
      <c r="K36" s="142">
        <v>0</v>
      </c>
      <c r="L36" s="164">
        <v>1</v>
      </c>
      <c r="M36" s="143">
        <v>105</v>
      </c>
      <c r="N36" s="141">
        <v>10920</v>
      </c>
      <c r="O36"/>
    </row>
    <row r="37" spans="1:15" ht="15.95" customHeight="1">
      <c r="A37" s="45"/>
      <c r="B37" s="36" t="s">
        <v>151</v>
      </c>
      <c r="C37" s="36" t="s">
        <v>152</v>
      </c>
      <c r="D37" s="90">
        <v>9</v>
      </c>
      <c r="E37" s="129">
        <v>9</v>
      </c>
      <c r="F37" s="129">
        <v>8.9499999999999993</v>
      </c>
      <c r="G37" s="129">
        <v>8.99</v>
      </c>
      <c r="H37" s="129">
        <v>8.9700000000000006</v>
      </c>
      <c r="I37" s="129">
        <v>8.9499999999999993</v>
      </c>
      <c r="J37" s="129">
        <v>8.9700000000000006</v>
      </c>
      <c r="K37" s="130">
        <v>-0.22</v>
      </c>
      <c r="L37" s="131">
        <v>9</v>
      </c>
      <c r="M37" s="132">
        <v>632000</v>
      </c>
      <c r="N37" s="133">
        <v>5678900</v>
      </c>
      <c r="O37"/>
    </row>
    <row r="38" spans="1:15" ht="15.95" customHeight="1">
      <c r="A38" s="45"/>
      <c r="B38" s="115" t="s">
        <v>156</v>
      </c>
      <c r="C38" s="115" t="s">
        <v>157</v>
      </c>
      <c r="D38" s="129">
        <v>37.5</v>
      </c>
      <c r="E38" s="139">
        <v>37.5</v>
      </c>
      <c r="F38" s="139">
        <v>37</v>
      </c>
      <c r="G38" s="139">
        <v>37.26</v>
      </c>
      <c r="H38" s="139">
        <v>37.200000000000003</v>
      </c>
      <c r="I38" s="139">
        <v>37</v>
      </c>
      <c r="J38" s="139">
        <v>37</v>
      </c>
      <c r="K38" s="142">
        <v>0</v>
      </c>
      <c r="L38" s="164">
        <v>3</v>
      </c>
      <c r="M38" s="143">
        <v>10738</v>
      </c>
      <c r="N38" s="141">
        <v>400056</v>
      </c>
      <c r="O38"/>
    </row>
    <row r="39" spans="1:15" ht="15.95" customHeight="1">
      <c r="A39" s="45"/>
      <c r="B39" s="36" t="s">
        <v>179</v>
      </c>
      <c r="C39" s="36" t="s">
        <v>180</v>
      </c>
      <c r="D39" s="90">
        <v>7.5</v>
      </c>
      <c r="E39" s="129">
        <v>7.5</v>
      </c>
      <c r="F39" s="129">
        <v>7.5</v>
      </c>
      <c r="G39" s="129">
        <v>7.5</v>
      </c>
      <c r="H39" s="129">
        <v>7.5</v>
      </c>
      <c r="I39" s="129">
        <v>7.5</v>
      </c>
      <c r="J39" s="129">
        <v>7.5</v>
      </c>
      <c r="K39" s="130">
        <v>0</v>
      </c>
      <c r="L39" s="131">
        <v>3</v>
      </c>
      <c r="M39" s="132">
        <v>50000</v>
      </c>
      <c r="N39" s="133">
        <v>375000</v>
      </c>
      <c r="O39"/>
    </row>
    <row r="40" spans="1:15" ht="15.95" customHeight="1">
      <c r="A40" s="45"/>
      <c r="B40" s="262" t="s">
        <v>188</v>
      </c>
      <c r="C40" s="263"/>
      <c r="D40" s="274"/>
      <c r="E40" s="267"/>
      <c r="F40" s="267"/>
      <c r="G40" s="267"/>
      <c r="H40" s="267"/>
      <c r="I40" s="267"/>
      <c r="J40" s="267"/>
      <c r="K40" s="275"/>
      <c r="L40" s="51">
        <f>SUM(L35:L39)</f>
        <v>18</v>
      </c>
      <c r="M40" s="51">
        <f>SUM(M35:M39)</f>
        <v>694981</v>
      </c>
      <c r="N40" s="51">
        <f>SUM(N35:N39)</f>
        <v>6489890.5999999996</v>
      </c>
      <c r="O40"/>
    </row>
    <row r="41" spans="1:15" ht="15.95" customHeight="1">
      <c r="A41" s="45"/>
      <c r="B41" s="259"/>
      <c r="C41" s="260"/>
      <c r="D41" s="260"/>
      <c r="E41" s="260"/>
      <c r="F41" s="260"/>
      <c r="G41" s="260"/>
      <c r="H41" s="260"/>
      <c r="I41" s="260"/>
      <c r="J41" s="260"/>
      <c r="K41" s="260"/>
      <c r="L41" s="260"/>
      <c r="M41" s="260"/>
      <c r="N41" s="261"/>
      <c r="O41"/>
    </row>
    <row r="42" spans="1:15" ht="15.95" customHeight="1">
      <c r="A42" s="45"/>
      <c r="B42" s="36" t="s">
        <v>304</v>
      </c>
      <c r="C42" s="36" t="s">
        <v>305</v>
      </c>
      <c r="D42" s="90">
        <v>2.74</v>
      </c>
      <c r="E42" s="129">
        <v>2.74</v>
      </c>
      <c r="F42" s="129">
        <v>2.74</v>
      </c>
      <c r="G42" s="129">
        <v>2.74</v>
      </c>
      <c r="H42" s="129">
        <v>2.74</v>
      </c>
      <c r="I42" s="129">
        <v>2.74</v>
      </c>
      <c r="J42" s="129">
        <v>2.74</v>
      </c>
      <c r="K42" s="130">
        <v>0</v>
      </c>
      <c r="L42" s="131">
        <v>2</v>
      </c>
      <c r="M42" s="132">
        <v>4100</v>
      </c>
      <c r="N42" s="133">
        <v>11234</v>
      </c>
    </row>
    <row r="43" spans="1:15" ht="15.95" customHeight="1">
      <c r="A43" s="45"/>
      <c r="B43" s="36" t="s">
        <v>333</v>
      </c>
      <c r="C43" s="36" t="s">
        <v>334</v>
      </c>
      <c r="D43" s="90">
        <v>3.1</v>
      </c>
      <c r="E43" s="129">
        <v>3.62</v>
      </c>
      <c r="F43" s="129">
        <v>3.1</v>
      </c>
      <c r="G43" s="129">
        <v>3.55</v>
      </c>
      <c r="H43" s="129">
        <v>3.62</v>
      </c>
      <c r="I43" s="129">
        <v>3.62</v>
      </c>
      <c r="J43" s="129">
        <v>3.62</v>
      </c>
      <c r="K43" s="130">
        <v>0</v>
      </c>
      <c r="L43" s="131">
        <v>5</v>
      </c>
      <c r="M43" s="132">
        <v>131173</v>
      </c>
      <c r="N43" s="133">
        <v>466175.78</v>
      </c>
    </row>
    <row r="44" spans="1:15" ht="15.95" customHeight="1">
      <c r="A44" s="45"/>
      <c r="B44" s="36" t="s">
        <v>314</v>
      </c>
      <c r="C44" s="36" t="s">
        <v>315</v>
      </c>
      <c r="D44" s="90">
        <v>4.41</v>
      </c>
      <c r="E44" s="129">
        <v>4.41</v>
      </c>
      <c r="F44" s="129">
        <v>4.41</v>
      </c>
      <c r="G44" s="129">
        <v>4.41</v>
      </c>
      <c r="H44" s="129">
        <v>4.4000000000000004</v>
      </c>
      <c r="I44" s="129">
        <v>4.41</v>
      </c>
      <c r="J44" s="129">
        <v>4.41</v>
      </c>
      <c r="K44" s="130">
        <v>0</v>
      </c>
      <c r="L44" s="131">
        <v>7</v>
      </c>
      <c r="M44" s="132">
        <v>119330</v>
      </c>
      <c r="N44" s="133">
        <v>526245.30000000005</v>
      </c>
    </row>
    <row r="45" spans="1:15" ht="15.95" customHeight="1">
      <c r="A45" s="45"/>
      <c r="B45" s="256" t="s">
        <v>259</v>
      </c>
      <c r="C45" s="257"/>
      <c r="D45" s="163"/>
      <c r="E45" s="163"/>
      <c r="F45" s="163"/>
      <c r="G45" s="163"/>
      <c r="H45" s="163"/>
      <c r="I45" s="163"/>
      <c r="J45" s="163"/>
      <c r="K45" s="163"/>
      <c r="L45" s="141">
        <f>SUM(L42:L44)</f>
        <v>14</v>
      </c>
      <c r="M45" s="141">
        <f>SUM(M42:M44)</f>
        <v>254603</v>
      </c>
      <c r="N45" s="141">
        <f>SUM(N42:N44)</f>
        <v>1003655.0800000001</v>
      </c>
    </row>
    <row r="46" spans="1:15" ht="15.95" customHeight="1">
      <c r="A46" s="45"/>
      <c r="B46" s="251" t="s">
        <v>22</v>
      </c>
      <c r="C46" s="252"/>
      <c r="D46" s="52"/>
      <c r="E46" s="52"/>
      <c r="F46" s="52"/>
      <c r="G46" s="52"/>
      <c r="H46" s="52"/>
      <c r="I46" s="52"/>
      <c r="J46" s="52"/>
      <c r="K46" s="52"/>
      <c r="L46" s="53">
        <f>L45+L40+L33+L24+L19+L15</f>
        <v>1136</v>
      </c>
      <c r="M46" s="53">
        <f t="shared" ref="M46:N46" si="0">M45+M40+M33+M24+M19+M15</f>
        <v>638357876</v>
      </c>
      <c r="N46" s="53">
        <f t="shared" si="0"/>
        <v>1931828689.3399997</v>
      </c>
    </row>
    <row r="47" spans="1:15" ht="32.25" customHeight="1">
      <c r="A47" s="45"/>
      <c r="B47" s="258" t="s">
        <v>324</v>
      </c>
      <c r="C47" s="258"/>
      <c r="D47" s="258"/>
      <c r="E47" s="258"/>
      <c r="F47" s="258"/>
      <c r="G47" s="258"/>
      <c r="H47" s="258"/>
      <c r="I47" s="258"/>
      <c r="J47" s="258"/>
      <c r="K47" s="258"/>
      <c r="L47" s="258"/>
      <c r="M47" s="258"/>
      <c r="N47" s="258"/>
    </row>
    <row r="48" spans="1:15" ht="27" customHeight="1">
      <c r="A48" s="45"/>
      <c r="B48" s="46" t="s">
        <v>6</v>
      </c>
      <c r="C48" s="47" t="s">
        <v>7</v>
      </c>
      <c r="D48" s="47" t="s">
        <v>8</v>
      </c>
      <c r="E48" s="47" t="s">
        <v>9</v>
      </c>
      <c r="F48" s="47" t="s">
        <v>10</v>
      </c>
      <c r="G48" s="47" t="s">
        <v>11</v>
      </c>
      <c r="H48" s="47" t="s">
        <v>12</v>
      </c>
      <c r="I48" s="47" t="s">
        <v>13</v>
      </c>
      <c r="J48" s="48" t="s">
        <v>14</v>
      </c>
      <c r="K48" s="49" t="s">
        <v>15</v>
      </c>
      <c r="L48" s="50" t="s">
        <v>3</v>
      </c>
      <c r="M48" s="50" t="s">
        <v>2</v>
      </c>
      <c r="N48" s="47" t="s">
        <v>1</v>
      </c>
    </row>
    <row r="49" spans="1:14" ht="15.95" customHeight="1">
      <c r="A49" s="45"/>
      <c r="B49" s="259" t="s">
        <v>16</v>
      </c>
      <c r="C49" s="260"/>
      <c r="D49" s="260"/>
      <c r="E49" s="260"/>
      <c r="F49" s="260"/>
      <c r="G49" s="260"/>
      <c r="H49" s="260"/>
      <c r="I49" s="260"/>
      <c r="J49" s="260"/>
      <c r="K49" s="260"/>
      <c r="L49" s="260"/>
      <c r="M49" s="260"/>
      <c r="N49" s="261"/>
    </row>
    <row r="50" spans="1:14" ht="15.95" customHeight="1">
      <c r="A50" s="45"/>
      <c r="B50" s="128" t="s">
        <v>120</v>
      </c>
      <c r="C50" s="115" t="s">
        <v>121</v>
      </c>
      <c r="D50" s="90">
        <v>0.3</v>
      </c>
      <c r="E50" s="139">
        <v>0.3</v>
      </c>
      <c r="F50" s="139">
        <v>0.3</v>
      </c>
      <c r="G50" s="139">
        <v>0.3</v>
      </c>
      <c r="H50" s="139">
        <v>0.35</v>
      </c>
      <c r="I50" s="139">
        <v>0.3</v>
      </c>
      <c r="J50" s="139">
        <v>0.35</v>
      </c>
      <c r="K50" s="142">
        <v>-14.29</v>
      </c>
      <c r="L50" s="164">
        <v>1</v>
      </c>
      <c r="M50" s="143">
        <v>1000000</v>
      </c>
      <c r="N50" s="141">
        <v>300000</v>
      </c>
    </row>
    <row r="51" spans="1:14" ht="15.95" customHeight="1">
      <c r="A51" s="45"/>
      <c r="B51" s="36" t="s">
        <v>308</v>
      </c>
      <c r="C51" s="36" t="s">
        <v>309</v>
      </c>
      <c r="D51" s="90">
        <v>0.19</v>
      </c>
      <c r="E51" s="129">
        <v>0.19</v>
      </c>
      <c r="F51" s="129">
        <v>0.19</v>
      </c>
      <c r="G51" s="129">
        <v>0.19</v>
      </c>
      <c r="H51" s="129">
        <v>0.19</v>
      </c>
      <c r="I51" s="129">
        <v>0.19</v>
      </c>
      <c r="J51" s="129">
        <v>0.19</v>
      </c>
      <c r="K51" s="130">
        <v>0</v>
      </c>
      <c r="L51" s="131">
        <v>4</v>
      </c>
      <c r="M51" s="132">
        <v>181532</v>
      </c>
      <c r="N51" s="133">
        <v>34491.08</v>
      </c>
    </row>
    <row r="52" spans="1:14" ht="15.95" customHeight="1">
      <c r="A52" s="45"/>
      <c r="B52" s="36" t="s">
        <v>310</v>
      </c>
      <c r="C52" s="115" t="s">
        <v>311</v>
      </c>
      <c r="D52" s="90">
        <v>0.68</v>
      </c>
      <c r="E52" s="129">
        <v>0.68</v>
      </c>
      <c r="F52" s="129">
        <v>0.67</v>
      </c>
      <c r="G52" s="129">
        <v>0.67</v>
      </c>
      <c r="H52" s="129">
        <v>0.68</v>
      </c>
      <c r="I52" s="129">
        <v>0.67</v>
      </c>
      <c r="J52" s="129">
        <v>0.68</v>
      </c>
      <c r="K52" s="130">
        <v>-1.47</v>
      </c>
      <c r="L52" s="131">
        <v>9</v>
      </c>
      <c r="M52" s="132">
        <v>1029505</v>
      </c>
      <c r="N52" s="133">
        <v>690063.4</v>
      </c>
    </row>
    <row r="53" spans="1:14" ht="15.95" customHeight="1">
      <c r="A53" s="45"/>
      <c r="B53" s="128" t="s">
        <v>331</v>
      </c>
      <c r="C53" s="115" t="s">
        <v>332</v>
      </c>
      <c r="D53" s="90">
        <v>0.34</v>
      </c>
      <c r="E53" s="139">
        <v>0.34</v>
      </c>
      <c r="F53" s="139">
        <v>0.34</v>
      </c>
      <c r="G53" s="139">
        <v>0.34</v>
      </c>
      <c r="H53" s="139">
        <v>0.34</v>
      </c>
      <c r="I53" s="139">
        <v>0.34</v>
      </c>
      <c r="J53" s="139">
        <v>0.34</v>
      </c>
      <c r="K53" s="142">
        <v>0</v>
      </c>
      <c r="L53" s="164">
        <v>2</v>
      </c>
      <c r="M53" s="143">
        <v>19764706893</v>
      </c>
      <c r="N53" s="141">
        <v>6720000343.6199999</v>
      </c>
    </row>
    <row r="54" spans="1:14" ht="15.95" customHeight="1">
      <c r="A54" s="45"/>
      <c r="B54" s="269" t="s">
        <v>17</v>
      </c>
      <c r="C54" s="270"/>
      <c r="D54" s="122"/>
      <c r="E54" s="122"/>
      <c r="F54" s="122"/>
      <c r="G54" s="122"/>
      <c r="H54" s="122"/>
      <c r="I54" s="122"/>
      <c r="J54" s="122"/>
      <c r="K54" s="122"/>
      <c r="L54" s="136">
        <f>SUM(L50:L53)</f>
        <v>16</v>
      </c>
      <c r="M54" s="136">
        <f>SUM(M50:M53)</f>
        <v>19766917930</v>
      </c>
      <c r="N54" s="136">
        <f>SUM(N50:N53)</f>
        <v>6721024898.0999994</v>
      </c>
    </row>
    <row r="55" spans="1:14" ht="15.95" customHeight="1">
      <c r="A55" s="45"/>
      <c r="B55" s="259" t="s">
        <v>28</v>
      </c>
      <c r="C55" s="260"/>
      <c r="D55" s="260"/>
      <c r="E55" s="260"/>
      <c r="F55" s="260"/>
      <c r="G55" s="260"/>
      <c r="H55" s="260"/>
      <c r="I55" s="260"/>
      <c r="J55" s="260"/>
      <c r="K55" s="260"/>
      <c r="L55" s="260"/>
      <c r="M55" s="260"/>
      <c r="N55" s="261"/>
    </row>
    <row r="56" spans="1:14" ht="15.95" customHeight="1">
      <c r="A56" s="45"/>
      <c r="B56" s="36" t="s">
        <v>215</v>
      </c>
      <c r="C56" s="36" t="s">
        <v>216</v>
      </c>
      <c r="D56" s="117">
        <v>28.5</v>
      </c>
      <c r="E56" s="139">
        <v>28.5</v>
      </c>
      <c r="F56" s="139">
        <v>28.5</v>
      </c>
      <c r="G56" s="139">
        <v>28.5</v>
      </c>
      <c r="H56" s="139">
        <v>28.5</v>
      </c>
      <c r="I56" s="139">
        <v>28.5</v>
      </c>
      <c r="J56" s="139">
        <v>28.5</v>
      </c>
      <c r="K56" s="142">
        <v>0</v>
      </c>
      <c r="L56" s="140">
        <v>2</v>
      </c>
      <c r="M56" s="143">
        <v>11220</v>
      </c>
      <c r="N56" s="141">
        <v>319770</v>
      </c>
    </row>
    <row r="57" spans="1:14" ht="15.95" customHeight="1">
      <c r="A57" s="45"/>
      <c r="B57" s="262" t="s">
        <v>188</v>
      </c>
      <c r="C57" s="263"/>
      <c r="D57" s="266"/>
      <c r="E57" s="267"/>
      <c r="F57" s="267"/>
      <c r="G57" s="267"/>
      <c r="H57" s="267"/>
      <c r="I57" s="267"/>
      <c r="J57" s="267"/>
      <c r="K57" s="268"/>
      <c r="L57" s="51">
        <f>SUM(L56)</f>
        <v>2</v>
      </c>
      <c r="M57" s="51">
        <f>SUM(M56)</f>
        <v>11220</v>
      </c>
      <c r="N57" s="51">
        <f>SUM(N56)</f>
        <v>319770</v>
      </c>
    </row>
    <row r="58" spans="1:14" ht="15.95" customHeight="1">
      <c r="A58" s="45"/>
      <c r="B58" s="259" t="s">
        <v>19</v>
      </c>
      <c r="C58" s="260"/>
      <c r="D58" s="260"/>
      <c r="E58" s="260"/>
      <c r="F58" s="260"/>
      <c r="G58" s="260"/>
      <c r="H58" s="260"/>
      <c r="I58" s="260"/>
      <c r="J58" s="260"/>
      <c r="K58" s="260"/>
      <c r="L58" s="260"/>
      <c r="M58" s="260"/>
      <c r="N58" s="261"/>
    </row>
    <row r="59" spans="1:14" ht="15.95" customHeight="1">
      <c r="A59" s="45"/>
      <c r="B59" s="36" t="s">
        <v>52</v>
      </c>
      <c r="C59" s="36" t="s">
        <v>51</v>
      </c>
      <c r="D59" s="90">
        <v>3.34</v>
      </c>
      <c r="E59" s="139">
        <v>3.34</v>
      </c>
      <c r="F59" s="139">
        <v>3.3</v>
      </c>
      <c r="G59" s="139">
        <v>3.3</v>
      </c>
      <c r="H59" s="139">
        <v>3.35</v>
      </c>
      <c r="I59" s="139">
        <v>3.3</v>
      </c>
      <c r="J59" s="139">
        <v>3.34</v>
      </c>
      <c r="K59" s="142">
        <v>-1.2</v>
      </c>
      <c r="L59" s="140">
        <v>6</v>
      </c>
      <c r="M59" s="143">
        <v>1050000</v>
      </c>
      <c r="N59" s="141">
        <v>3467000</v>
      </c>
    </row>
    <row r="60" spans="1:14" ht="15.95" customHeight="1">
      <c r="A60" s="45"/>
      <c r="B60" s="262" t="s">
        <v>20</v>
      </c>
      <c r="C60" s="263"/>
      <c r="D60" s="266"/>
      <c r="E60" s="267"/>
      <c r="F60" s="267"/>
      <c r="G60" s="267"/>
      <c r="H60" s="267"/>
      <c r="I60" s="267"/>
      <c r="J60" s="267"/>
      <c r="K60" s="268"/>
      <c r="L60" s="51">
        <f>SUM(L59)</f>
        <v>6</v>
      </c>
      <c r="M60" s="51">
        <f>SUM(M59)</f>
        <v>1050000</v>
      </c>
      <c r="N60" s="51">
        <f>SUM(N59)</f>
        <v>3467000</v>
      </c>
    </row>
    <row r="61" spans="1:14" ht="15.95" customHeight="1">
      <c r="A61" s="45"/>
      <c r="B61" s="251" t="s">
        <v>195</v>
      </c>
      <c r="C61" s="252"/>
      <c r="D61" s="52"/>
      <c r="E61" s="52"/>
      <c r="F61" s="52"/>
      <c r="G61" s="52"/>
      <c r="H61" s="52"/>
      <c r="I61" s="52"/>
      <c r="J61" s="52"/>
      <c r="K61" s="52"/>
      <c r="L61" s="53">
        <f>L60+L57+L54</f>
        <v>24</v>
      </c>
      <c r="M61" s="53">
        <f t="shared" ref="M61:N61" si="1">M60+M57+M54</f>
        <v>19767979150</v>
      </c>
      <c r="N61" s="53">
        <f t="shared" si="1"/>
        <v>6724811668.0999994</v>
      </c>
    </row>
    <row r="62" spans="1:14" ht="30.75" customHeight="1">
      <c r="A62" s="45"/>
      <c r="B62" s="258" t="s">
        <v>325</v>
      </c>
      <c r="C62" s="258"/>
      <c r="D62" s="258"/>
      <c r="E62" s="258"/>
      <c r="F62" s="258"/>
      <c r="G62" s="258"/>
      <c r="H62" s="258"/>
      <c r="I62" s="258"/>
      <c r="J62" s="258"/>
      <c r="K62" s="258"/>
      <c r="L62" s="258"/>
      <c r="M62" s="258"/>
      <c r="N62" s="258"/>
    </row>
    <row r="63" spans="1:14" ht="42.75" customHeight="1">
      <c r="A63" s="45"/>
      <c r="B63" s="46" t="s">
        <v>6</v>
      </c>
      <c r="C63" s="47" t="s">
        <v>7</v>
      </c>
      <c r="D63" s="47" t="s">
        <v>8</v>
      </c>
      <c r="E63" s="47" t="s">
        <v>9</v>
      </c>
      <c r="F63" s="47" t="s">
        <v>10</v>
      </c>
      <c r="G63" s="47" t="s">
        <v>11</v>
      </c>
      <c r="H63" s="47" t="s">
        <v>12</v>
      </c>
      <c r="I63" s="47" t="s">
        <v>13</v>
      </c>
      <c r="J63" s="48" t="s">
        <v>14</v>
      </c>
      <c r="K63" s="49" t="s">
        <v>15</v>
      </c>
      <c r="L63" s="50" t="s">
        <v>3</v>
      </c>
      <c r="M63" s="50" t="s">
        <v>2</v>
      </c>
      <c r="N63" s="47" t="s">
        <v>1</v>
      </c>
    </row>
    <row r="64" spans="1:14" ht="15.95" customHeight="1">
      <c r="A64" s="45"/>
      <c r="B64" s="259" t="s">
        <v>16</v>
      </c>
      <c r="C64" s="260"/>
      <c r="D64" s="260"/>
      <c r="E64" s="260"/>
      <c r="F64" s="260"/>
      <c r="G64" s="260"/>
      <c r="H64" s="260"/>
      <c r="I64" s="260"/>
      <c r="J64" s="260"/>
      <c r="K64" s="260"/>
      <c r="L64" s="260"/>
      <c r="M64" s="260"/>
      <c r="N64" s="261"/>
    </row>
    <row r="65" spans="1:14" ht="15.95" customHeight="1">
      <c r="A65" s="45"/>
      <c r="B65" s="119" t="s">
        <v>242</v>
      </c>
      <c r="C65" s="119" t="s">
        <v>243</v>
      </c>
      <c r="D65" s="124">
        <v>0.09</v>
      </c>
      <c r="E65" s="139">
        <v>0.1</v>
      </c>
      <c r="F65" s="139">
        <v>0.09</v>
      </c>
      <c r="G65" s="139">
        <v>0.09</v>
      </c>
      <c r="H65" s="139">
        <v>0.09</v>
      </c>
      <c r="I65" s="139">
        <v>0.09</v>
      </c>
      <c r="J65" s="139">
        <v>0.09</v>
      </c>
      <c r="K65" s="142">
        <v>0</v>
      </c>
      <c r="L65" s="140">
        <v>93</v>
      </c>
      <c r="M65" s="143">
        <v>227005000</v>
      </c>
      <c r="N65" s="141">
        <v>20520450</v>
      </c>
    </row>
    <row r="66" spans="1:14" ht="15.95" customHeight="1">
      <c r="A66" s="45"/>
      <c r="B66" s="269" t="s">
        <v>17</v>
      </c>
      <c r="C66" s="270"/>
      <c r="D66" s="266"/>
      <c r="E66" s="267"/>
      <c r="F66" s="267"/>
      <c r="G66" s="267"/>
      <c r="H66" s="267"/>
      <c r="I66" s="267"/>
      <c r="J66" s="267"/>
      <c r="K66" s="268"/>
      <c r="L66" s="51">
        <f>SUM(L65)</f>
        <v>93</v>
      </c>
      <c r="M66" s="51">
        <f>SUM(M65)</f>
        <v>227005000</v>
      </c>
      <c r="N66" s="51">
        <f>SUM(N65)</f>
        <v>20520450</v>
      </c>
    </row>
    <row r="67" spans="1:14" ht="15.95" customHeight="1">
      <c r="A67" s="45"/>
      <c r="B67" s="259" t="s">
        <v>18</v>
      </c>
      <c r="C67" s="260"/>
      <c r="D67" s="260"/>
      <c r="E67" s="260"/>
      <c r="F67" s="260"/>
      <c r="G67" s="260"/>
      <c r="H67" s="260"/>
      <c r="I67" s="260"/>
      <c r="J67" s="260"/>
      <c r="K67" s="260"/>
      <c r="L67" s="260"/>
      <c r="M67" s="260"/>
      <c r="N67" s="261"/>
    </row>
    <row r="68" spans="1:14" ht="15.95" customHeight="1">
      <c r="A68" s="45"/>
      <c r="B68" s="36" t="s">
        <v>30</v>
      </c>
      <c r="C68" s="36" t="s">
        <v>29</v>
      </c>
      <c r="D68" s="90">
        <v>1.1399999999999999</v>
      </c>
      <c r="E68" s="139">
        <v>1.1399999999999999</v>
      </c>
      <c r="F68" s="139">
        <v>1.1299999999999999</v>
      </c>
      <c r="G68" s="139">
        <v>1.1399999999999999</v>
      </c>
      <c r="H68" s="139">
        <v>1.1399999999999999</v>
      </c>
      <c r="I68" s="139">
        <v>1.1399999999999999</v>
      </c>
      <c r="J68" s="139">
        <v>1.1399999999999999</v>
      </c>
      <c r="K68" s="142">
        <v>0</v>
      </c>
      <c r="L68" s="140">
        <v>9</v>
      </c>
      <c r="M68" s="143">
        <v>2272177</v>
      </c>
      <c r="N68" s="141">
        <v>2590255.14</v>
      </c>
    </row>
    <row r="69" spans="1:14" ht="15.95" customHeight="1">
      <c r="A69" s="45"/>
      <c r="B69" s="119" t="s">
        <v>58</v>
      </c>
      <c r="C69" s="119" t="s">
        <v>57</v>
      </c>
      <c r="D69" s="90">
        <v>1.9</v>
      </c>
      <c r="E69" s="139">
        <v>1.9</v>
      </c>
      <c r="F69" s="139">
        <v>1.9</v>
      </c>
      <c r="G69" s="139">
        <v>1.9</v>
      </c>
      <c r="H69" s="139">
        <v>1.9</v>
      </c>
      <c r="I69" s="139">
        <v>1.9</v>
      </c>
      <c r="J69" s="139">
        <v>1.9</v>
      </c>
      <c r="K69" s="142">
        <v>0</v>
      </c>
      <c r="L69" s="140">
        <v>4</v>
      </c>
      <c r="M69" s="143">
        <v>51755</v>
      </c>
      <c r="N69" s="141">
        <v>98334.5</v>
      </c>
    </row>
    <row r="70" spans="1:14" ht="15.95" customHeight="1">
      <c r="A70" s="45"/>
      <c r="B70" s="264" t="s">
        <v>94</v>
      </c>
      <c r="C70" s="265"/>
      <c r="D70" s="266"/>
      <c r="E70" s="267"/>
      <c r="F70" s="267"/>
      <c r="G70" s="267"/>
      <c r="H70" s="267"/>
      <c r="I70" s="267"/>
      <c r="J70" s="267"/>
      <c r="K70" s="268"/>
      <c r="L70" s="51">
        <f>SUM(L68:L69)</f>
        <v>13</v>
      </c>
      <c r="M70" s="51">
        <f>SUM(M68:M69)</f>
        <v>2323932</v>
      </c>
      <c r="N70" s="51">
        <f>SUM(N68:N69)</f>
        <v>2688589.64</v>
      </c>
    </row>
    <row r="71" spans="1:14" ht="15.95" customHeight="1">
      <c r="A71" s="45"/>
      <c r="B71" s="259" t="s">
        <v>19</v>
      </c>
      <c r="C71" s="260"/>
      <c r="D71" s="260"/>
      <c r="E71" s="260"/>
      <c r="F71" s="260"/>
      <c r="G71" s="260"/>
      <c r="H71" s="260"/>
      <c r="I71" s="260"/>
      <c r="J71" s="260"/>
      <c r="K71" s="260"/>
      <c r="L71" s="260"/>
      <c r="M71" s="260"/>
      <c r="N71" s="261"/>
    </row>
    <row r="72" spans="1:14" ht="15.95" customHeight="1">
      <c r="A72" s="45"/>
      <c r="B72" s="119" t="s">
        <v>115</v>
      </c>
      <c r="C72" s="119" t="s">
        <v>116</v>
      </c>
      <c r="D72" s="90">
        <v>1.75</v>
      </c>
      <c r="E72" s="139">
        <v>1.77</v>
      </c>
      <c r="F72" s="139">
        <v>1.75</v>
      </c>
      <c r="G72" s="139">
        <v>1.75</v>
      </c>
      <c r="H72" s="139">
        <v>1.75</v>
      </c>
      <c r="I72" s="139">
        <v>1.77</v>
      </c>
      <c r="J72" s="139">
        <v>1.75</v>
      </c>
      <c r="K72" s="142">
        <v>1.1399999999999999</v>
      </c>
      <c r="L72" s="140">
        <v>12</v>
      </c>
      <c r="M72" s="143">
        <v>10827000</v>
      </c>
      <c r="N72" s="141">
        <v>18995505.719999999</v>
      </c>
    </row>
    <row r="73" spans="1:14" ht="15.95" customHeight="1">
      <c r="A73" s="45"/>
      <c r="B73" s="119" t="s">
        <v>246</v>
      </c>
      <c r="C73" s="119" t="s">
        <v>247</v>
      </c>
      <c r="D73" s="90">
        <v>1.85</v>
      </c>
      <c r="E73" s="139">
        <v>1.85</v>
      </c>
      <c r="F73" s="139">
        <v>1.85</v>
      </c>
      <c r="G73" s="139">
        <v>1.85</v>
      </c>
      <c r="H73" s="139">
        <v>1.85</v>
      </c>
      <c r="I73" s="139">
        <v>1.85</v>
      </c>
      <c r="J73" s="139">
        <v>1.85</v>
      </c>
      <c r="K73" s="142">
        <v>0</v>
      </c>
      <c r="L73" s="140">
        <v>1</v>
      </c>
      <c r="M73" s="143">
        <v>92277</v>
      </c>
      <c r="N73" s="141">
        <v>170712.45</v>
      </c>
    </row>
    <row r="74" spans="1:14" ht="15.95" customHeight="1">
      <c r="A74" s="45"/>
      <c r="B74" s="119" t="s">
        <v>262</v>
      </c>
      <c r="C74" s="119" t="s">
        <v>263</v>
      </c>
      <c r="D74" s="90">
        <v>0.71</v>
      </c>
      <c r="E74" s="139">
        <v>0.71</v>
      </c>
      <c r="F74" s="139">
        <v>0.71</v>
      </c>
      <c r="G74" s="139">
        <v>0.71</v>
      </c>
      <c r="H74" s="139">
        <v>0.71</v>
      </c>
      <c r="I74" s="139">
        <v>0.71</v>
      </c>
      <c r="J74" s="139">
        <v>0.71</v>
      </c>
      <c r="K74" s="142">
        <v>0</v>
      </c>
      <c r="L74" s="140">
        <v>2</v>
      </c>
      <c r="M74" s="143">
        <v>200000</v>
      </c>
      <c r="N74" s="141">
        <v>142000</v>
      </c>
    </row>
    <row r="75" spans="1:14" ht="15.95" customHeight="1">
      <c r="A75" s="45"/>
      <c r="B75" s="119" t="s">
        <v>111</v>
      </c>
      <c r="C75" s="119" t="s">
        <v>112</v>
      </c>
      <c r="D75" s="90">
        <v>1.95</v>
      </c>
      <c r="E75" s="139">
        <v>1.95</v>
      </c>
      <c r="F75" s="139">
        <v>1.95</v>
      </c>
      <c r="G75" s="139">
        <v>1.95</v>
      </c>
      <c r="H75" s="139">
        <v>1.97</v>
      </c>
      <c r="I75" s="139">
        <v>1.95</v>
      </c>
      <c r="J75" s="139">
        <v>1.95</v>
      </c>
      <c r="K75" s="142">
        <v>0</v>
      </c>
      <c r="L75" s="140">
        <v>4</v>
      </c>
      <c r="M75" s="143">
        <v>1195663</v>
      </c>
      <c r="N75" s="141">
        <v>2331542.85</v>
      </c>
    </row>
    <row r="76" spans="1:14" ht="15.95" customHeight="1">
      <c r="A76" s="45"/>
      <c r="B76" s="119" t="s">
        <v>102</v>
      </c>
      <c r="C76" s="119" t="s">
        <v>103</v>
      </c>
      <c r="D76" s="90">
        <v>1.19</v>
      </c>
      <c r="E76" s="139">
        <v>1.19</v>
      </c>
      <c r="F76" s="139">
        <v>1.17</v>
      </c>
      <c r="G76" s="139">
        <v>1.18</v>
      </c>
      <c r="H76" s="139">
        <v>1.1599999999999999</v>
      </c>
      <c r="I76" s="139">
        <v>1.17</v>
      </c>
      <c r="J76" s="139">
        <v>1.17</v>
      </c>
      <c r="K76" s="142">
        <v>0</v>
      </c>
      <c r="L76" s="140">
        <v>13</v>
      </c>
      <c r="M76" s="143">
        <v>5530000</v>
      </c>
      <c r="N76" s="141">
        <v>6507600</v>
      </c>
    </row>
    <row r="77" spans="1:14" ht="15.95" customHeight="1">
      <c r="A77" s="45"/>
      <c r="B77" s="262" t="s">
        <v>20</v>
      </c>
      <c r="C77" s="263"/>
      <c r="D77" s="266"/>
      <c r="E77" s="267"/>
      <c r="F77" s="267"/>
      <c r="G77" s="267"/>
      <c r="H77" s="267"/>
      <c r="I77" s="267"/>
      <c r="J77" s="267"/>
      <c r="K77" s="268"/>
      <c r="L77" s="51">
        <f>SUM(L72:L76)</f>
        <v>32</v>
      </c>
      <c r="M77" s="51">
        <f>SUM(M72:M76)</f>
        <v>17844940</v>
      </c>
      <c r="N77" s="51">
        <f>SUM(N72:N76)</f>
        <v>28147361.02</v>
      </c>
    </row>
    <row r="78" spans="1:14" ht="15.95" customHeight="1">
      <c r="A78" s="45"/>
      <c r="B78" s="259" t="s">
        <v>28</v>
      </c>
      <c r="C78" s="260"/>
      <c r="D78" s="260"/>
      <c r="E78" s="260"/>
      <c r="F78" s="260"/>
      <c r="G78" s="260"/>
      <c r="H78" s="260"/>
      <c r="I78" s="260"/>
      <c r="J78" s="260"/>
      <c r="K78" s="260"/>
      <c r="L78" s="260"/>
      <c r="M78" s="260"/>
      <c r="N78" s="261"/>
    </row>
    <row r="79" spans="1:14" ht="15.95" customHeight="1">
      <c r="A79" s="45"/>
      <c r="B79" s="36" t="s">
        <v>316</v>
      </c>
      <c r="C79" s="36" t="s">
        <v>317</v>
      </c>
      <c r="D79" s="90">
        <v>10.6</v>
      </c>
      <c r="E79" s="139">
        <v>10.6</v>
      </c>
      <c r="F79" s="139">
        <v>10.6</v>
      </c>
      <c r="G79" s="139">
        <v>10.6</v>
      </c>
      <c r="H79" s="139">
        <v>10.6</v>
      </c>
      <c r="I79" s="139">
        <v>10.6</v>
      </c>
      <c r="J79" s="139">
        <v>10.6</v>
      </c>
      <c r="K79" s="142">
        <v>0</v>
      </c>
      <c r="L79" s="140">
        <v>2</v>
      </c>
      <c r="M79" s="143">
        <v>852</v>
      </c>
      <c r="N79" s="141">
        <v>9031.2000000000007</v>
      </c>
    </row>
    <row r="80" spans="1:14" ht="15.95" customHeight="1">
      <c r="A80" s="45"/>
      <c r="B80" s="36" t="s">
        <v>53</v>
      </c>
      <c r="C80" s="36" t="s">
        <v>54</v>
      </c>
      <c r="D80" s="90">
        <v>28</v>
      </c>
      <c r="E80" s="139">
        <v>28</v>
      </c>
      <c r="F80" s="139">
        <v>27</v>
      </c>
      <c r="G80" s="139">
        <v>27.05</v>
      </c>
      <c r="H80" s="139">
        <v>26.85</v>
      </c>
      <c r="I80" s="139">
        <v>27</v>
      </c>
      <c r="J80" s="139">
        <v>27</v>
      </c>
      <c r="K80" s="142">
        <v>0</v>
      </c>
      <c r="L80" s="140">
        <v>7</v>
      </c>
      <c r="M80" s="143">
        <v>108816</v>
      </c>
      <c r="N80" s="141">
        <v>2943848</v>
      </c>
    </row>
    <row r="81" spans="1:14" ht="15.95" customHeight="1">
      <c r="A81" s="45"/>
      <c r="B81" s="262" t="s">
        <v>188</v>
      </c>
      <c r="C81" s="263"/>
      <c r="D81" s="91"/>
      <c r="E81" s="92"/>
      <c r="F81" s="92"/>
      <c r="G81" s="92"/>
      <c r="H81" s="92"/>
      <c r="I81" s="92"/>
      <c r="J81" s="92"/>
      <c r="K81" s="93"/>
      <c r="L81" s="87">
        <f>SUM(L79:L80)</f>
        <v>9</v>
      </c>
      <c r="M81" s="94">
        <f>SUM(M79:M80)</f>
        <v>109668</v>
      </c>
      <c r="N81" s="89">
        <f>SUM(N79:N80)</f>
        <v>2952879.2</v>
      </c>
    </row>
    <row r="82" spans="1:14" ht="15.95" customHeight="1">
      <c r="A82" s="45"/>
      <c r="B82" s="259" t="s">
        <v>21</v>
      </c>
      <c r="C82" s="260"/>
      <c r="D82" s="260"/>
      <c r="E82" s="260"/>
      <c r="F82" s="260"/>
      <c r="G82" s="260"/>
      <c r="H82" s="260"/>
      <c r="I82" s="260"/>
      <c r="J82" s="260"/>
      <c r="K82" s="260"/>
      <c r="L82" s="260"/>
      <c r="M82" s="260"/>
      <c r="N82" s="261"/>
    </row>
    <row r="83" spans="1:14" ht="15.95" customHeight="1">
      <c r="A83" s="45"/>
      <c r="B83" s="36" t="s">
        <v>273</v>
      </c>
      <c r="C83" s="36" t="s">
        <v>274</v>
      </c>
      <c r="D83" s="85">
        <v>5.7</v>
      </c>
      <c r="E83" s="90">
        <v>5.78</v>
      </c>
      <c r="F83" s="90">
        <v>5.63</v>
      </c>
      <c r="G83" s="90">
        <v>5.64</v>
      </c>
      <c r="H83" s="90">
        <v>5.71</v>
      </c>
      <c r="I83" s="90">
        <v>5.71</v>
      </c>
      <c r="J83" s="90">
        <v>5.7</v>
      </c>
      <c r="K83" s="86">
        <v>0.18</v>
      </c>
      <c r="L83" s="87">
        <v>60</v>
      </c>
      <c r="M83" s="88">
        <v>26742597</v>
      </c>
      <c r="N83" s="89">
        <v>150903747.24000001</v>
      </c>
    </row>
    <row r="84" spans="1:14" ht="15.95" customHeight="1">
      <c r="A84" s="45"/>
      <c r="B84" s="36" t="s">
        <v>92</v>
      </c>
      <c r="C84" s="36" t="s">
        <v>93</v>
      </c>
      <c r="D84" s="85">
        <v>0.4</v>
      </c>
      <c r="E84" s="90">
        <v>0.4</v>
      </c>
      <c r="F84" s="90">
        <v>0.4</v>
      </c>
      <c r="G84" s="90">
        <v>0.4</v>
      </c>
      <c r="H84" s="90">
        <v>0.4</v>
      </c>
      <c r="I84" s="90">
        <v>0.4</v>
      </c>
      <c r="J84" s="90">
        <v>0.4</v>
      </c>
      <c r="K84" s="86">
        <v>0</v>
      </c>
      <c r="L84" s="87">
        <v>1</v>
      </c>
      <c r="M84" s="88">
        <v>2000</v>
      </c>
      <c r="N84" s="89">
        <v>800</v>
      </c>
    </row>
    <row r="85" spans="1:14" ht="15.95" customHeight="1">
      <c r="A85" s="45"/>
      <c r="B85" s="256" t="s">
        <v>259</v>
      </c>
      <c r="C85" s="257"/>
      <c r="D85" s="91"/>
      <c r="E85" s="92"/>
      <c r="F85" s="92"/>
      <c r="G85" s="92"/>
      <c r="H85" s="92"/>
      <c r="I85" s="92"/>
      <c r="J85" s="92"/>
      <c r="K85" s="93"/>
      <c r="L85" s="87">
        <f>SUM(L83:L84)</f>
        <v>61</v>
      </c>
      <c r="M85" s="94">
        <f>SUM(M83:M84)</f>
        <v>26744597</v>
      </c>
      <c r="N85" s="103">
        <f>SUM(N83:N84)</f>
        <v>150904547.24000001</v>
      </c>
    </row>
    <row r="86" spans="1:14" ht="15.95" customHeight="1">
      <c r="A86" s="45"/>
      <c r="B86" s="251" t="s">
        <v>39</v>
      </c>
      <c r="C86" s="252"/>
      <c r="D86" s="52"/>
      <c r="E86" s="52"/>
      <c r="F86" s="52"/>
      <c r="G86" s="52"/>
      <c r="H86" s="52"/>
      <c r="I86" s="52"/>
      <c r="J86" s="52"/>
      <c r="K86" s="52"/>
      <c r="L86" s="53">
        <f>L85+L81+L77+L70+L66</f>
        <v>208</v>
      </c>
      <c r="M86" s="53">
        <f t="shared" ref="M86:N86" si="2">M85+M81+M77+M70+M66</f>
        <v>274028137</v>
      </c>
      <c r="N86" s="53">
        <f t="shared" si="2"/>
        <v>205213827.09999999</v>
      </c>
    </row>
    <row r="87" spans="1:14" ht="15.95" customHeight="1">
      <c r="A87" s="45"/>
      <c r="B87" s="251" t="s">
        <v>40</v>
      </c>
      <c r="C87" s="252"/>
      <c r="D87" s="253"/>
      <c r="E87" s="254"/>
      <c r="F87" s="254"/>
      <c r="G87" s="254"/>
      <c r="H87" s="254"/>
      <c r="I87" s="254"/>
      <c r="J87" s="254"/>
      <c r="K87" s="255"/>
      <c r="L87" s="53">
        <f>L86+L61+L46</f>
        <v>1368</v>
      </c>
      <c r="M87" s="53">
        <f t="shared" ref="M87:N87" si="3">M86+M61+M46</f>
        <v>20680365163</v>
      </c>
      <c r="N87" s="53">
        <f t="shared" si="3"/>
        <v>8861854184.539999</v>
      </c>
    </row>
    <row r="89" spans="1:14" ht="15.75" customHeight="1">
      <c r="N89" s="56"/>
    </row>
  </sheetData>
  <mergeCells count="43">
    <mergeCell ref="B55:N55"/>
    <mergeCell ref="B57:C57"/>
    <mergeCell ref="D57:K57"/>
    <mergeCell ref="B33:C33"/>
    <mergeCell ref="B47:N47"/>
    <mergeCell ref="B54:C54"/>
    <mergeCell ref="B49:N49"/>
    <mergeCell ref="B46:C46"/>
    <mergeCell ref="D33:K33"/>
    <mergeCell ref="B41:N41"/>
    <mergeCell ref="B45:C45"/>
    <mergeCell ref="B66:C66"/>
    <mergeCell ref="D66:K66"/>
    <mergeCell ref="B1:N1"/>
    <mergeCell ref="B3:N3"/>
    <mergeCell ref="B15:C15"/>
    <mergeCell ref="B20:N20"/>
    <mergeCell ref="B24:C24"/>
    <mergeCell ref="B16:N16"/>
    <mergeCell ref="B19:C19"/>
    <mergeCell ref="B34:N34"/>
    <mergeCell ref="B40:C40"/>
    <mergeCell ref="D40:K40"/>
    <mergeCell ref="B58:N58"/>
    <mergeCell ref="B60:C60"/>
    <mergeCell ref="D60:K60"/>
    <mergeCell ref="B25:N25"/>
    <mergeCell ref="B87:C87"/>
    <mergeCell ref="B86:C86"/>
    <mergeCell ref="D87:K87"/>
    <mergeCell ref="B85:C85"/>
    <mergeCell ref="B61:C61"/>
    <mergeCell ref="B62:N62"/>
    <mergeCell ref="B78:N78"/>
    <mergeCell ref="B81:C81"/>
    <mergeCell ref="B82:N82"/>
    <mergeCell ref="B70:C70"/>
    <mergeCell ref="D70:K70"/>
    <mergeCell ref="B67:N67"/>
    <mergeCell ref="B71:N71"/>
    <mergeCell ref="B77:C77"/>
    <mergeCell ref="D77:K77"/>
    <mergeCell ref="B64:N64"/>
  </mergeCells>
  <pageMargins left="0.74803149606299202" right="0.74803149606299202" top="0" bottom="0.39370078740157499" header="0" footer="0"/>
  <pageSetup paperSize="9" scale="7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H58"/>
  <sheetViews>
    <sheetView rightToLeft="1" zoomScale="120" zoomScaleNormal="120" zoomScaleSheetLayoutView="95" workbookViewId="0">
      <selection activeCell="B28" sqref="B28:E42"/>
    </sheetView>
  </sheetViews>
  <sheetFormatPr defaultColWidth="9" defaultRowHeight="10.5" customHeight="1"/>
  <cols>
    <col min="1" max="1" width="1.5703125" style="1" customWidth="1"/>
    <col min="2" max="2" width="27" style="1" customWidth="1"/>
    <col min="3" max="3" width="17.28515625" style="1" customWidth="1"/>
    <col min="4" max="4" width="22.42578125" style="1" customWidth="1"/>
    <col min="5" max="5" width="30.7109375" style="1" customWidth="1"/>
    <col min="6" max="16384" width="9" style="1"/>
  </cols>
  <sheetData>
    <row r="1" spans="2:5" ht="18.75" customHeight="1">
      <c r="B1" s="288" t="s">
        <v>326</v>
      </c>
      <c r="C1" s="288"/>
      <c r="D1" s="288"/>
      <c r="E1" s="288"/>
    </row>
    <row r="2" spans="2:5" ht="18.75" customHeight="1">
      <c r="B2" s="40" t="s">
        <v>6</v>
      </c>
      <c r="C2" s="40" t="s">
        <v>7</v>
      </c>
      <c r="D2" s="40" t="s">
        <v>24</v>
      </c>
      <c r="E2" s="40" t="s">
        <v>25</v>
      </c>
    </row>
    <row r="3" spans="2:5" ht="14.1" customHeight="1">
      <c r="B3" s="283" t="s">
        <v>16</v>
      </c>
      <c r="C3" s="284"/>
      <c r="D3" s="284"/>
      <c r="E3" s="285"/>
    </row>
    <row r="4" spans="2:5" ht="14.1" customHeight="1">
      <c r="B4" s="36" t="s">
        <v>146</v>
      </c>
      <c r="C4" s="36" t="s">
        <v>147</v>
      </c>
      <c r="D4" s="90">
        <v>0.41</v>
      </c>
      <c r="E4" s="82">
        <v>0.41</v>
      </c>
    </row>
    <row r="5" spans="2:5" ht="14.1" customHeight="1">
      <c r="B5" s="36" t="s">
        <v>48</v>
      </c>
      <c r="C5" s="36" t="s">
        <v>49</v>
      </c>
      <c r="D5" s="90">
        <v>0.16</v>
      </c>
      <c r="E5" s="82">
        <v>0.16</v>
      </c>
    </row>
    <row r="6" spans="2:5" ht="14.1" customHeight="1">
      <c r="B6" s="36" t="s">
        <v>293</v>
      </c>
      <c r="C6" s="83" t="s">
        <v>294</v>
      </c>
      <c r="D6" s="90">
        <v>0.78</v>
      </c>
      <c r="E6" s="82">
        <v>0.78</v>
      </c>
    </row>
    <row r="7" spans="2:5" ht="14.1" customHeight="1">
      <c r="B7" s="36" t="s">
        <v>277</v>
      </c>
      <c r="C7" s="36" t="s">
        <v>278</v>
      </c>
      <c r="D7" s="139">
        <v>2.2000000000000002</v>
      </c>
      <c r="E7" s="148">
        <v>2.2000000000000002</v>
      </c>
    </row>
    <row r="8" spans="2:5" ht="14.1" customHeight="1">
      <c r="B8" s="83" t="s">
        <v>207</v>
      </c>
      <c r="C8" s="83" t="s">
        <v>208</v>
      </c>
      <c r="D8" s="139">
        <v>0.72</v>
      </c>
      <c r="E8" s="148">
        <v>0.72</v>
      </c>
    </row>
    <row r="9" spans="2:5" ht="14.1" customHeight="1">
      <c r="B9" s="36" t="s">
        <v>217</v>
      </c>
      <c r="C9" s="36" t="s">
        <v>206</v>
      </c>
      <c r="D9" s="139">
        <v>1.05</v>
      </c>
      <c r="E9" s="166">
        <v>1.05</v>
      </c>
    </row>
    <row r="10" spans="2:5" ht="14.1" customHeight="1">
      <c r="B10" s="283" t="s">
        <v>268</v>
      </c>
      <c r="C10" s="284"/>
      <c r="D10" s="284">
        <v>0.05</v>
      </c>
      <c r="E10" s="285">
        <v>0.05</v>
      </c>
    </row>
    <row r="11" spans="2:5" ht="14.1" customHeight="1">
      <c r="B11" s="36" t="s">
        <v>302</v>
      </c>
      <c r="C11" s="36" t="s">
        <v>303</v>
      </c>
      <c r="D11" s="90">
        <v>0.88</v>
      </c>
      <c r="E11" s="82">
        <v>1</v>
      </c>
    </row>
    <row r="12" spans="2:5" ht="14.1" customHeight="1">
      <c r="B12" s="36" t="s">
        <v>192</v>
      </c>
      <c r="C12" s="36" t="s">
        <v>193</v>
      </c>
      <c r="D12" s="90">
        <v>0.78</v>
      </c>
      <c r="E12" s="82">
        <v>0.78</v>
      </c>
    </row>
    <row r="13" spans="2:5" ht="14.1" customHeight="1">
      <c r="B13" s="280" t="s">
        <v>18</v>
      </c>
      <c r="C13" s="281"/>
      <c r="D13" s="281"/>
      <c r="E13" s="282"/>
    </row>
    <row r="14" spans="2:5" ht="14.1" customHeight="1">
      <c r="B14" s="134" t="s">
        <v>295</v>
      </c>
      <c r="C14" s="134" t="s">
        <v>296</v>
      </c>
      <c r="D14" s="90">
        <v>4.3899999999999997</v>
      </c>
      <c r="E14" s="148">
        <v>4.4800000000000004</v>
      </c>
    </row>
    <row r="15" spans="2:5" ht="14.1" customHeight="1">
      <c r="B15" s="36" t="s">
        <v>285</v>
      </c>
      <c r="C15" s="36" t="s">
        <v>286</v>
      </c>
      <c r="D15" s="139">
        <v>0.7</v>
      </c>
      <c r="E15" s="146">
        <v>0.7</v>
      </c>
    </row>
    <row r="16" spans="2:5" ht="14.1" customHeight="1">
      <c r="B16" s="36" t="s">
        <v>113</v>
      </c>
      <c r="C16" s="36" t="s">
        <v>114</v>
      </c>
      <c r="D16" s="129">
        <v>7.1</v>
      </c>
      <c r="E16" s="146">
        <v>7.1</v>
      </c>
    </row>
    <row r="17" spans="2:8" ht="14.1" customHeight="1">
      <c r="B17" s="259" t="s">
        <v>19</v>
      </c>
      <c r="C17" s="260"/>
      <c r="D17" s="260"/>
      <c r="E17" s="261"/>
    </row>
    <row r="18" spans="2:8" ht="14.1" customHeight="1">
      <c r="B18" s="36" t="s">
        <v>234</v>
      </c>
      <c r="C18" s="36" t="s">
        <v>235</v>
      </c>
      <c r="D18" s="129">
        <v>16.5</v>
      </c>
      <c r="E18" s="139">
        <v>16.510000000000002</v>
      </c>
    </row>
    <row r="19" spans="2:8" ht="14.1" customHeight="1">
      <c r="B19" s="36" t="s">
        <v>55</v>
      </c>
      <c r="C19" s="36" t="s">
        <v>56</v>
      </c>
      <c r="D19" s="129">
        <v>4.2</v>
      </c>
      <c r="E19" s="139">
        <v>4.2</v>
      </c>
    </row>
    <row r="20" spans="2:8" ht="14.1" customHeight="1">
      <c r="B20" s="36" t="s">
        <v>200</v>
      </c>
      <c r="C20" s="36" t="s">
        <v>201</v>
      </c>
      <c r="D20" s="129">
        <v>2.19</v>
      </c>
      <c r="E20" s="139">
        <v>2.2000000000000002</v>
      </c>
      <c r="G20" s="162"/>
      <c r="H20" s="162"/>
    </row>
    <row r="21" spans="2:8" ht="14.1" customHeight="1">
      <c r="B21" s="36" t="s">
        <v>175</v>
      </c>
      <c r="C21" s="36" t="s">
        <v>176</v>
      </c>
      <c r="D21" s="129">
        <v>2.0499999999999998</v>
      </c>
      <c r="E21" s="139">
        <v>2.0499999999999998</v>
      </c>
      <c r="G21" s="162"/>
      <c r="H21" s="162"/>
    </row>
    <row r="22" spans="2:8" ht="14.1" customHeight="1">
      <c r="B22" s="290" t="s">
        <v>28</v>
      </c>
      <c r="C22" s="291"/>
      <c r="D22" s="291"/>
      <c r="E22" s="292"/>
    </row>
    <row r="23" spans="2:8" ht="14.1" customHeight="1">
      <c r="B23" s="36" t="s">
        <v>41</v>
      </c>
      <c r="C23" s="36" t="s">
        <v>42</v>
      </c>
      <c r="D23" s="129">
        <v>23.3</v>
      </c>
      <c r="E23" s="160">
        <v>23.3</v>
      </c>
    </row>
    <row r="24" spans="2:8" ht="14.1" customHeight="1">
      <c r="B24" s="290" t="s">
        <v>21</v>
      </c>
      <c r="C24" s="291"/>
      <c r="D24" s="291"/>
      <c r="E24" s="292"/>
    </row>
    <row r="25" spans="2:8" ht="14.1" customHeight="1">
      <c r="B25" s="115" t="s">
        <v>184</v>
      </c>
      <c r="C25" s="115" t="s">
        <v>185</v>
      </c>
      <c r="D25" s="129">
        <v>11.1</v>
      </c>
      <c r="E25" s="160">
        <v>11.1</v>
      </c>
    </row>
    <row r="26" spans="2:8" ht="17.25" customHeight="1">
      <c r="B26" s="289" t="s">
        <v>327</v>
      </c>
      <c r="C26" s="289"/>
      <c r="D26" s="289"/>
      <c r="E26" s="289"/>
    </row>
    <row r="27" spans="2:8" ht="15.75" customHeight="1">
      <c r="B27" s="40" t="s">
        <v>6</v>
      </c>
      <c r="C27" s="40" t="s">
        <v>7</v>
      </c>
      <c r="D27" s="40" t="s">
        <v>24</v>
      </c>
      <c r="E27" s="40" t="s">
        <v>25</v>
      </c>
    </row>
    <row r="28" spans="2:8" ht="15.95" customHeight="1">
      <c r="B28" s="279" t="s">
        <v>16</v>
      </c>
      <c r="C28" s="279"/>
      <c r="D28" s="279"/>
      <c r="E28" s="279"/>
    </row>
    <row r="29" spans="2:8" ht="15.95" customHeight="1">
      <c r="B29" s="36" t="s">
        <v>124</v>
      </c>
      <c r="C29" s="36" t="s">
        <v>125</v>
      </c>
      <c r="D29" s="37">
        <v>0.24</v>
      </c>
      <c r="E29" s="37">
        <v>0.24</v>
      </c>
    </row>
    <row r="30" spans="2:8" ht="15.95" customHeight="1">
      <c r="B30" s="36" t="s">
        <v>168</v>
      </c>
      <c r="C30" s="36" t="s">
        <v>169</v>
      </c>
      <c r="D30" s="37">
        <v>1</v>
      </c>
      <c r="E30" s="84">
        <v>1</v>
      </c>
    </row>
    <row r="31" spans="2:8" ht="15.95" customHeight="1">
      <c r="B31" s="36" t="s">
        <v>181</v>
      </c>
      <c r="C31" s="36" t="s">
        <v>182</v>
      </c>
      <c r="D31" s="37">
        <v>1</v>
      </c>
      <c r="E31" s="84">
        <v>1</v>
      </c>
    </row>
    <row r="32" spans="2:8" ht="15.95" customHeight="1">
      <c r="B32" s="36" t="s">
        <v>190</v>
      </c>
      <c r="C32" s="36" t="s">
        <v>191</v>
      </c>
      <c r="D32" s="37">
        <v>0.94</v>
      </c>
      <c r="E32" s="84">
        <v>0.94</v>
      </c>
    </row>
    <row r="33" spans="2:5" ht="15.95" customHeight="1">
      <c r="B33" s="105" t="s">
        <v>198</v>
      </c>
      <c r="C33" s="106" t="s">
        <v>199</v>
      </c>
      <c r="D33" s="37">
        <v>1</v>
      </c>
      <c r="E33" s="37">
        <v>1</v>
      </c>
    </row>
    <row r="34" spans="2:5" ht="15.95" customHeight="1">
      <c r="B34" s="115" t="s">
        <v>211</v>
      </c>
      <c r="C34" s="115" t="s">
        <v>212</v>
      </c>
      <c r="D34" s="116">
        <v>1</v>
      </c>
      <c r="E34" s="116">
        <v>1</v>
      </c>
    </row>
    <row r="35" spans="2:5" ht="15.95" customHeight="1">
      <c r="B35" s="128" t="s">
        <v>279</v>
      </c>
      <c r="C35" s="128" t="s">
        <v>280</v>
      </c>
      <c r="D35" s="90">
        <v>0.11</v>
      </c>
      <c r="E35" s="90">
        <v>0.11</v>
      </c>
    </row>
    <row r="36" spans="2:5" ht="15.95" customHeight="1">
      <c r="B36" s="36" t="s">
        <v>300</v>
      </c>
      <c r="C36" s="36" t="s">
        <v>301</v>
      </c>
      <c r="D36" s="90">
        <v>1</v>
      </c>
      <c r="E36" s="90">
        <v>1</v>
      </c>
    </row>
    <row r="37" spans="2:5" ht="15.95" customHeight="1">
      <c r="B37" s="120" t="s">
        <v>244</v>
      </c>
      <c r="C37" s="120" t="s">
        <v>245</v>
      </c>
      <c r="D37" s="121">
        <v>1</v>
      </c>
      <c r="E37" s="121">
        <v>1</v>
      </c>
    </row>
    <row r="38" spans="2:5" ht="15.95" customHeight="1">
      <c r="B38" s="115" t="s">
        <v>96</v>
      </c>
      <c r="C38" s="115" t="s">
        <v>97</v>
      </c>
      <c r="D38" s="147">
        <v>1</v>
      </c>
      <c r="E38" s="147">
        <v>1</v>
      </c>
    </row>
    <row r="39" spans="2:5" ht="15.95" customHeight="1">
      <c r="B39" s="128" t="s">
        <v>158</v>
      </c>
      <c r="C39" s="115" t="s">
        <v>159</v>
      </c>
      <c r="D39" s="90">
        <v>0.85</v>
      </c>
      <c r="E39" s="121">
        <v>0.85</v>
      </c>
    </row>
    <row r="40" spans="2:5" ht="15.95" customHeight="1">
      <c r="B40" s="36" t="s">
        <v>236</v>
      </c>
      <c r="C40" s="36" t="s">
        <v>237</v>
      </c>
      <c r="D40" s="139">
        <v>0.09</v>
      </c>
      <c r="E40" s="121">
        <v>0.09</v>
      </c>
    </row>
    <row r="41" spans="2:5" ht="15.95" customHeight="1">
      <c r="B41" s="128" t="s">
        <v>269</v>
      </c>
      <c r="C41" s="115" t="s">
        <v>270</v>
      </c>
      <c r="D41" s="90">
        <v>0.2</v>
      </c>
      <c r="E41" s="121">
        <v>0.2</v>
      </c>
    </row>
    <row r="42" spans="2:5" ht="15.95" customHeight="1">
      <c r="B42" s="115" t="s">
        <v>275</v>
      </c>
      <c r="C42" s="115" t="s">
        <v>276</v>
      </c>
      <c r="D42" s="139">
        <v>0.15</v>
      </c>
      <c r="E42" s="121">
        <v>0.15</v>
      </c>
    </row>
    <row r="43" spans="2:5" ht="35.25" customHeight="1">
      <c r="B43" s="287" t="s">
        <v>327</v>
      </c>
      <c r="C43" s="287"/>
      <c r="D43" s="287"/>
      <c r="E43" s="287"/>
    </row>
    <row r="44" spans="2:5" ht="24" customHeight="1">
      <c r="B44" s="40" t="s">
        <v>6</v>
      </c>
      <c r="C44" s="40" t="s">
        <v>7</v>
      </c>
      <c r="D44" s="40" t="s">
        <v>24</v>
      </c>
      <c r="E44" s="40" t="s">
        <v>25</v>
      </c>
    </row>
    <row r="45" spans="2:5" ht="20.100000000000001" customHeight="1">
      <c r="B45" s="283" t="s">
        <v>268</v>
      </c>
      <c r="C45" s="284"/>
      <c r="D45" s="284">
        <v>0.05</v>
      </c>
      <c r="E45" s="285">
        <v>0.05</v>
      </c>
    </row>
    <row r="46" spans="2:5" ht="20.100000000000001" customHeight="1">
      <c r="B46" s="36" t="s">
        <v>283</v>
      </c>
      <c r="C46" s="36" t="s">
        <v>284</v>
      </c>
      <c r="D46" s="90">
        <v>0.76</v>
      </c>
      <c r="E46" s="137">
        <v>0.76</v>
      </c>
    </row>
    <row r="47" spans="2:5" ht="20.100000000000001" customHeight="1">
      <c r="B47" s="112" t="s">
        <v>266</v>
      </c>
      <c r="C47" s="112" t="s">
        <v>267</v>
      </c>
      <c r="D47" s="117">
        <v>0.69</v>
      </c>
      <c r="E47" s="117">
        <v>0.69</v>
      </c>
    </row>
    <row r="48" spans="2:5" ht="20.100000000000001" customHeight="1">
      <c r="B48" s="283" t="s">
        <v>299</v>
      </c>
      <c r="C48" s="284"/>
      <c r="D48" s="284"/>
      <c r="E48" s="285"/>
    </row>
    <row r="49" spans="2:7" ht="20.100000000000001" customHeight="1">
      <c r="B49" s="38" t="s">
        <v>166</v>
      </c>
      <c r="C49" s="38" t="s">
        <v>167</v>
      </c>
      <c r="D49" s="90">
        <v>1.2</v>
      </c>
      <c r="E49" s="116">
        <v>1.2</v>
      </c>
    </row>
    <row r="50" spans="2:7" ht="20.100000000000001" customHeight="1">
      <c r="B50" s="280" t="s">
        <v>18</v>
      </c>
      <c r="C50" s="281"/>
      <c r="D50" s="281"/>
      <c r="E50" s="282"/>
    </row>
    <row r="51" spans="2:7" ht="20.100000000000001" customHeight="1">
      <c r="B51" s="112" t="s">
        <v>202</v>
      </c>
      <c r="C51" s="112" t="s">
        <v>203</v>
      </c>
      <c r="D51" s="111">
        <v>1</v>
      </c>
      <c r="E51" s="113">
        <v>1</v>
      </c>
    </row>
    <row r="52" spans="2:7" ht="20.100000000000001" customHeight="1">
      <c r="B52" s="112" t="s">
        <v>271</v>
      </c>
      <c r="C52" s="112" t="s">
        <v>272</v>
      </c>
      <c r="D52" s="117">
        <v>1.56</v>
      </c>
      <c r="E52" s="118">
        <v>1.56</v>
      </c>
    </row>
    <row r="53" spans="2:7" ht="20.100000000000001" customHeight="1">
      <c r="B53" s="286" t="s">
        <v>19</v>
      </c>
      <c r="C53" s="286"/>
      <c r="D53" s="286"/>
      <c r="E53" s="286"/>
    </row>
    <row r="54" spans="2:7" ht="20.100000000000001" customHeight="1">
      <c r="B54" s="41" t="s">
        <v>230</v>
      </c>
      <c r="C54" s="36" t="s">
        <v>231</v>
      </c>
      <c r="D54" s="117">
        <v>100</v>
      </c>
      <c r="E54" s="118">
        <v>100</v>
      </c>
    </row>
    <row r="55" spans="2:7" ht="20.100000000000001" customHeight="1">
      <c r="B55" s="36" t="s">
        <v>118</v>
      </c>
      <c r="C55" s="36" t="s">
        <v>119</v>
      </c>
      <c r="D55" s="117">
        <v>3</v>
      </c>
      <c r="E55" s="118">
        <v>3</v>
      </c>
    </row>
    <row r="56" spans="2:7" ht="20.100000000000001" customHeight="1">
      <c r="B56" s="36" t="s">
        <v>43</v>
      </c>
      <c r="C56" s="36" t="s">
        <v>44</v>
      </c>
      <c r="D56" s="117">
        <v>1.28</v>
      </c>
      <c r="E56" s="118">
        <v>1.28</v>
      </c>
      <c r="F56" s="162"/>
      <c r="G56" s="162"/>
    </row>
    <row r="57" spans="2:7" ht="20.100000000000001" customHeight="1">
      <c r="B57" s="279" t="s">
        <v>21</v>
      </c>
      <c r="C57" s="279"/>
      <c r="D57" s="279"/>
      <c r="E57" s="279"/>
    </row>
    <row r="58" spans="2:7" ht="20.100000000000001" customHeight="1">
      <c r="B58" s="38" t="s">
        <v>34</v>
      </c>
      <c r="C58" s="38" t="s">
        <v>35</v>
      </c>
      <c r="D58" s="39" t="s">
        <v>26</v>
      </c>
      <c r="E58" s="39" t="s">
        <v>26</v>
      </c>
    </row>
  </sheetData>
  <mergeCells count="15">
    <mergeCell ref="B1:E1"/>
    <mergeCell ref="B3:E3"/>
    <mergeCell ref="B28:E28"/>
    <mergeCell ref="B26:E26"/>
    <mergeCell ref="B17:E17"/>
    <mergeCell ref="B13:E13"/>
    <mergeCell ref="B22:E22"/>
    <mergeCell ref="B24:E24"/>
    <mergeCell ref="B10:E10"/>
    <mergeCell ref="B57:E57"/>
    <mergeCell ref="B50:E50"/>
    <mergeCell ref="B45:E45"/>
    <mergeCell ref="B53:E53"/>
    <mergeCell ref="B43:E43"/>
    <mergeCell ref="B48:E48"/>
  </mergeCells>
  <pageMargins left="0" right="0" top="0" bottom="2.9921259842519699" header="0" footer="0"/>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CEEE9-5D20-4C6F-816F-104B1E492569}">
  <dimension ref="B1:F16"/>
  <sheetViews>
    <sheetView rightToLeft="1" workbookViewId="0">
      <selection sqref="A1:XFD1048576"/>
    </sheetView>
  </sheetViews>
  <sheetFormatPr defaultRowHeight="18.75"/>
  <cols>
    <col min="1" max="1" width="3.7109375" style="144" customWidth="1"/>
    <col min="2" max="2" width="25.28515625" style="145" bestFit="1" customWidth="1"/>
    <col min="3" max="3" width="12.42578125" style="145" customWidth="1"/>
    <col min="4" max="4" width="11.5703125" style="145" customWidth="1"/>
    <col min="5" max="5" width="16.28515625" style="145" customWidth="1"/>
    <col min="6" max="6" width="20.7109375" style="145" customWidth="1"/>
    <col min="7" max="256" width="9.140625" style="144"/>
    <col min="257" max="257" width="3.7109375" style="144" customWidth="1"/>
    <col min="258" max="258" width="25.28515625" style="144" bestFit="1" customWidth="1"/>
    <col min="259" max="259" width="12.42578125" style="144" customWidth="1"/>
    <col min="260" max="260" width="11.5703125" style="144" customWidth="1"/>
    <col min="261" max="261" width="16.28515625" style="144" customWidth="1"/>
    <col min="262" max="262" width="20.7109375" style="144" customWidth="1"/>
    <col min="263" max="512" width="9.140625" style="144"/>
    <col min="513" max="513" width="3.7109375" style="144" customWidth="1"/>
    <col min="514" max="514" width="25.28515625" style="144" bestFit="1" customWidth="1"/>
    <col min="515" max="515" width="12.42578125" style="144" customWidth="1"/>
    <col min="516" max="516" width="11.5703125" style="144" customWidth="1"/>
    <col min="517" max="517" width="16.28515625" style="144" customWidth="1"/>
    <col min="518" max="518" width="20.7109375" style="144" customWidth="1"/>
    <col min="519" max="768" width="9.140625" style="144"/>
    <col min="769" max="769" width="3.7109375" style="144" customWidth="1"/>
    <col min="770" max="770" width="25.28515625" style="144" bestFit="1" customWidth="1"/>
    <col min="771" max="771" width="12.42578125" style="144" customWidth="1"/>
    <col min="772" max="772" width="11.5703125" style="144" customWidth="1"/>
    <col min="773" max="773" width="16.28515625" style="144" customWidth="1"/>
    <col min="774" max="774" width="20.7109375" style="144" customWidth="1"/>
    <col min="775" max="1024" width="9.140625" style="144"/>
    <col min="1025" max="1025" width="3.7109375" style="144" customWidth="1"/>
    <col min="1026" max="1026" width="25.28515625" style="144" bestFit="1" customWidth="1"/>
    <col min="1027" max="1027" width="12.42578125" style="144" customWidth="1"/>
    <col min="1028" max="1028" width="11.5703125" style="144" customWidth="1"/>
    <col min="1029" max="1029" width="16.28515625" style="144" customWidth="1"/>
    <col min="1030" max="1030" width="20.7109375" style="144" customWidth="1"/>
    <col min="1031" max="1280" width="9.140625" style="144"/>
    <col min="1281" max="1281" width="3.7109375" style="144" customWidth="1"/>
    <col min="1282" max="1282" width="25.28515625" style="144" bestFit="1" customWidth="1"/>
    <col min="1283" max="1283" width="12.42578125" style="144" customWidth="1"/>
    <col min="1284" max="1284" width="11.5703125" style="144" customWidth="1"/>
    <col min="1285" max="1285" width="16.28515625" style="144" customWidth="1"/>
    <col min="1286" max="1286" width="20.7109375" style="144" customWidth="1"/>
    <col min="1287" max="1536" width="9.140625" style="144"/>
    <col min="1537" max="1537" width="3.7109375" style="144" customWidth="1"/>
    <col min="1538" max="1538" width="25.28515625" style="144" bestFit="1" customWidth="1"/>
    <col min="1539" max="1539" width="12.42578125" style="144" customWidth="1"/>
    <col min="1540" max="1540" width="11.5703125" style="144" customWidth="1"/>
    <col min="1541" max="1541" width="16.28515625" style="144" customWidth="1"/>
    <col min="1542" max="1542" width="20.7109375" style="144" customWidth="1"/>
    <col min="1543" max="1792" width="9.140625" style="144"/>
    <col min="1793" max="1793" width="3.7109375" style="144" customWidth="1"/>
    <col min="1794" max="1794" width="25.28515625" style="144" bestFit="1" customWidth="1"/>
    <col min="1795" max="1795" width="12.42578125" style="144" customWidth="1"/>
    <col min="1796" max="1796" width="11.5703125" style="144" customWidth="1"/>
    <col min="1797" max="1797" width="16.28515625" style="144" customWidth="1"/>
    <col min="1798" max="1798" width="20.7109375" style="144" customWidth="1"/>
    <col min="1799" max="2048" width="9.140625" style="144"/>
    <col min="2049" max="2049" width="3.7109375" style="144" customWidth="1"/>
    <col min="2050" max="2050" width="25.28515625" style="144" bestFit="1" customWidth="1"/>
    <col min="2051" max="2051" width="12.42578125" style="144" customWidth="1"/>
    <col min="2052" max="2052" width="11.5703125" style="144" customWidth="1"/>
    <col min="2053" max="2053" width="16.28515625" style="144" customWidth="1"/>
    <col min="2054" max="2054" width="20.7109375" style="144" customWidth="1"/>
    <col min="2055" max="2304" width="9.140625" style="144"/>
    <col min="2305" max="2305" width="3.7109375" style="144" customWidth="1"/>
    <col min="2306" max="2306" width="25.28515625" style="144" bestFit="1" customWidth="1"/>
    <col min="2307" max="2307" width="12.42578125" style="144" customWidth="1"/>
    <col min="2308" max="2308" width="11.5703125" style="144" customWidth="1"/>
    <col min="2309" max="2309" width="16.28515625" style="144" customWidth="1"/>
    <col min="2310" max="2310" width="20.7109375" style="144" customWidth="1"/>
    <col min="2311" max="2560" width="9.140625" style="144"/>
    <col min="2561" max="2561" width="3.7109375" style="144" customWidth="1"/>
    <col min="2562" max="2562" width="25.28515625" style="144" bestFit="1" customWidth="1"/>
    <col min="2563" max="2563" width="12.42578125" style="144" customWidth="1"/>
    <col min="2564" max="2564" width="11.5703125" style="144" customWidth="1"/>
    <col min="2565" max="2565" width="16.28515625" style="144" customWidth="1"/>
    <col min="2566" max="2566" width="20.7109375" style="144" customWidth="1"/>
    <col min="2567" max="2816" width="9.140625" style="144"/>
    <col min="2817" max="2817" width="3.7109375" style="144" customWidth="1"/>
    <col min="2818" max="2818" width="25.28515625" style="144" bestFit="1" customWidth="1"/>
    <col min="2819" max="2819" width="12.42578125" style="144" customWidth="1"/>
    <col min="2820" max="2820" width="11.5703125" style="144" customWidth="1"/>
    <col min="2821" max="2821" width="16.28515625" style="144" customWidth="1"/>
    <col min="2822" max="2822" width="20.7109375" style="144" customWidth="1"/>
    <col min="2823" max="3072" width="9.140625" style="144"/>
    <col min="3073" max="3073" width="3.7109375" style="144" customWidth="1"/>
    <col min="3074" max="3074" width="25.28515625" style="144" bestFit="1" customWidth="1"/>
    <col min="3075" max="3075" width="12.42578125" style="144" customWidth="1"/>
    <col min="3076" max="3076" width="11.5703125" style="144" customWidth="1"/>
    <col min="3077" max="3077" width="16.28515625" style="144" customWidth="1"/>
    <col min="3078" max="3078" width="20.7109375" style="144" customWidth="1"/>
    <col min="3079" max="3328" width="9.140625" style="144"/>
    <col min="3329" max="3329" width="3.7109375" style="144" customWidth="1"/>
    <col min="3330" max="3330" width="25.28515625" style="144" bestFit="1" customWidth="1"/>
    <col min="3331" max="3331" width="12.42578125" style="144" customWidth="1"/>
    <col min="3332" max="3332" width="11.5703125" style="144" customWidth="1"/>
    <col min="3333" max="3333" width="16.28515625" style="144" customWidth="1"/>
    <col min="3334" max="3334" width="20.7109375" style="144" customWidth="1"/>
    <col min="3335" max="3584" width="9.140625" style="144"/>
    <col min="3585" max="3585" width="3.7109375" style="144" customWidth="1"/>
    <col min="3586" max="3586" width="25.28515625" style="144" bestFit="1" customWidth="1"/>
    <col min="3587" max="3587" width="12.42578125" style="144" customWidth="1"/>
    <col min="3588" max="3588" width="11.5703125" style="144" customWidth="1"/>
    <col min="3589" max="3589" width="16.28515625" style="144" customWidth="1"/>
    <col min="3590" max="3590" width="20.7109375" style="144" customWidth="1"/>
    <col min="3591" max="3840" width="9.140625" style="144"/>
    <col min="3841" max="3841" width="3.7109375" style="144" customWidth="1"/>
    <col min="3842" max="3842" width="25.28515625" style="144" bestFit="1" customWidth="1"/>
    <col min="3843" max="3843" width="12.42578125" style="144" customWidth="1"/>
    <col min="3844" max="3844" width="11.5703125" style="144" customWidth="1"/>
    <col min="3845" max="3845" width="16.28515625" style="144" customWidth="1"/>
    <col min="3846" max="3846" width="20.7109375" style="144" customWidth="1"/>
    <col min="3847" max="4096" width="9.140625" style="144"/>
    <col min="4097" max="4097" width="3.7109375" style="144" customWidth="1"/>
    <col min="4098" max="4098" width="25.28515625" style="144" bestFit="1" customWidth="1"/>
    <col min="4099" max="4099" width="12.42578125" style="144" customWidth="1"/>
    <col min="4100" max="4100" width="11.5703125" style="144" customWidth="1"/>
    <col min="4101" max="4101" width="16.28515625" style="144" customWidth="1"/>
    <col min="4102" max="4102" width="20.7109375" style="144" customWidth="1"/>
    <col min="4103" max="4352" width="9.140625" style="144"/>
    <col min="4353" max="4353" width="3.7109375" style="144" customWidth="1"/>
    <col min="4354" max="4354" width="25.28515625" style="144" bestFit="1" customWidth="1"/>
    <col min="4355" max="4355" width="12.42578125" style="144" customWidth="1"/>
    <col min="4356" max="4356" width="11.5703125" style="144" customWidth="1"/>
    <col min="4357" max="4357" width="16.28515625" style="144" customWidth="1"/>
    <col min="4358" max="4358" width="20.7109375" style="144" customWidth="1"/>
    <col min="4359" max="4608" width="9.140625" style="144"/>
    <col min="4609" max="4609" width="3.7109375" style="144" customWidth="1"/>
    <col min="4610" max="4610" width="25.28515625" style="144" bestFit="1" customWidth="1"/>
    <col min="4611" max="4611" width="12.42578125" style="144" customWidth="1"/>
    <col min="4612" max="4612" width="11.5703125" style="144" customWidth="1"/>
    <col min="4613" max="4613" width="16.28515625" style="144" customWidth="1"/>
    <col min="4614" max="4614" width="20.7109375" style="144" customWidth="1"/>
    <col min="4615" max="4864" width="9.140625" style="144"/>
    <col min="4865" max="4865" width="3.7109375" style="144" customWidth="1"/>
    <col min="4866" max="4866" width="25.28515625" style="144" bestFit="1" customWidth="1"/>
    <col min="4867" max="4867" width="12.42578125" style="144" customWidth="1"/>
    <col min="4868" max="4868" width="11.5703125" style="144" customWidth="1"/>
    <col min="4869" max="4869" width="16.28515625" style="144" customWidth="1"/>
    <col min="4870" max="4870" width="20.7109375" style="144" customWidth="1"/>
    <col min="4871" max="5120" width="9.140625" style="144"/>
    <col min="5121" max="5121" width="3.7109375" style="144" customWidth="1"/>
    <col min="5122" max="5122" width="25.28515625" style="144" bestFit="1" customWidth="1"/>
    <col min="5123" max="5123" width="12.42578125" style="144" customWidth="1"/>
    <col min="5124" max="5124" width="11.5703125" style="144" customWidth="1"/>
    <col min="5125" max="5125" width="16.28515625" style="144" customWidth="1"/>
    <col min="5126" max="5126" width="20.7109375" style="144" customWidth="1"/>
    <col min="5127" max="5376" width="9.140625" style="144"/>
    <col min="5377" max="5377" width="3.7109375" style="144" customWidth="1"/>
    <col min="5378" max="5378" width="25.28515625" style="144" bestFit="1" customWidth="1"/>
    <col min="5379" max="5379" width="12.42578125" style="144" customWidth="1"/>
    <col min="5380" max="5380" width="11.5703125" style="144" customWidth="1"/>
    <col min="5381" max="5381" width="16.28515625" style="144" customWidth="1"/>
    <col min="5382" max="5382" width="20.7109375" style="144" customWidth="1"/>
    <col min="5383" max="5632" width="9.140625" style="144"/>
    <col min="5633" max="5633" width="3.7109375" style="144" customWidth="1"/>
    <col min="5634" max="5634" width="25.28515625" style="144" bestFit="1" customWidth="1"/>
    <col min="5635" max="5635" width="12.42578125" style="144" customWidth="1"/>
    <col min="5636" max="5636" width="11.5703125" style="144" customWidth="1"/>
    <col min="5637" max="5637" width="16.28515625" style="144" customWidth="1"/>
    <col min="5638" max="5638" width="20.7109375" style="144" customWidth="1"/>
    <col min="5639" max="5888" width="9.140625" style="144"/>
    <col min="5889" max="5889" width="3.7109375" style="144" customWidth="1"/>
    <col min="5890" max="5890" width="25.28515625" style="144" bestFit="1" customWidth="1"/>
    <col min="5891" max="5891" width="12.42578125" style="144" customWidth="1"/>
    <col min="5892" max="5892" width="11.5703125" style="144" customWidth="1"/>
    <col min="5893" max="5893" width="16.28515625" style="144" customWidth="1"/>
    <col min="5894" max="5894" width="20.7109375" style="144" customWidth="1"/>
    <col min="5895" max="6144" width="9.140625" style="144"/>
    <col min="6145" max="6145" width="3.7109375" style="144" customWidth="1"/>
    <col min="6146" max="6146" width="25.28515625" style="144" bestFit="1" customWidth="1"/>
    <col min="6147" max="6147" width="12.42578125" style="144" customWidth="1"/>
    <col min="6148" max="6148" width="11.5703125" style="144" customWidth="1"/>
    <col min="6149" max="6149" width="16.28515625" style="144" customWidth="1"/>
    <col min="6150" max="6150" width="20.7109375" style="144" customWidth="1"/>
    <col min="6151" max="6400" width="9.140625" style="144"/>
    <col min="6401" max="6401" width="3.7109375" style="144" customWidth="1"/>
    <col min="6402" max="6402" width="25.28515625" style="144" bestFit="1" customWidth="1"/>
    <col min="6403" max="6403" width="12.42578125" style="144" customWidth="1"/>
    <col min="6404" max="6404" width="11.5703125" style="144" customWidth="1"/>
    <col min="6405" max="6405" width="16.28515625" style="144" customWidth="1"/>
    <col min="6406" max="6406" width="20.7109375" style="144" customWidth="1"/>
    <col min="6407" max="6656" width="9.140625" style="144"/>
    <col min="6657" max="6657" width="3.7109375" style="144" customWidth="1"/>
    <col min="6658" max="6658" width="25.28515625" style="144" bestFit="1" customWidth="1"/>
    <col min="6659" max="6659" width="12.42578125" style="144" customWidth="1"/>
    <col min="6660" max="6660" width="11.5703125" style="144" customWidth="1"/>
    <col min="6661" max="6661" width="16.28515625" style="144" customWidth="1"/>
    <col min="6662" max="6662" width="20.7109375" style="144" customWidth="1"/>
    <col min="6663" max="6912" width="9.140625" style="144"/>
    <col min="6913" max="6913" width="3.7109375" style="144" customWidth="1"/>
    <col min="6914" max="6914" width="25.28515625" style="144" bestFit="1" customWidth="1"/>
    <col min="6915" max="6915" width="12.42578125" style="144" customWidth="1"/>
    <col min="6916" max="6916" width="11.5703125" style="144" customWidth="1"/>
    <col min="6917" max="6917" width="16.28515625" style="144" customWidth="1"/>
    <col min="6918" max="6918" width="20.7109375" style="144" customWidth="1"/>
    <col min="6919" max="7168" width="9.140625" style="144"/>
    <col min="7169" max="7169" width="3.7109375" style="144" customWidth="1"/>
    <col min="7170" max="7170" width="25.28515625" style="144" bestFit="1" customWidth="1"/>
    <col min="7171" max="7171" width="12.42578125" style="144" customWidth="1"/>
    <col min="7172" max="7172" width="11.5703125" style="144" customWidth="1"/>
    <col min="7173" max="7173" width="16.28515625" style="144" customWidth="1"/>
    <col min="7174" max="7174" width="20.7109375" style="144" customWidth="1"/>
    <col min="7175" max="7424" width="9.140625" style="144"/>
    <col min="7425" max="7425" width="3.7109375" style="144" customWidth="1"/>
    <col min="7426" max="7426" width="25.28515625" style="144" bestFit="1" customWidth="1"/>
    <col min="7427" max="7427" width="12.42578125" style="144" customWidth="1"/>
    <col min="7428" max="7428" width="11.5703125" style="144" customWidth="1"/>
    <col min="7429" max="7429" width="16.28515625" style="144" customWidth="1"/>
    <col min="7430" max="7430" width="20.7109375" style="144" customWidth="1"/>
    <col min="7431" max="7680" width="9.140625" style="144"/>
    <col min="7681" max="7681" width="3.7109375" style="144" customWidth="1"/>
    <col min="7682" max="7682" width="25.28515625" style="144" bestFit="1" customWidth="1"/>
    <col min="7683" max="7683" width="12.42578125" style="144" customWidth="1"/>
    <col min="7684" max="7684" width="11.5703125" style="144" customWidth="1"/>
    <col min="7685" max="7685" width="16.28515625" style="144" customWidth="1"/>
    <col min="7686" max="7686" width="20.7109375" style="144" customWidth="1"/>
    <col min="7687" max="7936" width="9.140625" style="144"/>
    <col min="7937" max="7937" width="3.7109375" style="144" customWidth="1"/>
    <col min="7938" max="7938" width="25.28515625" style="144" bestFit="1" customWidth="1"/>
    <col min="7939" max="7939" width="12.42578125" style="144" customWidth="1"/>
    <col min="7940" max="7940" width="11.5703125" style="144" customWidth="1"/>
    <col min="7941" max="7941" width="16.28515625" style="144" customWidth="1"/>
    <col min="7942" max="7942" width="20.7109375" style="144" customWidth="1"/>
    <col min="7943" max="8192" width="9.140625" style="144"/>
    <col min="8193" max="8193" width="3.7109375" style="144" customWidth="1"/>
    <col min="8194" max="8194" width="25.28515625" style="144" bestFit="1" customWidth="1"/>
    <col min="8195" max="8195" width="12.42578125" style="144" customWidth="1"/>
    <col min="8196" max="8196" width="11.5703125" style="144" customWidth="1"/>
    <col min="8197" max="8197" width="16.28515625" style="144" customWidth="1"/>
    <col min="8198" max="8198" width="20.7109375" style="144" customWidth="1"/>
    <col min="8199" max="8448" width="9.140625" style="144"/>
    <col min="8449" max="8449" width="3.7109375" style="144" customWidth="1"/>
    <col min="8450" max="8450" width="25.28515625" style="144" bestFit="1" customWidth="1"/>
    <col min="8451" max="8451" width="12.42578125" style="144" customWidth="1"/>
    <col min="8452" max="8452" width="11.5703125" style="144" customWidth="1"/>
    <col min="8453" max="8453" width="16.28515625" style="144" customWidth="1"/>
    <col min="8454" max="8454" width="20.7109375" style="144" customWidth="1"/>
    <col min="8455" max="8704" width="9.140625" style="144"/>
    <col min="8705" max="8705" width="3.7109375" style="144" customWidth="1"/>
    <col min="8706" max="8706" width="25.28515625" style="144" bestFit="1" customWidth="1"/>
    <col min="8707" max="8707" width="12.42578125" style="144" customWidth="1"/>
    <col min="8708" max="8708" width="11.5703125" style="144" customWidth="1"/>
    <col min="8709" max="8709" width="16.28515625" style="144" customWidth="1"/>
    <col min="8710" max="8710" width="20.7109375" style="144" customWidth="1"/>
    <col min="8711" max="8960" width="9.140625" style="144"/>
    <col min="8961" max="8961" width="3.7109375" style="144" customWidth="1"/>
    <col min="8962" max="8962" width="25.28515625" style="144" bestFit="1" customWidth="1"/>
    <col min="8963" max="8963" width="12.42578125" style="144" customWidth="1"/>
    <col min="8964" max="8964" width="11.5703125" style="144" customWidth="1"/>
    <col min="8965" max="8965" width="16.28515625" style="144" customWidth="1"/>
    <col min="8966" max="8966" width="20.7109375" style="144" customWidth="1"/>
    <col min="8967" max="9216" width="9.140625" style="144"/>
    <col min="9217" max="9217" width="3.7109375" style="144" customWidth="1"/>
    <col min="9218" max="9218" width="25.28515625" style="144" bestFit="1" customWidth="1"/>
    <col min="9219" max="9219" width="12.42578125" style="144" customWidth="1"/>
    <col min="9220" max="9220" width="11.5703125" style="144" customWidth="1"/>
    <col min="9221" max="9221" width="16.28515625" style="144" customWidth="1"/>
    <col min="9222" max="9222" width="20.7109375" style="144" customWidth="1"/>
    <col min="9223" max="9472" width="9.140625" style="144"/>
    <col min="9473" max="9473" width="3.7109375" style="144" customWidth="1"/>
    <col min="9474" max="9474" width="25.28515625" style="144" bestFit="1" customWidth="1"/>
    <col min="9475" max="9475" width="12.42578125" style="144" customWidth="1"/>
    <col min="9476" max="9476" width="11.5703125" style="144" customWidth="1"/>
    <col min="9477" max="9477" width="16.28515625" style="144" customWidth="1"/>
    <col min="9478" max="9478" width="20.7109375" style="144" customWidth="1"/>
    <col min="9479" max="9728" width="9.140625" style="144"/>
    <col min="9729" max="9729" width="3.7109375" style="144" customWidth="1"/>
    <col min="9730" max="9730" width="25.28515625" style="144" bestFit="1" customWidth="1"/>
    <col min="9731" max="9731" width="12.42578125" style="144" customWidth="1"/>
    <col min="9732" max="9732" width="11.5703125" style="144" customWidth="1"/>
    <col min="9733" max="9733" width="16.28515625" style="144" customWidth="1"/>
    <col min="9734" max="9734" width="20.7109375" style="144" customWidth="1"/>
    <col min="9735" max="9984" width="9.140625" style="144"/>
    <col min="9985" max="9985" width="3.7109375" style="144" customWidth="1"/>
    <col min="9986" max="9986" width="25.28515625" style="144" bestFit="1" customWidth="1"/>
    <col min="9987" max="9987" width="12.42578125" style="144" customWidth="1"/>
    <col min="9988" max="9988" width="11.5703125" style="144" customWidth="1"/>
    <col min="9989" max="9989" width="16.28515625" style="144" customWidth="1"/>
    <col min="9990" max="9990" width="20.7109375" style="144" customWidth="1"/>
    <col min="9991" max="10240" width="9.140625" style="144"/>
    <col min="10241" max="10241" width="3.7109375" style="144" customWidth="1"/>
    <col min="10242" max="10242" width="25.28515625" style="144" bestFit="1" customWidth="1"/>
    <col min="10243" max="10243" width="12.42578125" style="144" customWidth="1"/>
    <col min="10244" max="10244" width="11.5703125" style="144" customWidth="1"/>
    <col min="10245" max="10245" width="16.28515625" style="144" customWidth="1"/>
    <col min="10246" max="10246" width="20.7109375" style="144" customWidth="1"/>
    <col min="10247" max="10496" width="9.140625" style="144"/>
    <col min="10497" max="10497" width="3.7109375" style="144" customWidth="1"/>
    <col min="10498" max="10498" width="25.28515625" style="144" bestFit="1" customWidth="1"/>
    <col min="10499" max="10499" width="12.42578125" style="144" customWidth="1"/>
    <col min="10500" max="10500" width="11.5703125" style="144" customWidth="1"/>
    <col min="10501" max="10501" width="16.28515625" style="144" customWidth="1"/>
    <col min="10502" max="10502" width="20.7109375" style="144" customWidth="1"/>
    <col min="10503" max="10752" width="9.140625" style="144"/>
    <col min="10753" max="10753" width="3.7109375" style="144" customWidth="1"/>
    <col min="10754" max="10754" width="25.28515625" style="144" bestFit="1" customWidth="1"/>
    <col min="10755" max="10755" width="12.42578125" style="144" customWidth="1"/>
    <col min="10756" max="10756" width="11.5703125" style="144" customWidth="1"/>
    <col min="10757" max="10757" width="16.28515625" style="144" customWidth="1"/>
    <col min="10758" max="10758" width="20.7109375" style="144" customWidth="1"/>
    <col min="10759" max="11008" width="9.140625" style="144"/>
    <col min="11009" max="11009" width="3.7109375" style="144" customWidth="1"/>
    <col min="11010" max="11010" width="25.28515625" style="144" bestFit="1" customWidth="1"/>
    <col min="11011" max="11011" width="12.42578125" style="144" customWidth="1"/>
    <col min="11012" max="11012" width="11.5703125" style="144" customWidth="1"/>
    <col min="11013" max="11013" width="16.28515625" style="144" customWidth="1"/>
    <col min="11014" max="11014" width="20.7109375" style="144" customWidth="1"/>
    <col min="11015" max="11264" width="9.140625" style="144"/>
    <col min="11265" max="11265" width="3.7109375" style="144" customWidth="1"/>
    <col min="11266" max="11266" width="25.28515625" style="144" bestFit="1" customWidth="1"/>
    <col min="11267" max="11267" width="12.42578125" style="144" customWidth="1"/>
    <col min="11268" max="11268" width="11.5703125" style="144" customWidth="1"/>
    <col min="11269" max="11269" width="16.28515625" style="144" customWidth="1"/>
    <col min="11270" max="11270" width="20.7109375" style="144" customWidth="1"/>
    <col min="11271" max="11520" width="9.140625" style="144"/>
    <col min="11521" max="11521" width="3.7109375" style="144" customWidth="1"/>
    <col min="11522" max="11522" width="25.28515625" style="144" bestFit="1" customWidth="1"/>
    <col min="11523" max="11523" width="12.42578125" style="144" customWidth="1"/>
    <col min="11524" max="11524" width="11.5703125" style="144" customWidth="1"/>
    <col min="11525" max="11525" width="16.28515625" style="144" customWidth="1"/>
    <col min="11526" max="11526" width="20.7109375" style="144" customWidth="1"/>
    <col min="11527" max="11776" width="9.140625" style="144"/>
    <col min="11777" max="11777" width="3.7109375" style="144" customWidth="1"/>
    <col min="11778" max="11778" width="25.28515625" style="144" bestFit="1" customWidth="1"/>
    <col min="11779" max="11779" width="12.42578125" style="144" customWidth="1"/>
    <col min="11780" max="11780" width="11.5703125" style="144" customWidth="1"/>
    <col min="11781" max="11781" width="16.28515625" style="144" customWidth="1"/>
    <col min="11782" max="11782" width="20.7109375" style="144" customWidth="1"/>
    <col min="11783" max="12032" width="9.140625" style="144"/>
    <col min="12033" max="12033" width="3.7109375" style="144" customWidth="1"/>
    <col min="12034" max="12034" width="25.28515625" style="144" bestFit="1" customWidth="1"/>
    <col min="12035" max="12035" width="12.42578125" style="144" customWidth="1"/>
    <col min="12036" max="12036" width="11.5703125" style="144" customWidth="1"/>
    <col min="12037" max="12037" width="16.28515625" style="144" customWidth="1"/>
    <col min="12038" max="12038" width="20.7109375" style="144" customWidth="1"/>
    <col min="12039" max="12288" width="9.140625" style="144"/>
    <col min="12289" max="12289" width="3.7109375" style="144" customWidth="1"/>
    <col min="12290" max="12290" width="25.28515625" style="144" bestFit="1" customWidth="1"/>
    <col min="12291" max="12291" width="12.42578125" style="144" customWidth="1"/>
    <col min="12292" max="12292" width="11.5703125" style="144" customWidth="1"/>
    <col min="12293" max="12293" width="16.28515625" style="144" customWidth="1"/>
    <col min="12294" max="12294" width="20.7109375" style="144" customWidth="1"/>
    <col min="12295" max="12544" width="9.140625" style="144"/>
    <col min="12545" max="12545" width="3.7109375" style="144" customWidth="1"/>
    <col min="12546" max="12546" width="25.28515625" style="144" bestFit="1" customWidth="1"/>
    <col min="12547" max="12547" width="12.42578125" style="144" customWidth="1"/>
    <col min="12548" max="12548" width="11.5703125" style="144" customWidth="1"/>
    <col min="12549" max="12549" width="16.28515625" style="144" customWidth="1"/>
    <col min="12550" max="12550" width="20.7109375" style="144" customWidth="1"/>
    <col min="12551" max="12800" width="9.140625" style="144"/>
    <col min="12801" max="12801" width="3.7109375" style="144" customWidth="1"/>
    <col min="12802" max="12802" width="25.28515625" style="144" bestFit="1" customWidth="1"/>
    <col min="12803" max="12803" width="12.42578125" style="144" customWidth="1"/>
    <col min="12804" max="12804" width="11.5703125" style="144" customWidth="1"/>
    <col min="12805" max="12805" width="16.28515625" style="144" customWidth="1"/>
    <col min="12806" max="12806" width="20.7109375" style="144" customWidth="1"/>
    <col min="12807" max="13056" width="9.140625" style="144"/>
    <col min="13057" max="13057" width="3.7109375" style="144" customWidth="1"/>
    <col min="13058" max="13058" width="25.28515625" style="144" bestFit="1" customWidth="1"/>
    <col min="13059" max="13059" width="12.42578125" style="144" customWidth="1"/>
    <col min="13060" max="13060" width="11.5703125" style="144" customWidth="1"/>
    <col min="13061" max="13061" width="16.28515625" style="144" customWidth="1"/>
    <col min="13062" max="13062" width="20.7109375" style="144" customWidth="1"/>
    <col min="13063" max="13312" width="9.140625" style="144"/>
    <col min="13313" max="13313" width="3.7109375" style="144" customWidth="1"/>
    <col min="13314" max="13314" width="25.28515625" style="144" bestFit="1" customWidth="1"/>
    <col min="13315" max="13315" width="12.42578125" style="144" customWidth="1"/>
    <col min="13316" max="13316" width="11.5703125" style="144" customWidth="1"/>
    <col min="13317" max="13317" width="16.28515625" style="144" customWidth="1"/>
    <col min="13318" max="13318" width="20.7109375" style="144" customWidth="1"/>
    <col min="13319" max="13568" width="9.140625" style="144"/>
    <col min="13569" max="13569" width="3.7109375" style="144" customWidth="1"/>
    <col min="13570" max="13570" width="25.28515625" style="144" bestFit="1" customWidth="1"/>
    <col min="13571" max="13571" width="12.42578125" style="144" customWidth="1"/>
    <col min="13572" max="13572" width="11.5703125" style="144" customWidth="1"/>
    <col min="13573" max="13573" width="16.28515625" style="144" customWidth="1"/>
    <col min="13574" max="13574" width="20.7109375" style="144" customWidth="1"/>
    <col min="13575" max="13824" width="9.140625" style="144"/>
    <col min="13825" max="13825" width="3.7109375" style="144" customWidth="1"/>
    <col min="13826" max="13826" width="25.28515625" style="144" bestFit="1" customWidth="1"/>
    <col min="13827" max="13827" width="12.42578125" style="144" customWidth="1"/>
    <col min="13828" max="13828" width="11.5703125" style="144" customWidth="1"/>
    <col min="13829" max="13829" width="16.28515625" style="144" customWidth="1"/>
    <col min="13830" max="13830" width="20.7109375" style="144" customWidth="1"/>
    <col min="13831" max="14080" width="9.140625" style="144"/>
    <col min="14081" max="14081" width="3.7109375" style="144" customWidth="1"/>
    <col min="14082" max="14082" width="25.28515625" style="144" bestFit="1" customWidth="1"/>
    <col min="14083" max="14083" width="12.42578125" style="144" customWidth="1"/>
    <col min="14084" max="14084" width="11.5703125" style="144" customWidth="1"/>
    <col min="14085" max="14085" width="16.28515625" style="144" customWidth="1"/>
    <col min="14086" max="14086" width="20.7109375" style="144" customWidth="1"/>
    <col min="14087" max="14336" width="9.140625" style="144"/>
    <col min="14337" max="14337" width="3.7109375" style="144" customWidth="1"/>
    <col min="14338" max="14338" width="25.28515625" style="144" bestFit="1" customWidth="1"/>
    <col min="14339" max="14339" width="12.42578125" style="144" customWidth="1"/>
    <col min="14340" max="14340" width="11.5703125" style="144" customWidth="1"/>
    <col min="14341" max="14341" width="16.28515625" style="144" customWidth="1"/>
    <col min="14342" max="14342" width="20.7109375" style="144" customWidth="1"/>
    <col min="14343" max="14592" width="9.140625" style="144"/>
    <col min="14593" max="14593" width="3.7109375" style="144" customWidth="1"/>
    <col min="14594" max="14594" width="25.28515625" style="144" bestFit="1" customWidth="1"/>
    <col min="14595" max="14595" width="12.42578125" style="144" customWidth="1"/>
    <col min="14596" max="14596" width="11.5703125" style="144" customWidth="1"/>
    <col min="14597" max="14597" width="16.28515625" style="144" customWidth="1"/>
    <col min="14598" max="14598" width="20.7109375" style="144" customWidth="1"/>
    <col min="14599" max="14848" width="9.140625" style="144"/>
    <col min="14849" max="14849" width="3.7109375" style="144" customWidth="1"/>
    <col min="14850" max="14850" width="25.28515625" style="144" bestFit="1" customWidth="1"/>
    <col min="14851" max="14851" width="12.42578125" style="144" customWidth="1"/>
    <col min="14852" max="14852" width="11.5703125" style="144" customWidth="1"/>
    <col min="14853" max="14853" width="16.28515625" style="144" customWidth="1"/>
    <col min="14854" max="14854" width="20.7109375" style="144" customWidth="1"/>
    <col min="14855" max="15104" width="9.140625" style="144"/>
    <col min="15105" max="15105" width="3.7109375" style="144" customWidth="1"/>
    <col min="15106" max="15106" width="25.28515625" style="144" bestFit="1" customWidth="1"/>
    <col min="15107" max="15107" width="12.42578125" style="144" customWidth="1"/>
    <col min="15108" max="15108" width="11.5703125" style="144" customWidth="1"/>
    <col min="15109" max="15109" width="16.28515625" style="144" customWidth="1"/>
    <col min="15110" max="15110" width="20.7109375" style="144" customWidth="1"/>
    <col min="15111" max="15360" width="9.140625" style="144"/>
    <col min="15361" max="15361" width="3.7109375" style="144" customWidth="1"/>
    <col min="15362" max="15362" width="25.28515625" style="144" bestFit="1" customWidth="1"/>
    <col min="15363" max="15363" width="12.42578125" style="144" customWidth="1"/>
    <col min="15364" max="15364" width="11.5703125" style="144" customWidth="1"/>
    <col min="15365" max="15365" width="16.28515625" style="144" customWidth="1"/>
    <col min="15366" max="15366" width="20.7109375" style="144" customWidth="1"/>
    <col min="15367" max="15616" width="9.140625" style="144"/>
    <col min="15617" max="15617" width="3.7109375" style="144" customWidth="1"/>
    <col min="15618" max="15618" width="25.28515625" style="144" bestFit="1" customWidth="1"/>
    <col min="15619" max="15619" width="12.42578125" style="144" customWidth="1"/>
    <col min="15620" max="15620" width="11.5703125" style="144" customWidth="1"/>
    <col min="15621" max="15621" width="16.28515625" style="144" customWidth="1"/>
    <col min="15622" max="15622" width="20.7109375" style="144" customWidth="1"/>
    <col min="15623" max="15872" width="9.140625" style="144"/>
    <col min="15873" max="15873" width="3.7109375" style="144" customWidth="1"/>
    <col min="15874" max="15874" width="25.28515625" style="144" bestFit="1" customWidth="1"/>
    <col min="15875" max="15875" width="12.42578125" style="144" customWidth="1"/>
    <col min="15876" max="15876" width="11.5703125" style="144" customWidth="1"/>
    <col min="15877" max="15877" width="16.28515625" style="144" customWidth="1"/>
    <col min="15878" max="15878" width="20.7109375" style="144" customWidth="1"/>
    <col min="15879" max="16128" width="9.140625" style="144"/>
    <col min="16129" max="16129" width="3.7109375" style="144" customWidth="1"/>
    <col min="16130" max="16130" width="25.28515625" style="144" bestFit="1" customWidth="1"/>
    <col min="16131" max="16131" width="12.42578125" style="144" customWidth="1"/>
    <col min="16132" max="16132" width="11.5703125" style="144" customWidth="1"/>
    <col min="16133" max="16133" width="16.28515625" style="144" customWidth="1"/>
    <col min="16134" max="16134" width="20.7109375" style="144" customWidth="1"/>
    <col min="16135" max="16384" width="9.140625" style="144"/>
  </cols>
  <sheetData>
    <row r="1" spans="2:6" ht="27" customHeight="1">
      <c r="B1" s="301" t="s">
        <v>321</v>
      </c>
      <c r="C1" s="301"/>
    </row>
    <row r="2" spans="2:6" ht="18" customHeight="1">
      <c r="B2" s="302" t="s">
        <v>341</v>
      </c>
      <c r="C2" s="302"/>
      <c r="D2" s="302"/>
      <c r="E2" s="302"/>
    </row>
    <row r="3" spans="2:6" ht="21.95" customHeight="1">
      <c r="B3" s="301"/>
      <c r="C3" s="301"/>
      <c r="D3" s="301"/>
    </row>
    <row r="4" spans="2:6" ht="21.95" customHeight="1">
      <c r="B4" s="295" t="s">
        <v>342</v>
      </c>
      <c r="C4" s="295"/>
      <c r="D4" s="295"/>
      <c r="E4" s="295"/>
      <c r="F4" s="295"/>
    </row>
    <row r="5" spans="2:6">
      <c r="B5" s="167" t="s">
        <v>23</v>
      </c>
      <c r="C5" s="168" t="s">
        <v>7</v>
      </c>
      <c r="D5" s="168" t="s">
        <v>3</v>
      </c>
      <c r="E5" s="168" t="s">
        <v>27</v>
      </c>
      <c r="F5" s="168" t="s">
        <v>1</v>
      </c>
    </row>
    <row r="6" spans="2:6" ht="21.95" customHeight="1">
      <c r="B6" s="303" t="s">
        <v>16</v>
      </c>
      <c r="C6" s="304"/>
      <c r="D6" s="304"/>
      <c r="E6" s="304"/>
      <c r="F6" s="305"/>
    </row>
    <row r="7" spans="2:6" ht="21.95" customHeight="1">
      <c r="B7" s="169" t="s">
        <v>343</v>
      </c>
      <c r="C7" s="170" t="s">
        <v>139</v>
      </c>
      <c r="D7" s="171">
        <v>5</v>
      </c>
      <c r="E7" s="171">
        <v>5804180</v>
      </c>
      <c r="F7" s="171">
        <v>11782485.4</v>
      </c>
    </row>
    <row r="8" spans="2:6" ht="21.95" customHeight="1">
      <c r="B8" s="299" t="s">
        <v>17</v>
      </c>
      <c r="C8" s="300"/>
      <c r="D8" s="171">
        <f>SUM(D7)</f>
        <v>5</v>
      </c>
      <c r="E8" s="171">
        <f>SUM(E7)</f>
        <v>5804180</v>
      </c>
      <c r="F8" s="171">
        <f>SUM(F7)</f>
        <v>11782485.4</v>
      </c>
    </row>
    <row r="9" spans="2:6" ht="21" customHeight="1">
      <c r="B9" s="293" t="s">
        <v>322</v>
      </c>
      <c r="C9" s="294"/>
      <c r="D9" s="171">
        <f>D8</f>
        <v>5</v>
      </c>
      <c r="E9" s="171">
        <f>E8</f>
        <v>5804180</v>
      </c>
      <c r="F9" s="171">
        <f>F8</f>
        <v>11782485.4</v>
      </c>
    </row>
    <row r="10" spans="2:6">
      <c r="B10" s="172"/>
      <c r="C10" s="172"/>
      <c r="D10" s="172"/>
      <c r="E10" s="172"/>
      <c r="F10" s="172"/>
    </row>
    <row r="11" spans="2:6">
      <c r="B11" s="295" t="s">
        <v>344</v>
      </c>
      <c r="C11" s="295"/>
      <c r="D11" s="295"/>
      <c r="E11" s="295"/>
      <c r="F11" s="295"/>
    </row>
    <row r="12" spans="2:6">
      <c r="B12" s="173" t="s">
        <v>23</v>
      </c>
      <c r="C12" s="174" t="s">
        <v>7</v>
      </c>
      <c r="D12" s="174" t="s">
        <v>3</v>
      </c>
      <c r="E12" s="174" t="s">
        <v>27</v>
      </c>
      <c r="F12" s="174" t="s">
        <v>1</v>
      </c>
    </row>
    <row r="13" spans="2:6" ht="21.75" customHeight="1">
      <c r="B13" s="296" t="s">
        <v>16</v>
      </c>
      <c r="C13" s="297"/>
      <c r="D13" s="297"/>
      <c r="E13" s="297"/>
      <c r="F13" s="298"/>
    </row>
    <row r="14" spans="2:6" ht="21.75" customHeight="1">
      <c r="B14" s="169" t="s">
        <v>343</v>
      </c>
      <c r="C14" s="170" t="s">
        <v>139</v>
      </c>
      <c r="D14" s="171">
        <v>47</v>
      </c>
      <c r="E14" s="171">
        <v>50750000</v>
      </c>
      <c r="F14" s="171">
        <v>103192500</v>
      </c>
    </row>
    <row r="15" spans="2:6" ht="21.75" customHeight="1">
      <c r="B15" s="299" t="s">
        <v>17</v>
      </c>
      <c r="C15" s="300"/>
      <c r="D15" s="171">
        <f>SUM(D14)</f>
        <v>47</v>
      </c>
      <c r="E15" s="171">
        <f>SUM(E14)</f>
        <v>50750000</v>
      </c>
      <c r="F15" s="171">
        <f>SUM(F14)</f>
        <v>103192500</v>
      </c>
    </row>
    <row r="16" spans="2:6">
      <c r="B16" s="293" t="s">
        <v>322</v>
      </c>
      <c r="C16" s="294"/>
      <c r="D16" s="171">
        <f>D15</f>
        <v>47</v>
      </c>
      <c r="E16" s="171">
        <f>E15</f>
        <v>50750000</v>
      </c>
      <c r="F16" s="171">
        <f>F15</f>
        <v>103192500</v>
      </c>
    </row>
  </sheetData>
  <mergeCells count="11">
    <mergeCell ref="B8:C8"/>
    <mergeCell ref="B1:C1"/>
    <mergeCell ref="B2:E2"/>
    <mergeCell ref="B3:D3"/>
    <mergeCell ref="B4:F4"/>
    <mergeCell ref="B6:F6"/>
    <mergeCell ref="B9:C9"/>
    <mergeCell ref="B11:F11"/>
    <mergeCell ref="B13:F13"/>
    <mergeCell ref="B15:C15"/>
    <mergeCell ref="B16:C16"/>
  </mergeCells>
  <pageMargins left="0.70866141732283472" right="0.70866141732283472" top="0.74803149606299213" bottom="0.74803149606299213" header="0.31496062992125984" footer="0.31496062992125984"/>
  <pageSetup paperSize="9" scale="8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22"/>
  <sheetViews>
    <sheetView rightToLeft="1" workbookViewId="0">
      <selection activeCell="A14" sqref="A14:XFD14"/>
    </sheetView>
  </sheetViews>
  <sheetFormatPr defaultColWidth="9.140625" defaultRowHeight="15"/>
  <cols>
    <col min="1" max="1" width="1.28515625" style="1" customWidth="1"/>
    <col min="2" max="2" width="27.85546875" style="1" customWidth="1"/>
    <col min="3" max="3" width="7.85546875" style="1" customWidth="1"/>
    <col min="4" max="5" width="11.42578125" style="1" customWidth="1"/>
    <col min="6" max="6" width="13.28515625" style="1" customWidth="1"/>
    <col min="7" max="7" width="13.140625" style="1" customWidth="1"/>
    <col min="8" max="8" width="15.42578125" style="1" customWidth="1"/>
    <col min="9" max="9" width="20.42578125" style="1" customWidth="1"/>
    <col min="10" max="16384" width="9.140625" style="1"/>
  </cols>
  <sheetData>
    <row r="1" spans="2:9" ht="22.5">
      <c r="B1" s="33" t="s">
        <v>0</v>
      </c>
      <c r="C1" s="34"/>
      <c r="D1" s="34"/>
      <c r="E1" s="34"/>
      <c r="F1" s="34"/>
      <c r="G1" s="34"/>
      <c r="H1" s="34"/>
      <c r="I1" s="35"/>
    </row>
    <row r="2" spans="2:9" ht="21">
      <c r="B2" s="201" t="s">
        <v>329</v>
      </c>
      <c r="C2" s="201"/>
      <c r="D2" s="201"/>
      <c r="E2" s="201"/>
      <c r="F2" s="100"/>
      <c r="G2" s="100"/>
      <c r="H2" s="100"/>
      <c r="I2" s="101"/>
    </row>
    <row r="3" spans="2:9" ht="21">
      <c r="B3" s="337" t="s">
        <v>328</v>
      </c>
      <c r="C3" s="337"/>
      <c r="D3" s="337"/>
      <c r="E3" s="337"/>
      <c r="F3" s="337"/>
      <c r="G3" s="337"/>
      <c r="H3" s="337"/>
      <c r="I3" s="337"/>
    </row>
    <row r="4" spans="2:9" ht="30">
      <c r="B4" s="149" t="s">
        <v>6</v>
      </c>
      <c r="C4" s="150" t="s">
        <v>7</v>
      </c>
      <c r="D4" s="150" t="s">
        <v>9</v>
      </c>
      <c r="E4" s="150" t="s">
        <v>10</v>
      </c>
      <c r="F4" s="150" t="s">
        <v>11</v>
      </c>
      <c r="G4" s="151" t="s">
        <v>3</v>
      </c>
      <c r="H4" s="150" t="s">
        <v>2</v>
      </c>
      <c r="I4" s="150" t="s">
        <v>1</v>
      </c>
    </row>
    <row r="5" spans="2:9">
      <c r="B5" s="338" t="s">
        <v>16</v>
      </c>
      <c r="C5" s="339"/>
      <c r="D5" s="339"/>
      <c r="E5" s="339"/>
      <c r="F5" s="339"/>
      <c r="G5" s="339"/>
      <c r="H5" s="339"/>
      <c r="I5" s="340"/>
    </row>
    <row r="6" spans="2:9" ht="15.75">
      <c r="B6" s="157" t="s">
        <v>106</v>
      </c>
      <c r="C6" s="158" t="s">
        <v>107</v>
      </c>
      <c r="D6" s="152">
        <v>3</v>
      </c>
      <c r="E6" s="152">
        <v>3</v>
      </c>
      <c r="F6" s="152">
        <v>3</v>
      </c>
      <c r="G6" s="153">
        <v>1</v>
      </c>
      <c r="H6" s="154">
        <v>1000000</v>
      </c>
      <c r="I6" s="154">
        <v>3000000</v>
      </c>
    </row>
    <row r="7" spans="2:9" ht="15.75">
      <c r="B7" s="157" t="s">
        <v>183</v>
      </c>
      <c r="C7" s="158" t="s">
        <v>95</v>
      </c>
      <c r="D7" s="152">
        <v>0.1</v>
      </c>
      <c r="E7" s="152">
        <v>0.09</v>
      </c>
      <c r="F7" s="152">
        <v>0.09</v>
      </c>
      <c r="G7" s="153">
        <v>3</v>
      </c>
      <c r="H7" s="154">
        <v>206656</v>
      </c>
      <c r="I7" s="154">
        <v>19130.05</v>
      </c>
    </row>
    <row r="8" spans="2:9" ht="15.75">
      <c r="B8" s="341" t="s">
        <v>318</v>
      </c>
      <c r="C8" s="342"/>
      <c r="D8" s="343"/>
      <c r="E8" s="343"/>
      <c r="F8" s="343"/>
      <c r="G8" s="154">
        <f>SUM(G6:G7)</f>
        <v>4</v>
      </c>
      <c r="H8" s="154">
        <f>SUM(H6:H7)</f>
        <v>1206656</v>
      </c>
      <c r="I8" s="154">
        <f>SUM(I6:I7)</f>
        <v>3019130.05</v>
      </c>
    </row>
    <row r="9" spans="2:9" ht="15.75">
      <c r="B9" s="344" t="s">
        <v>319</v>
      </c>
      <c r="C9" s="345"/>
      <c r="D9" s="346"/>
      <c r="E9" s="346"/>
      <c r="F9" s="346"/>
      <c r="G9" s="155">
        <f>G8</f>
        <v>4</v>
      </c>
      <c r="H9" s="155">
        <f t="shared" ref="H9:I9" si="0">H8</f>
        <v>1206656</v>
      </c>
      <c r="I9" s="155">
        <f t="shared" si="0"/>
        <v>3019130.05</v>
      </c>
    </row>
    <row r="10" spans="2:9" ht="36.75" customHeight="1">
      <c r="B10" s="331" t="s">
        <v>91</v>
      </c>
      <c r="C10" s="331"/>
      <c r="D10" s="331"/>
      <c r="E10" s="331"/>
      <c r="F10" s="331"/>
      <c r="G10" s="331"/>
      <c r="H10" s="331"/>
      <c r="I10" s="331"/>
    </row>
    <row r="11" spans="2:9" ht="24.75" customHeight="1">
      <c r="B11" s="332" t="s">
        <v>6</v>
      </c>
      <c r="C11" s="333"/>
      <c r="D11" s="334" t="s">
        <v>7</v>
      </c>
      <c r="E11" s="335"/>
      <c r="F11" s="334" t="s">
        <v>24</v>
      </c>
      <c r="G11" s="336"/>
      <c r="H11" s="336"/>
      <c r="I11" s="335"/>
    </row>
    <row r="12" spans="2:9" ht="18" customHeight="1">
      <c r="B12" s="347" t="s">
        <v>16</v>
      </c>
      <c r="C12" s="348"/>
      <c r="D12" s="348"/>
      <c r="E12" s="348"/>
      <c r="F12" s="348"/>
      <c r="G12" s="348"/>
      <c r="H12" s="348"/>
      <c r="I12" s="349"/>
    </row>
    <row r="13" spans="2:9" ht="18" customHeight="1">
      <c r="B13" s="353" t="s">
        <v>257</v>
      </c>
      <c r="C13" s="354"/>
      <c r="D13" s="355" t="s">
        <v>258</v>
      </c>
      <c r="E13" s="355"/>
      <c r="F13" s="312" t="s">
        <v>108</v>
      </c>
      <c r="G13" s="313"/>
      <c r="H13" s="313"/>
      <c r="I13" s="314"/>
    </row>
    <row r="14" spans="2:9" ht="18" customHeight="1">
      <c r="B14" s="315" t="s">
        <v>109</v>
      </c>
      <c r="C14" s="316"/>
      <c r="D14" s="316"/>
      <c r="E14" s="316"/>
      <c r="F14" s="316"/>
      <c r="G14" s="316"/>
      <c r="H14" s="316"/>
      <c r="I14" s="317"/>
    </row>
    <row r="15" spans="2:9" ht="18" customHeight="1">
      <c r="B15" s="307" t="s">
        <v>162</v>
      </c>
      <c r="C15" s="308"/>
      <c r="D15" s="306" t="s">
        <v>163</v>
      </c>
      <c r="E15" s="306"/>
      <c r="F15" s="328" t="s">
        <v>108</v>
      </c>
      <c r="G15" s="329"/>
      <c r="H15" s="329"/>
      <c r="I15" s="330"/>
    </row>
    <row r="16" spans="2:9" ht="18" customHeight="1">
      <c r="B16" s="307" t="s">
        <v>222</v>
      </c>
      <c r="C16" s="308"/>
      <c r="D16" s="306" t="s">
        <v>223</v>
      </c>
      <c r="E16" s="306"/>
      <c r="F16" s="309">
        <v>1</v>
      </c>
      <c r="G16" s="310"/>
      <c r="H16" s="310"/>
      <c r="I16" s="311"/>
    </row>
    <row r="17" spans="2:9" ht="18" customHeight="1">
      <c r="B17" s="350" t="s">
        <v>73</v>
      </c>
      <c r="C17" s="351"/>
      <c r="D17" s="351"/>
      <c r="E17" s="351"/>
      <c r="F17" s="351"/>
      <c r="G17" s="351"/>
      <c r="H17" s="351"/>
      <c r="I17" s="352"/>
    </row>
    <row r="18" spans="2:9" ht="18" customHeight="1">
      <c r="B18" s="307" t="s">
        <v>153</v>
      </c>
      <c r="C18" s="308"/>
      <c r="D18" s="306" t="s">
        <v>154</v>
      </c>
      <c r="E18" s="306"/>
      <c r="F18" s="309">
        <v>10</v>
      </c>
      <c r="G18" s="310"/>
      <c r="H18" s="310"/>
      <c r="I18" s="311"/>
    </row>
    <row r="19" spans="2:9" ht="18" customHeight="1">
      <c r="B19" s="307" t="s">
        <v>160</v>
      </c>
      <c r="C19" s="308"/>
      <c r="D19" s="306" t="s">
        <v>161</v>
      </c>
      <c r="E19" s="306"/>
      <c r="F19" s="309">
        <v>9.5</v>
      </c>
      <c r="G19" s="310"/>
      <c r="H19" s="310"/>
      <c r="I19" s="311"/>
    </row>
    <row r="20" spans="2:9" ht="18" customHeight="1">
      <c r="B20" s="318" t="s">
        <v>173</v>
      </c>
      <c r="C20" s="319"/>
      <c r="D20" s="320" t="s">
        <v>174</v>
      </c>
      <c r="E20" s="320"/>
      <c r="F20" s="309">
        <v>1</v>
      </c>
      <c r="G20" s="310"/>
      <c r="H20" s="310"/>
      <c r="I20" s="311"/>
    </row>
    <row r="21" spans="2:9" ht="18" customHeight="1">
      <c r="B21" s="307" t="s">
        <v>149</v>
      </c>
      <c r="C21" s="308"/>
      <c r="D21" s="306" t="s">
        <v>150</v>
      </c>
      <c r="E21" s="306"/>
      <c r="F21" s="328" t="s">
        <v>108</v>
      </c>
      <c r="G21" s="329"/>
      <c r="H21" s="329"/>
      <c r="I21" s="330"/>
    </row>
    <row r="22" spans="2:9" ht="18" customHeight="1">
      <c r="B22" s="321" t="s">
        <v>204</v>
      </c>
      <c r="C22" s="322"/>
      <c r="D22" s="323" t="s">
        <v>205</v>
      </c>
      <c r="E22" s="324"/>
      <c r="F22" s="325" t="s">
        <v>108</v>
      </c>
      <c r="G22" s="326"/>
      <c r="H22" s="326"/>
      <c r="I22" s="327"/>
    </row>
  </sheetData>
  <mergeCells count="38">
    <mergeCell ref="B12:I12"/>
    <mergeCell ref="B15:C15"/>
    <mergeCell ref="B17:I17"/>
    <mergeCell ref="B16:C16"/>
    <mergeCell ref="D16:E16"/>
    <mergeCell ref="F16:I16"/>
    <mergeCell ref="D15:E15"/>
    <mergeCell ref="F15:I15"/>
    <mergeCell ref="B13:C13"/>
    <mergeCell ref="D13:E13"/>
    <mergeCell ref="B2:E2"/>
    <mergeCell ref="B10:I10"/>
    <mergeCell ref="B11:C11"/>
    <mergeCell ref="D11:E11"/>
    <mergeCell ref="F11:I11"/>
    <mergeCell ref="B3:I3"/>
    <mergeCell ref="B5:I5"/>
    <mergeCell ref="B8:C8"/>
    <mergeCell ref="D8:F8"/>
    <mergeCell ref="B9:C9"/>
    <mergeCell ref="D9:F9"/>
    <mergeCell ref="B20:C20"/>
    <mergeCell ref="D20:E20"/>
    <mergeCell ref="F20:I20"/>
    <mergeCell ref="B22:C22"/>
    <mergeCell ref="D22:E22"/>
    <mergeCell ref="F22:I22"/>
    <mergeCell ref="B21:C21"/>
    <mergeCell ref="D21:E21"/>
    <mergeCell ref="F21:I21"/>
    <mergeCell ref="D19:E19"/>
    <mergeCell ref="B19:C19"/>
    <mergeCell ref="F19:I19"/>
    <mergeCell ref="F13:I13"/>
    <mergeCell ref="B14:I14"/>
    <mergeCell ref="B18:C18"/>
    <mergeCell ref="D18:E18"/>
    <mergeCell ref="F18:I18"/>
  </mergeCells>
  <pageMargins left="0.70866141732283505" right="0.70866141732283505" top="0.74803149606299202" bottom="0.74803149606299202" header="0.31496062992126" footer="0.31496062992126"/>
  <pageSetup paperSize="9" scale="9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22"/>
  <sheetViews>
    <sheetView rightToLeft="1" workbookViewId="0">
      <selection activeCell="B2" sqref="B2:E2"/>
    </sheetView>
  </sheetViews>
  <sheetFormatPr defaultRowHeight="15"/>
  <cols>
    <col min="1" max="1" width="1.140625" style="2" customWidth="1"/>
    <col min="2" max="2" width="28.28515625" style="2" customWidth="1"/>
    <col min="3" max="3" width="17.42578125" style="2" customWidth="1"/>
    <col min="4" max="4" width="24.7109375" style="2" customWidth="1"/>
    <col min="5" max="5" width="16.85546875" style="110" customWidth="1"/>
    <col min="6" max="6" width="15.85546875" style="110" customWidth="1"/>
    <col min="7" max="7" width="26.85546875" style="2" customWidth="1"/>
    <col min="8" max="10" width="9.140625" style="2"/>
    <col min="11" max="11" width="19" style="2" customWidth="1"/>
    <col min="12" max="235" width="9.140625" style="2"/>
    <col min="236" max="236" width="1.140625" style="2" customWidth="1"/>
    <col min="237" max="237" width="28.28515625" style="2" customWidth="1"/>
    <col min="238" max="238" width="14.85546875" style="2" customWidth="1"/>
    <col min="239" max="239" width="18.5703125" style="2" customWidth="1"/>
    <col min="240" max="240" width="10.140625" style="2" customWidth="1"/>
    <col min="241" max="241" width="20.140625" style="2" customWidth="1"/>
    <col min="242" max="242" width="37.7109375" style="2" customWidth="1"/>
    <col min="243" max="491" width="9.140625" style="2"/>
    <col min="492" max="492" width="1.140625" style="2" customWidth="1"/>
    <col min="493" max="493" width="28.28515625" style="2" customWidth="1"/>
    <col min="494" max="494" width="14.85546875" style="2" customWidth="1"/>
    <col min="495" max="495" width="18.5703125" style="2" customWidth="1"/>
    <col min="496" max="496" width="10.140625" style="2" customWidth="1"/>
    <col min="497" max="497" width="20.140625" style="2" customWidth="1"/>
    <col min="498" max="498" width="37.7109375" style="2" customWidth="1"/>
    <col min="499" max="747" width="9.140625" style="2"/>
    <col min="748" max="748" width="1.140625" style="2" customWidth="1"/>
    <col min="749" max="749" width="28.28515625" style="2" customWidth="1"/>
    <col min="750" max="750" width="14.85546875" style="2" customWidth="1"/>
    <col min="751" max="751" width="18.5703125" style="2" customWidth="1"/>
    <col min="752" max="752" width="10.140625" style="2" customWidth="1"/>
    <col min="753" max="753" width="20.140625" style="2" customWidth="1"/>
    <col min="754" max="754" width="37.7109375" style="2" customWidth="1"/>
    <col min="755" max="1003" width="9.140625" style="2"/>
    <col min="1004" max="1004" width="1.140625" style="2" customWidth="1"/>
    <col min="1005" max="1005" width="28.28515625" style="2" customWidth="1"/>
    <col min="1006" max="1006" width="14.85546875" style="2" customWidth="1"/>
    <col min="1007" max="1007" width="18.5703125" style="2" customWidth="1"/>
    <col min="1008" max="1008" width="10.140625" style="2" customWidth="1"/>
    <col min="1009" max="1009" width="20.140625" style="2" customWidth="1"/>
    <col min="1010" max="1010" width="37.7109375" style="2" customWidth="1"/>
    <col min="1011" max="1259" width="9.140625" style="2"/>
    <col min="1260" max="1260" width="1.140625" style="2" customWidth="1"/>
    <col min="1261" max="1261" width="28.28515625" style="2" customWidth="1"/>
    <col min="1262" max="1262" width="14.85546875" style="2" customWidth="1"/>
    <col min="1263" max="1263" width="18.5703125" style="2" customWidth="1"/>
    <col min="1264" max="1264" width="10.140625" style="2" customWidth="1"/>
    <col min="1265" max="1265" width="20.140625" style="2" customWidth="1"/>
    <col min="1266" max="1266" width="37.7109375" style="2" customWidth="1"/>
    <col min="1267" max="1515" width="9.140625" style="2"/>
    <col min="1516" max="1516" width="1.140625" style="2" customWidth="1"/>
    <col min="1517" max="1517" width="28.28515625" style="2" customWidth="1"/>
    <col min="1518" max="1518" width="14.85546875" style="2" customWidth="1"/>
    <col min="1519" max="1519" width="18.5703125" style="2" customWidth="1"/>
    <col min="1520" max="1520" width="10.140625" style="2" customWidth="1"/>
    <col min="1521" max="1521" width="20.140625" style="2" customWidth="1"/>
    <col min="1522" max="1522" width="37.7109375" style="2" customWidth="1"/>
    <col min="1523" max="1771" width="9.140625" style="2"/>
    <col min="1772" max="1772" width="1.140625" style="2" customWidth="1"/>
    <col min="1773" max="1773" width="28.28515625" style="2" customWidth="1"/>
    <col min="1774" max="1774" width="14.85546875" style="2" customWidth="1"/>
    <col min="1775" max="1775" width="18.5703125" style="2" customWidth="1"/>
    <col min="1776" max="1776" width="10.140625" style="2" customWidth="1"/>
    <col min="1777" max="1777" width="20.140625" style="2" customWidth="1"/>
    <col min="1778" max="1778" width="37.7109375" style="2" customWidth="1"/>
    <col min="1779" max="2027" width="9.140625" style="2"/>
    <col min="2028" max="2028" width="1.140625" style="2" customWidth="1"/>
    <col min="2029" max="2029" width="28.28515625" style="2" customWidth="1"/>
    <col min="2030" max="2030" width="14.85546875" style="2" customWidth="1"/>
    <col min="2031" max="2031" width="18.5703125" style="2" customWidth="1"/>
    <col min="2032" max="2032" width="10.140625" style="2" customWidth="1"/>
    <col min="2033" max="2033" width="20.140625" style="2" customWidth="1"/>
    <col min="2034" max="2034" width="37.7109375" style="2" customWidth="1"/>
    <col min="2035" max="2283" width="9.140625" style="2"/>
    <col min="2284" max="2284" width="1.140625" style="2" customWidth="1"/>
    <col min="2285" max="2285" width="28.28515625" style="2" customWidth="1"/>
    <col min="2286" max="2286" width="14.85546875" style="2" customWidth="1"/>
    <col min="2287" max="2287" width="18.5703125" style="2" customWidth="1"/>
    <col min="2288" max="2288" width="10.140625" style="2" customWidth="1"/>
    <col min="2289" max="2289" width="20.140625" style="2" customWidth="1"/>
    <col min="2290" max="2290" width="37.7109375" style="2" customWidth="1"/>
    <col min="2291" max="2539" width="9.140625" style="2"/>
    <col min="2540" max="2540" width="1.140625" style="2" customWidth="1"/>
    <col min="2541" max="2541" width="28.28515625" style="2" customWidth="1"/>
    <col min="2542" max="2542" width="14.85546875" style="2" customWidth="1"/>
    <col min="2543" max="2543" width="18.5703125" style="2" customWidth="1"/>
    <col min="2544" max="2544" width="10.140625" style="2" customWidth="1"/>
    <col min="2545" max="2545" width="20.140625" style="2" customWidth="1"/>
    <col min="2546" max="2546" width="37.7109375" style="2" customWidth="1"/>
    <col min="2547" max="2795" width="9.140625" style="2"/>
    <col min="2796" max="2796" width="1.140625" style="2" customWidth="1"/>
    <col min="2797" max="2797" width="28.28515625" style="2" customWidth="1"/>
    <col min="2798" max="2798" width="14.85546875" style="2" customWidth="1"/>
    <col min="2799" max="2799" width="18.5703125" style="2" customWidth="1"/>
    <col min="2800" max="2800" width="10.140625" style="2" customWidth="1"/>
    <col min="2801" max="2801" width="20.140625" style="2" customWidth="1"/>
    <col min="2802" max="2802" width="37.7109375" style="2" customWidth="1"/>
    <col min="2803" max="3051" width="9.140625" style="2"/>
    <col min="3052" max="3052" width="1.140625" style="2" customWidth="1"/>
    <col min="3053" max="3053" width="28.28515625" style="2" customWidth="1"/>
    <col min="3054" max="3054" width="14.85546875" style="2" customWidth="1"/>
    <col min="3055" max="3055" width="18.5703125" style="2" customWidth="1"/>
    <col min="3056" max="3056" width="10.140625" style="2" customWidth="1"/>
    <col min="3057" max="3057" width="20.140625" style="2" customWidth="1"/>
    <col min="3058" max="3058" width="37.7109375" style="2" customWidth="1"/>
    <col min="3059" max="3307" width="9.140625" style="2"/>
    <col min="3308" max="3308" width="1.140625" style="2" customWidth="1"/>
    <col min="3309" max="3309" width="28.28515625" style="2" customWidth="1"/>
    <col min="3310" max="3310" width="14.85546875" style="2" customWidth="1"/>
    <col min="3311" max="3311" width="18.5703125" style="2" customWidth="1"/>
    <col min="3312" max="3312" width="10.140625" style="2" customWidth="1"/>
    <col min="3313" max="3313" width="20.140625" style="2" customWidth="1"/>
    <col min="3314" max="3314" width="37.7109375" style="2" customWidth="1"/>
    <col min="3315" max="3563" width="9.140625" style="2"/>
    <col min="3564" max="3564" width="1.140625" style="2" customWidth="1"/>
    <col min="3565" max="3565" width="28.28515625" style="2" customWidth="1"/>
    <col min="3566" max="3566" width="14.85546875" style="2" customWidth="1"/>
    <col min="3567" max="3567" width="18.5703125" style="2" customWidth="1"/>
    <col min="3568" max="3568" width="10.140625" style="2" customWidth="1"/>
    <col min="3569" max="3569" width="20.140625" style="2" customWidth="1"/>
    <col min="3570" max="3570" width="37.7109375" style="2" customWidth="1"/>
    <col min="3571" max="3819" width="9.140625" style="2"/>
    <col min="3820" max="3820" width="1.140625" style="2" customWidth="1"/>
    <col min="3821" max="3821" width="28.28515625" style="2" customWidth="1"/>
    <col min="3822" max="3822" width="14.85546875" style="2" customWidth="1"/>
    <col min="3823" max="3823" width="18.5703125" style="2" customWidth="1"/>
    <col min="3824" max="3824" width="10.140625" style="2" customWidth="1"/>
    <col min="3825" max="3825" width="20.140625" style="2" customWidth="1"/>
    <col min="3826" max="3826" width="37.7109375" style="2" customWidth="1"/>
    <col min="3827" max="4075" width="9.140625" style="2"/>
    <col min="4076" max="4076" width="1.140625" style="2" customWidth="1"/>
    <col min="4077" max="4077" width="28.28515625" style="2" customWidth="1"/>
    <col min="4078" max="4078" width="14.85546875" style="2" customWidth="1"/>
    <col min="4079" max="4079" width="18.5703125" style="2" customWidth="1"/>
    <col min="4080" max="4080" width="10.140625" style="2" customWidth="1"/>
    <col min="4081" max="4081" width="20.140625" style="2" customWidth="1"/>
    <col min="4082" max="4082" width="37.7109375" style="2" customWidth="1"/>
    <col min="4083" max="4331" width="9.140625" style="2"/>
    <col min="4332" max="4332" width="1.140625" style="2" customWidth="1"/>
    <col min="4333" max="4333" width="28.28515625" style="2" customWidth="1"/>
    <col min="4334" max="4334" width="14.85546875" style="2" customWidth="1"/>
    <col min="4335" max="4335" width="18.5703125" style="2" customWidth="1"/>
    <col min="4336" max="4336" width="10.140625" style="2" customWidth="1"/>
    <col min="4337" max="4337" width="20.140625" style="2" customWidth="1"/>
    <col min="4338" max="4338" width="37.7109375" style="2" customWidth="1"/>
    <col min="4339" max="4587" width="9.140625" style="2"/>
    <col min="4588" max="4588" width="1.140625" style="2" customWidth="1"/>
    <col min="4589" max="4589" width="28.28515625" style="2" customWidth="1"/>
    <col min="4590" max="4590" width="14.85546875" style="2" customWidth="1"/>
    <col min="4591" max="4591" width="18.5703125" style="2" customWidth="1"/>
    <col min="4592" max="4592" width="10.140625" style="2" customWidth="1"/>
    <col min="4593" max="4593" width="20.140625" style="2" customWidth="1"/>
    <col min="4594" max="4594" width="37.7109375" style="2" customWidth="1"/>
    <col min="4595" max="4843" width="9.140625" style="2"/>
    <col min="4844" max="4844" width="1.140625" style="2" customWidth="1"/>
    <col min="4845" max="4845" width="28.28515625" style="2" customWidth="1"/>
    <col min="4846" max="4846" width="14.85546875" style="2" customWidth="1"/>
    <col min="4847" max="4847" width="18.5703125" style="2" customWidth="1"/>
    <col min="4848" max="4848" width="10.140625" style="2" customWidth="1"/>
    <col min="4849" max="4849" width="20.140625" style="2" customWidth="1"/>
    <col min="4850" max="4850" width="37.7109375" style="2" customWidth="1"/>
    <col min="4851" max="5099" width="9.140625" style="2"/>
    <col min="5100" max="5100" width="1.140625" style="2" customWidth="1"/>
    <col min="5101" max="5101" width="28.28515625" style="2" customWidth="1"/>
    <col min="5102" max="5102" width="14.85546875" style="2" customWidth="1"/>
    <col min="5103" max="5103" width="18.5703125" style="2" customWidth="1"/>
    <col min="5104" max="5104" width="10.140625" style="2" customWidth="1"/>
    <col min="5105" max="5105" width="20.140625" style="2" customWidth="1"/>
    <col min="5106" max="5106" width="37.7109375" style="2" customWidth="1"/>
    <col min="5107" max="5355" width="9.140625" style="2"/>
    <col min="5356" max="5356" width="1.140625" style="2" customWidth="1"/>
    <col min="5357" max="5357" width="28.28515625" style="2" customWidth="1"/>
    <col min="5358" max="5358" width="14.85546875" style="2" customWidth="1"/>
    <col min="5359" max="5359" width="18.5703125" style="2" customWidth="1"/>
    <col min="5360" max="5360" width="10.140625" style="2" customWidth="1"/>
    <col min="5361" max="5361" width="20.140625" style="2" customWidth="1"/>
    <col min="5362" max="5362" width="37.7109375" style="2" customWidth="1"/>
    <col min="5363" max="5611" width="9.140625" style="2"/>
    <col min="5612" max="5612" width="1.140625" style="2" customWidth="1"/>
    <col min="5613" max="5613" width="28.28515625" style="2" customWidth="1"/>
    <col min="5614" max="5614" width="14.85546875" style="2" customWidth="1"/>
    <col min="5615" max="5615" width="18.5703125" style="2" customWidth="1"/>
    <col min="5616" max="5616" width="10.140625" style="2" customWidth="1"/>
    <col min="5617" max="5617" width="20.140625" style="2" customWidth="1"/>
    <col min="5618" max="5618" width="37.7109375" style="2" customWidth="1"/>
    <col min="5619" max="5867" width="9.140625" style="2"/>
    <col min="5868" max="5868" width="1.140625" style="2" customWidth="1"/>
    <col min="5869" max="5869" width="28.28515625" style="2" customWidth="1"/>
    <col min="5870" max="5870" width="14.85546875" style="2" customWidth="1"/>
    <col min="5871" max="5871" width="18.5703125" style="2" customWidth="1"/>
    <col min="5872" max="5872" width="10.140625" style="2" customWidth="1"/>
    <col min="5873" max="5873" width="20.140625" style="2" customWidth="1"/>
    <col min="5874" max="5874" width="37.7109375" style="2" customWidth="1"/>
    <col min="5875" max="6123" width="9.140625" style="2"/>
    <col min="6124" max="6124" width="1.140625" style="2" customWidth="1"/>
    <col min="6125" max="6125" width="28.28515625" style="2" customWidth="1"/>
    <col min="6126" max="6126" width="14.85546875" style="2" customWidth="1"/>
    <col min="6127" max="6127" width="18.5703125" style="2" customWidth="1"/>
    <col min="6128" max="6128" width="10.140625" style="2" customWidth="1"/>
    <col min="6129" max="6129" width="20.140625" style="2" customWidth="1"/>
    <col min="6130" max="6130" width="37.7109375" style="2" customWidth="1"/>
    <col min="6131" max="6379" width="9.140625" style="2"/>
    <col min="6380" max="6380" width="1.140625" style="2" customWidth="1"/>
    <col min="6381" max="6381" width="28.28515625" style="2" customWidth="1"/>
    <col min="6382" max="6382" width="14.85546875" style="2" customWidth="1"/>
    <col min="6383" max="6383" width="18.5703125" style="2" customWidth="1"/>
    <col min="6384" max="6384" width="10.140625" style="2" customWidth="1"/>
    <col min="6385" max="6385" width="20.140625" style="2" customWidth="1"/>
    <col min="6386" max="6386" width="37.7109375" style="2" customWidth="1"/>
    <col min="6387" max="6635" width="9.140625" style="2"/>
    <col min="6636" max="6636" width="1.140625" style="2" customWidth="1"/>
    <col min="6637" max="6637" width="28.28515625" style="2" customWidth="1"/>
    <col min="6638" max="6638" width="14.85546875" style="2" customWidth="1"/>
    <col min="6639" max="6639" width="18.5703125" style="2" customWidth="1"/>
    <col min="6640" max="6640" width="10.140625" style="2" customWidth="1"/>
    <col min="6641" max="6641" width="20.140625" style="2" customWidth="1"/>
    <col min="6642" max="6642" width="37.7109375" style="2" customWidth="1"/>
    <col min="6643" max="6891" width="9.140625" style="2"/>
    <col min="6892" max="6892" width="1.140625" style="2" customWidth="1"/>
    <col min="6893" max="6893" width="28.28515625" style="2" customWidth="1"/>
    <col min="6894" max="6894" width="14.85546875" style="2" customWidth="1"/>
    <col min="6895" max="6895" width="18.5703125" style="2" customWidth="1"/>
    <col min="6896" max="6896" width="10.140625" style="2" customWidth="1"/>
    <col min="6897" max="6897" width="20.140625" style="2" customWidth="1"/>
    <col min="6898" max="6898" width="37.7109375" style="2" customWidth="1"/>
    <col min="6899" max="7147" width="9.140625" style="2"/>
    <col min="7148" max="7148" width="1.140625" style="2" customWidth="1"/>
    <col min="7149" max="7149" width="28.28515625" style="2" customWidth="1"/>
    <col min="7150" max="7150" width="14.85546875" style="2" customWidth="1"/>
    <col min="7151" max="7151" width="18.5703125" style="2" customWidth="1"/>
    <col min="7152" max="7152" width="10.140625" style="2" customWidth="1"/>
    <col min="7153" max="7153" width="20.140625" style="2" customWidth="1"/>
    <col min="7154" max="7154" width="37.7109375" style="2" customWidth="1"/>
    <col min="7155" max="7403" width="9.140625" style="2"/>
    <col min="7404" max="7404" width="1.140625" style="2" customWidth="1"/>
    <col min="7405" max="7405" width="28.28515625" style="2" customWidth="1"/>
    <col min="7406" max="7406" width="14.85546875" style="2" customWidth="1"/>
    <col min="7407" max="7407" width="18.5703125" style="2" customWidth="1"/>
    <col min="7408" max="7408" width="10.140625" style="2" customWidth="1"/>
    <col min="7409" max="7409" width="20.140625" style="2" customWidth="1"/>
    <col min="7410" max="7410" width="37.7109375" style="2" customWidth="1"/>
    <col min="7411" max="7659" width="9.140625" style="2"/>
    <col min="7660" max="7660" width="1.140625" style="2" customWidth="1"/>
    <col min="7661" max="7661" width="28.28515625" style="2" customWidth="1"/>
    <col min="7662" max="7662" width="14.85546875" style="2" customWidth="1"/>
    <col min="7663" max="7663" width="18.5703125" style="2" customWidth="1"/>
    <col min="7664" max="7664" width="10.140625" style="2" customWidth="1"/>
    <col min="7665" max="7665" width="20.140625" style="2" customWidth="1"/>
    <col min="7666" max="7666" width="37.7109375" style="2" customWidth="1"/>
    <col min="7667" max="7915" width="9.140625" style="2"/>
    <col min="7916" max="7916" width="1.140625" style="2" customWidth="1"/>
    <col min="7917" max="7917" width="28.28515625" style="2" customWidth="1"/>
    <col min="7918" max="7918" width="14.85546875" style="2" customWidth="1"/>
    <col min="7919" max="7919" width="18.5703125" style="2" customWidth="1"/>
    <col min="7920" max="7920" width="10.140625" style="2" customWidth="1"/>
    <col min="7921" max="7921" width="20.140625" style="2" customWidth="1"/>
    <col min="7922" max="7922" width="37.7109375" style="2" customWidth="1"/>
    <col min="7923" max="8171" width="9.140625" style="2"/>
    <col min="8172" max="8172" width="1.140625" style="2" customWidth="1"/>
    <col min="8173" max="8173" width="28.28515625" style="2" customWidth="1"/>
    <col min="8174" max="8174" width="14.85546875" style="2" customWidth="1"/>
    <col min="8175" max="8175" width="18.5703125" style="2" customWidth="1"/>
    <col min="8176" max="8176" width="10.140625" style="2" customWidth="1"/>
    <col min="8177" max="8177" width="20.140625" style="2" customWidth="1"/>
    <col min="8178" max="8178" width="37.7109375" style="2" customWidth="1"/>
    <col min="8179" max="8427" width="9.140625" style="2"/>
    <col min="8428" max="8428" width="1.140625" style="2" customWidth="1"/>
    <col min="8429" max="8429" width="28.28515625" style="2" customWidth="1"/>
    <col min="8430" max="8430" width="14.85546875" style="2" customWidth="1"/>
    <col min="8431" max="8431" width="18.5703125" style="2" customWidth="1"/>
    <col min="8432" max="8432" width="10.140625" style="2" customWidth="1"/>
    <col min="8433" max="8433" width="20.140625" style="2" customWidth="1"/>
    <col min="8434" max="8434" width="37.7109375" style="2" customWidth="1"/>
    <col min="8435" max="8683" width="9.140625" style="2"/>
    <col min="8684" max="8684" width="1.140625" style="2" customWidth="1"/>
    <col min="8685" max="8685" width="28.28515625" style="2" customWidth="1"/>
    <col min="8686" max="8686" width="14.85546875" style="2" customWidth="1"/>
    <col min="8687" max="8687" width="18.5703125" style="2" customWidth="1"/>
    <col min="8688" max="8688" width="10.140625" style="2" customWidth="1"/>
    <col min="8689" max="8689" width="20.140625" style="2" customWidth="1"/>
    <col min="8690" max="8690" width="37.7109375" style="2" customWidth="1"/>
    <col min="8691" max="8939" width="9.140625" style="2"/>
    <col min="8940" max="8940" width="1.140625" style="2" customWidth="1"/>
    <col min="8941" max="8941" width="28.28515625" style="2" customWidth="1"/>
    <col min="8942" max="8942" width="14.85546875" style="2" customWidth="1"/>
    <col min="8943" max="8943" width="18.5703125" style="2" customWidth="1"/>
    <col min="8944" max="8944" width="10.140625" style="2" customWidth="1"/>
    <col min="8945" max="8945" width="20.140625" style="2" customWidth="1"/>
    <col min="8946" max="8946" width="37.7109375" style="2" customWidth="1"/>
    <col min="8947" max="9195" width="9.140625" style="2"/>
    <col min="9196" max="9196" width="1.140625" style="2" customWidth="1"/>
    <col min="9197" max="9197" width="28.28515625" style="2" customWidth="1"/>
    <col min="9198" max="9198" width="14.85546875" style="2" customWidth="1"/>
    <col min="9199" max="9199" width="18.5703125" style="2" customWidth="1"/>
    <col min="9200" max="9200" width="10.140625" style="2" customWidth="1"/>
    <col min="9201" max="9201" width="20.140625" style="2" customWidth="1"/>
    <col min="9202" max="9202" width="37.7109375" style="2" customWidth="1"/>
    <col min="9203" max="9451" width="9.140625" style="2"/>
    <col min="9452" max="9452" width="1.140625" style="2" customWidth="1"/>
    <col min="9453" max="9453" width="28.28515625" style="2" customWidth="1"/>
    <col min="9454" max="9454" width="14.85546875" style="2" customWidth="1"/>
    <col min="9455" max="9455" width="18.5703125" style="2" customWidth="1"/>
    <col min="9456" max="9456" width="10.140625" style="2" customWidth="1"/>
    <col min="9457" max="9457" width="20.140625" style="2" customWidth="1"/>
    <col min="9458" max="9458" width="37.7109375" style="2" customWidth="1"/>
    <col min="9459" max="9707" width="9.140625" style="2"/>
    <col min="9708" max="9708" width="1.140625" style="2" customWidth="1"/>
    <col min="9709" max="9709" width="28.28515625" style="2" customWidth="1"/>
    <col min="9710" max="9710" width="14.85546875" style="2" customWidth="1"/>
    <col min="9711" max="9711" width="18.5703125" style="2" customWidth="1"/>
    <col min="9712" max="9712" width="10.140625" style="2" customWidth="1"/>
    <col min="9713" max="9713" width="20.140625" style="2" customWidth="1"/>
    <col min="9714" max="9714" width="37.7109375" style="2" customWidth="1"/>
    <col min="9715" max="9963" width="9.140625" style="2"/>
    <col min="9964" max="9964" width="1.140625" style="2" customWidth="1"/>
    <col min="9965" max="9965" width="28.28515625" style="2" customWidth="1"/>
    <col min="9966" max="9966" width="14.85546875" style="2" customWidth="1"/>
    <col min="9967" max="9967" width="18.5703125" style="2" customWidth="1"/>
    <col min="9968" max="9968" width="10.140625" style="2" customWidth="1"/>
    <col min="9969" max="9969" width="20.140625" style="2" customWidth="1"/>
    <col min="9970" max="9970" width="37.7109375" style="2" customWidth="1"/>
    <col min="9971" max="10219" width="9.140625" style="2"/>
    <col min="10220" max="10220" width="1.140625" style="2" customWidth="1"/>
    <col min="10221" max="10221" width="28.28515625" style="2" customWidth="1"/>
    <col min="10222" max="10222" width="14.85546875" style="2" customWidth="1"/>
    <col min="10223" max="10223" width="18.5703125" style="2" customWidth="1"/>
    <col min="10224" max="10224" width="10.140625" style="2" customWidth="1"/>
    <col min="10225" max="10225" width="20.140625" style="2" customWidth="1"/>
    <col min="10226" max="10226" width="37.7109375" style="2" customWidth="1"/>
    <col min="10227" max="10475" width="9.140625" style="2"/>
    <col min="10476" max="10476" width="1.140625" style="2" customWidth="1"/>
    <col min="10477" max="10477" width="28.28515625" style="2" customWidth="1"/>
    <col min="10478" max="10478" width="14.85546875" style="2" customWidth="1"/>
    <col min="10479" max="10479" width="18.5703125" style="2" customWidth="1"/>
    <col min="10480" max="10480" width="10.140625" style="2" customWidth="1"/>
    <col min="10481" max="10481" width="20.140625" style="2" customWidth="1"/>
    <col min="10482" max="10482" width="37.7109375" style="2" customWidth="1"/>
    <col min="10483" max="10731" width="9.140625" style="2"/>
    <col min="10732" max="10732" width="1.140625" style="2" customWidth="1"/>
    <col min="10733" max="10733" width="28.28515625" style="2" customWidth="1"/>
    <col min="10734" max="10734" width="14.85546875" style="2" customWidth="1"/>
    <col min="10735" max="10735" width="18.5703125" style="2" customWidth="1"/>
    <col min="10736" max="10736" width="10.140625" style="2" customWidth="1"/>
    <col min="10737" max="10737" width="20.140625" style="2" customWidth="1"/>
    <col min="10738" max="10738" width="37.7109375" style="2" customWidth="1"/>
    <col min="10739" max="10987" width="9.140625" style="2"/>
    <col min="10988" max="10988" width="1.140625" style="2" customWidth="1"/>
    <col min="10989" max="10989" width="28.28515625" style="2" customWidth="1"/>
    <col min="10990" max="10990" width="14.85546875" style="2" customWidth="1"/>
    <col min="10991" max="10991" width="18.5703125" style="2" customWidth="1"/>
    <col min="10992" max="10992" width="10.140625" style="2" customWidth="1"/>
    <col min="10993" max="10993" width="20.140625" style="2" customWidth="1"/>
    <col min="10994" max="10994" width="37.7109375" style="2" customWidth="1"/>
    <col min="10995" max="11243" width="9.140625" style="2"/>
    <col min="11244" max="11244" width="1.140625" style="2" customWidth="1"/>
    <col min="11245" max="11245" width="28.28515625" style="2" customWidth="1"/>
    <col min="11246" max="11246" width="14.85546875" style="2" customWidth="1"/>
    <col min="11247" max="11247" width="18.5703125" style="2" customWidth="1"/>
    <col min="11248" max="11248" width="10.140625" style="2" customWidth="1"/>
    <col min="11249" max="11249" width="20.140625" style="2" customWidth="1"/>
    <col min="11250" max="11250" width="37.7109375" style="2" customWidth="1"/>
    <col min="11251" max="11499" width="9.140625" style="2"/>
    <col min="11500" max="11500" width="1.140625" style="2" customWidth="1"/>
    <col min="11501" max="11501" width="28.28515625" style="2" customWidth="1"/>
    <col min="11502" max="11502" width="14.85546875" style="2" customWidth="1"/>
    <col min="11503" max="11503" width="18.5703125" style="2" customWidth="1"/>
    <col min="11504" max="11504" width="10.140625" style="2" customWidth="1"/>
    <col min="11505" max="11505" width="20.140625" style="2" customWidth="1"/>
    <col min="11506" max="11506" width="37.7109375" style="2" customWidth="1"/>
    <col min="11507" max="11755" width="9.140625" style="2"/>
    <col min="11756" max="11756" width="1.140625" style="2" customWidth="1"/>
    <col min="11757" max="11757" width="28.28515625" style="2" customWidth="1"/>
    <col min="11758" max="11758" width="14.85546875" style="2" customWidth="1"/>
    <col min="11759" max="11759" width="18.5703125" style="2" customWidth="1"/>
    <col min="11760" max="11760" width="10.140625" style="2" customWidth="1"/>
    <col min="11761" max="11761" width="20.140625" style="2" customWidth="1"/>
    <col min="11762" max="11762" width="37.7109375" style="2" customWidth="1"/>
    <col min="11763" max="12011" width="9.140625" style="2"/>
    <col min="12012" max="12012" width="1.140625" style="2" customWidth="1"/>
    <col min="12013" max="12013" width="28.28515625" style="2" customWidth="1"/>
    <col min="12014" max="12014" width="14.85546875" style="2" customWidth="1"/>
    <col min="12015" max="12015" width="18.5703125" style="2" customWidth="1"/>
    <col min="12016" max="12016" width="10.140625" style="2" customWidth="1"/>
    <col min="12017" max="12017" width="20.140625" style="2" customWidth="1"/>
    <col min="12018" max="12018" width="37.7109375" style="2" customWidth="1"/>
    <col min="12019" max="12267" width="9.140625" style="2"/>
    <col min="12268" max="12268" width="1.140625" style="2" customWidth="1"/>
    <col min="12269" max="12269" width="28.28515625" style="2" customWidth="1"/>
    <col min="12270" max="12270" width="14.85546875" style="2" customWidth="1"/>
    <col min="12271" max="12271" width="18.5703125" style="2" customWidth="1"/>
    <col min="12272" max="12272" width="10.140625" style="2" customWidth="1"/>
    <col min="12273" max="12273" width="20.140625" style="2" customWidth="1"/>
    <col min="12274" max="12274" width="37.7109375" style="2" customWidth="1"/>
    <col min="12275" max="12523" width="9.140625" style="2"/>
    <col min="12524" max="12524" width="1.140625" style="2" customWidth="1"/>
    <col min="12525" max="12525" width="28.28515625" style="2" customWidth="1"/>
    <col min="12526" max="12526" width="14.85546875" style="2" customWidth="1"/>
    <col min="12527" max="12527" width="18.5703125" style="2" customWidth="1"/>
    <col min="12528" max="12528" width="10.140625" style="2" customWidth="1"/>
    <col min="12529" max="12529" width="20.140625" style="2" customWidth="1"/>
    <col min="12530" max="12530" width="37.7109375" style="2" customWidth="1"/>
    <col min="12531" max="12779" width="9.140625" style="2"/>
    <col min="12780" max="12780" width="1.140625" style="2" customWidth="1"/>
    <col min="12781" max="12781" width="28.28515625" style="2" customWidth="1"/>
    <col min="12782" max="12782" width="14.85546875" style="2" customWidth="1"/>
    <col min="12783" max="12783" width="18.5703125" style="2" customWidth="1"/>
    <col min="12784" max="12784" width="10.140625" style="2" customWidth="1"/>
    <col min="12785" max="12785" width="20.140625" style="2" customWidth="1"/>
    <col min="12786" max="12786" width="37.7109375" style="2" customWidth="1"/>
    <col min="12787" max="13035" width="9.140625" style="2"/>
    <col min="13036" max="13036" width="1.140625" style="2" customWidth="1"/>
    <col min="13037" max="13037" width="28.28515625" style="2" customWidth="1"/>
    <col min="13038" max="13038" width="14.85546875" style="2" customWidth="1"/>
    <col min="13039" max="13039" width="18.5703125" style="2" customWidth="1"/>
    <col min="13040" max="13040" width="10.140625" style="2" customWidth="1"/>
    <col min="13041" max="13041" width="20.140625" style="2" customWidth="1"/>
    <col min="13042" max="13042" width="37.7109375" style="2" customWidth="1"/>
    <col min="13043" max="13291" width="9.140625" style="2"/>
    <col min="13292" max="13292" width="1.140625" style="2" customWidth="1"/>
    <col min="13293" max="13293" width="28.28515625" style="2" customWidth="1"/>
    <col min="13294" max="13294" width="14.85546875" style="2" customWidth="1"/>
    <col min="13295" max="13295" width="18.5703125" style="2" customWidth="1"/>
    <col min="13296" max="13296" width="10.140625" style="2" customWidth="1"/>
    <col min="13297" max="13297" width="20.140625" style="2" customWidth="1"/>
    <col min="13298" max="13298" width="37.7109375" style="2" customWidth="1"/>
    <col min="13299" max="13547" width="9.140625" style="2"/>
    <col min="13548" max="13548" width="1.140625" style="2" customWidth="1"/>
    <col min="13549" max="13549" width="28.28515625" style="2" customWidth="1"/>
    <col min="13550" max="13550" width="14.85546875" style="2" customWidth="1"/>
    <col min="13551" max="13551" width="18.5703125" style="2" customWidth="1"/>
    <col min="13552" max="13552" width="10.140625" style="2" customWidth="1"/>
    <col min="13553" max="13553" width="20.140625" style="2" customWidth="1"/>
    <col min="13554" max="13554" width="37.7109375" style="2" customWidth="1"/>
    <col min="13555" max="13803" width="9.140625" style="2"/>
    <col min="13804" max="13804" width="1.140625" style="2" customWidth="1"/>
    <col min="13805" max="13805" width="28.28515625" style="2" customWidth="1"/>
    <col min="13806" max="13806" width="14.85546875" style="2" customWidth="1"/>
    <col min="13807" max="13807" width="18.5703125" style="2" customWidth="1"/>
    <col min="13808" max="13808" width="10.140625" style="2" customWidth="1"/>
    <col min="13809" max="13809" width="20.140625" style="2" customWidth="1"/>
    <col min="13810" max="13810" width="37.7109375" style="2" customWidth="1"/>
    <col min="13811" max="14059" width="9.140625" style="2"/>
    <col min="14060" max="14060" width="1.140625" style="2" customWidth="1"/>
    <col min="14061" max="14061" width="28.28515625" style="2" customWidth="1"/>
    <col min="14062" max="14062" width="14.85546875" style="2" customWidth="1"/>
    <col min="14063" max="14063" width="18.5703125" style="2" customWidth="1"/>
    <col min="14064" max="14064" width="10.140625" style="2" customWidth="1"/>
    <col min="14065" max="14065" width="20.140625" style="2" customWidth="1"/>
    <col min="14066" max="14066" width="37.7109375" style="2" customWidth="1"/>
    <col min="14067" max="14315" width="9.140625" style="2"/>
    <col min="14316" max="14316" width="1.140625" style="2" customWidth="1"/>
    <col min="14317" max="14317" width="28.28515625" style="2" customWidth="1"/>
    <col min="14318" max="14318" width="14.85546875" style="2" customWidth="1"/>
    <col min="14319" max="14319" width="18.5703125" style="2" customWidth="1"/>
    <col min="14320" max="14320" width="10.140625" style="2" customWidth="1"/>
    <col min="14321" max="14321" width="20.140625" style="2" customWidth="1"/>
    <col min="14322" max="14322" width="37.7109375" style="2" customWidth="1"/>
    <col min="14323" max="14571" width="9.140625" style="2"/>
    <col min="14572" max="14572" width="1.140625" style="2" customWidth="1"/>
    <col min="14573" max="14573" width="28.28515625" style="2" customWidth="1"/>
    <col min="14574" max="14574" width="14.85546875" style="2" customWidth="1"/>
    <col min="14575" max="14575" width="18.5703125" style="2" customWidth="1"/>
    <col min="14576" max="14576" width="10.140625" style="2" customWidth="1"/>
    <col min="14577" max="14577" width="20.140625" style="2" customWidth="1"/>
    <col min="14578" max="14578" width="37.7109375" style="2" customWidth="1"/>
    <col min="14579" max="14827" width="9.140625" style="2"/>
    <col min="14828" max="14828" width="1.140625" style="2" customWidth="1"/>
    <col min="14829" max="14829" width="28.28515625" style="2" customWidth="1"/>
    <col min="14830" max="14830" width="14.85546875" style="2" customWidth="1"/>
    <col min="14831" max="14831" width="18.5703125" style="2" customWidth="1"/>
    <col min="14832" max="14832" width="10.140625" style="2" customWidth="1"/>
    <col min="14833" max="14833" width="20.140625" style="2" customWidth="1"/>
    <col min="14834" max="14834" width="37.7109375" style="2" customWidth="1"/>
    <col min="14835" max="15083" width="9.140625" style="2"/>
    <col min="15084" max="15084" width="1.140625" style="2" customWidth="1"/>
    <col min="15085" max="15085" width="28.28515625" style="2" customWidth="1"/>
    <col min="15086" max="15086" width="14.85546875" style="2" customWidth="1"/>
    <col min="15087" max="15087" width="18.5703125" style="2" customWidth="1"/>
    <col min="15088" max="15088" width="10.140625" style="2" customWidth="1"/>
    <col min="15089" max="15089" width="20.140625" style="2" customWidth="1"/>
    <col min="15090" max="15090" width="37.7109375" style="2" customWidth="1"/>
    <col min="15091" max="15339" width="9.140625" style="2"/>
    <col min="15340" max="15340" width="1.140625" style="2" customWidth="1"/>
    <col min="15341" max="15341" width="28.28515625" style="2" customWidth="1"/>
    <col min="15342" max="15342" width="14.85546875" style="2" customWidth="1"/>
    <col min="15343" max="15343" width="18.5703125" style="2" customWidth="1"/>
    <col min="15344" max="15344" width="10.140625" style="2" customWidth="1"/>
    <col min="15345" max="15345" width="20.140625" style="2" customWidth="1"/>
    <col min="15346" max="15346" width="37.7109375" style="2" customWidth="1"/>
    <col min="15347" max="15595" width="9.140625" style="2"/>
    <col min="15596" max="15596" width="1.140625" style="2" customWidth="1"/>
    <col min="15597" max="15597" width="28.28515625" style="2" customWidth="1"/>
    <col min="15598" max="15598" width="14.85546875" style="2" customWidth="1"/>
    <col min="15599" max="15599" width="18.5703125" style="2" customWidth="1"/>
    <col min="15600" max="15600" width="10.140625" style="2" customWidth="1"/>
    <col min="15601" max="15601" width="20.140625" style="2" customWidth="1"/>
    <col min="15602" max="15602" width="37.7109375" style="2" customWidth="1"/>
    <col min="15603" max="15851" width="9.140625" style="2"/>
    <col min="15852" max="15852" width="1.140625" style="2" customWidth="1"/>
    <col min="15853" max="15853" width="28.28515625" style="2" customWidth="1"/>
    <col min="15854" max="15854" width="14.85546875" style="2" customWidth="1"/>
    <col min="15855" max="15855" width="18.5703125" style="2" customWidth="1"/>
    <col min="15856" max="15856" width="10.140625" style="2" customWidth="1"/>
    <col min="15857" max="15857" width="20.140625" style="2" customWidth="1"/>
    <col min="15858" max="15858" width="37.7109375" style="2" customWidth="1"/>
    <col min="15859" max="16107" width="9.140625" style="2"/>
    <col min="16108" max="16108" width="1.140625" style="2" customWidth="1"/>
    <col min="16109" max="16109" width="28.28515625" style="2" customWidth="1"/>
    <col min="16110" max="16110" width="14.85546875" style="2" customWidth="1"/>
    <col min="16111" max="16111" width="18.5703125" style="2" customWidth="1"/>
    <col min="16112" max="16112" width="10.140625" style="2" customWidth="1"/>
    <col min="16113" max="16113" width="20.140625" style="2" customWidth="1"/>
    <col min="16114" max="16114" width="37.7109375" style="2" customWidth="1"/>
    <col min="16115" max="16384" width="9.140625" style="2"/>
  </cols>
  <sheetData>
    <row r="1" spans="1:7" s="1" customFormat="1" ht="28.5" customHeight="1">
      <c r="A1" s="21"/>
      <c r="B1" s="22" t="s">
        <v>0</v>
      </c>
      <c r="C1" s="22"/>
      <c r="D1" s="22"/>
      <c r="E1" s="108"/>
      <c r="F1" s="108"/>
      <c r="G1" s="22"/>
    </row>
    <row r="2" spans="1:7" ht="25.5" customHeight="1">
      <c r="A2" s="23"/>
      <c r="B2" s="201" t="s">
        <v>329</v>
      </c>
      <c r="C2" s="201"/>
      <c r="D2" s="201"/>
      <c r="E2" s="201"/>
      <c r="F2" s="109"/>
      <c r="G2" s="24"/>
    </row>
    <row r="3" spans="1:7" ht="20.25" customHeight="1">
      <c r="B3" s="360" t="s">
        <v>59</v>
      </c>
      <c r="C3" s="360"/>
      <c r="D3" s="360"/>
      <c r="E3" s="360"/>
      <c r="F3" s="360"/>
      <c r="G3" s="360"/>
    </row>
    <row r="4" spans="1:7" ht="25.5" customHeight="1">
      <c r="B4" s="25" t="s">
        <v>60</v>
      </c>
      <c r="C4" s="26" t="s">
        <v>61</v>
      </c>
      <c r="D4" s="27" t="s">
        <v>62</v>
      </c>
      <c r="E4" s="361" t="s">
        <v>63</v>
      </c>
      <c r="F4" s="362"/>
      <c r="G4" s="28" t="s">
        <v>64</v>
      </c>
    </row>
    <row r="5" spans="1:7" ht="24.95" customHeight="1">
      <c r="B5" s="29" t="s">
        <v>65</v>
      </c>
      <c r="C5" s="30" t="s">
        <v>67</v>
      </c>
      <c r="D5" s="31" t="s">
        <v>68</v>
      </c>
      <c r="E5" s="356">
        <v>964981</v>
      </c>
      <c r="F5" s="357"/>
      <c r="G5" s="32" t="s">
        <v>189</v>
      </c>
    </row>
    <row r="6" spans="1:7" ht="24.95" customHeight="1">
      <c r="B6" s="29" t="s">
        <v>71</v>
      </c>
      <c r="C6" s="30" t="s">
        <v>66</v>
      </c>
      <c r="D6" s="31" t="s">
        <v>72</v>
      </c>
      <c r="E6" s="356">
        <v>1001095</v>
      </c>
      <c r="F6" s="357"/>
      <c r="G6" s="138">
        <v>46669</v>
      </c>
    </row>
    <row r="7" spans="1:7" ht="24.95" customHeight="1">
      <c r="B7" s="29" t="s">
        <v>69</v>
      </c>
      <c r="C7" s="30" t="s">
        <v>67</v>
      </c>
      <c r="D7" s="31" t="s">
        <v>74</v>
      </c>
      <c r="E7" s="356" t="s">
        <v>70</v>
      </c>
      <c r="F7" s="357"/>
      <c r="G7" s="32" t="s">
        <v>132</v>
      </c>
    </row>
    <row r="8" spans="1:7" ht="24.95" customHeight="1">
      <c r="B8" s="29" t="s">
        <v>71</v>
      </c>
      <c r="C8" s="30" t="s">
        <v>67</v>
      </c>
      <c r="D8" s="31" t="s">
        <v>75</v>
      </c>
      <c r="E8" s="356" t="s">
        <v>70</v>
      </c>
      <c r="F8" s="357"/>
      <c r="G8" s="32" t="s">
        <v>133</v>
      </c>
    </row>
    <row r="9" spans="1:7" ht="24.95" customHeight="1">
      <c r="B9" s="29" t="s">
        <v>69</v>
      </c>
      <c r="C9" s="30" t="s">
        <v>84</v>
      </c>
      <c r="D9" s="31" t="s">
        <v>85</v>
      </c>
      <c r="E9" s="356" t="s">
        <v>70</v>
      </c>
      <c r="F9" s="357"/>
      <c r="G9" s="32" t="s">
        <v>134</v>
      </c>
    </row>
    <row r="10" spans="1:7" ht="24.95" customHeight="1">
      <c r="B10" s="29" t="s">
        <v>71</v>
      </c>
      <c r="C10" s="30" t="s">
        <v>84</v>
      </c>
      <c r="D10" s="31" t="s">
        <v>86</v>
      </c>
      <c r="E10" s="356" t="s">
        <v>70</v>
      </c>
      <c r="F10" s="357"/>
      <c r="G10" s="32" t="s">
        <v>135</v>
      </c>
    </row>
    <row r="11" spans="1:7" ht="24.95" customHeight="1">
      <c r="B11" s="29" t="s">
        <v>99</v>
      </c>
      <c r="C11" s="30" t="s">
        <v>66</v>
      </c>
      <c r="D11" s="31" t="s">
        <v>100</v>
      </c>
      <c r="E11" s="356" t="s">
        <v>70</v>
      </c>
      <c r="F11" s="357"/>
      <c r="G11" s="32" t="s">
        <v>136</v>
      </c>
    </row>
    <row r="12" spans="1:7" ht="24.95" customHeight="1">
      <c r="B12" s="29" t="s">
        <v>98</v>
      </c>
      <c r="C12" s="30" t="s">
        <v>66</v>
      </c>
      <c r="D12" s="31" t="s">
        <v>101</v>
      </c>
      <c r="E12" s="356" t="s">
        <v>70</v>
      </c>
      <c r="F12" s="357"/>
      <c r="G12" s="32" t="s">
        <v>137</v>
      </c>
    </row>
    <row r="13" spans="1:7" ht="24.95" customHeight="1">
      <c r="B13" s="29" t="s">
        <v>99</v>
      </c>
      <c r="C13" s="30" t="s">
        <v>67</v>
      </c>
      <c r="D13" s="31" t="s">
        <v>194</v>
      </c>
      <c r="E13" s="358">
        <v>506767</v>
      </c>
      <c r="F13" s="359">
        <v>506767</v>
      </c>
      <c r="G13" s="32" t="s">
        <v>307</v>
      </c>
    </row>
    <row r="14" spans="1:7" ht="24.95" customHeight="1">
      <c r="B14" s="29" t="s">
        <v>155</v>
      </c>
      <c r="C14" s="30" t="s">
        <v>67</v>
      </c>
      <c r="D14" s="31" t="s">
        <v>117</v>
      </c>
      <c r="E14" s="356">
        <v>1026082</v>
      </c>
      <c r="F14" s="357"/>
      <c r="G14" s="32" t="s">
        <v>306</v>
      </c>
    </row>
    <row r="15" spans="1:7" ht="24.95" customHeight="1">
      <c r="B15" s="29" t="s">
        <v>99</v>
      </c>
      <c r="C15" s="30" t="s">
        <v>84</v>
      </c>
      <c r="D15" s="31" t="s">
        <v>140</v>
      </c>
      <c r="E15" s="358" t="s">
        <v>70</v>
      </c>
      <c r="F15" s="359"/>
      <c r="G15" s="32" t="s">
        <v>142</v>
      </c>
    </row>
    <row r="16" spans="1:7" ht="24.95" customHeight="1">
      <c r="B16" s="29" t="s">
        <v>98</v>
      </c>
      <c r="C16" s="30" t="s">
        <v>84</v>
      </c>
      <c r="D16" s="31" t="s">
        <v>141</v>
      </c>
      <c r="E16" s="356" t="s">
        <v>70</v>
      </c>
      <c r="F16" s="357"/>
      <c r="G16" s="32" t="s">
        <v>143</v>
      </c>
    </row>
    <row r="17" spans="2:7" ht="24.95" customHeight="1">
      <c r="B17" s="29" t="s">
        <v>224</v>
      </c>
      <c r="C17" s="30" t="s">
        <v>66</v>
      </c>
      <c r="D17" s="31" t="s">
        <v>226</v>
      </c>
      <c r="E17" s="356" t="s">
        <v>70</v>
      </c>
      <c r="F17" s="357"/>
      <c r="G17" s="32">
        <v>46662</v>
      </c>
    </row>
    <row r="18" spans="2:7" ht="24.95" customHeight="1">
      <c r="B18" s="29" t="s">
        <v>225</v>
      </c>
      <c r="C18" s="30" t="s">
        <v>66</v>
      </c>
      <c r="D18" s="31" t="s">
        <v>227</v>
      </c>
      <c r="E18" s="356" t="s">
        <v>70</v>
      </c>
      <c r="F18" s="357"/>
      <c r="G18" s="32">
        <v>47363</v>
      </c>
    </row>
    <row r="19" spans="2:7" ht="24.95" customHeight="1">
      <c r="B19" s="29" t="s">
        <v>224</v>
      </c>
      <c r="C19" s="30" t="s">
        <v>67</v>
      </c>
      <c r="D19" s="31" t="s">
        <v>228</v>
      </c>
      <c r="E19" s="356" t="s">
        <v>70</v>
      </c>
      <c r="F19" s="357"/>
      <c r="G19" s="32" t="s">
        <v>255</v>
      </c>
    </row>
    <row r="20" spans="2:7" ht="24.95" customHeight="1">
      <c r="B20" s="29" t="s">
        <v>225</v>
      </c>
      <c r="C20" s="30" t="s">
        <v>67</v>
      </c>
      <c r="D20" s="31" t="s">
        <v>229</v>
      </c>
      <c r="E20" s="356" t="s">
        <v>70</v>
      </c>
      <c r="F20" s="357"/>
      <c r="G20" s="32" t="s">
        <v>256</v>
      </c>
    </row>
    <row r="21" spans="2:7" ht="24.95" customHeight="1">
      <c r="B21" s="29" t="s">
        <v>224</v>
      </c>
      <c r="C21" s="30" t="s">
        <v>84</v>
      </c>
      <c r="D21" s="31" t="s">
        <v>251</v>
      </c>
      <c r="E21" s="356" t="s">
        <v>70</v>
      </c>
      <c r="F21" s="357"/>
      <c r="G21" s="32" t="s">
        <v>253</v>
      </c>
    </row>
    <row r="22" spans="2:7" ht="24.95" customHeight="1">
      <c r="B22" s="29" t="s">
        <v>225</v>
      </c>
      <c r="C22" s="30" t="s">
        <v>84</v>
      </c>
      <c r="D22" s="31" t="s">
        <v>252</v>
      </c>
      <c r="E22" s="356" t="s">
        <v>70</v>
      </c>
      <c r="F22" s="357"/>
      <c r="G22" s="32" t="s">
        <v>254</v>
      </c>
    </row>
  </sheetData>
  <mergeCells count="21">
    <mergeCell ref="E4:F4"/>
    <mergeCell ref="E5:F5"/>
    <mergeCell ref="E21:F21"/>
    <mergeCell ref="E13:F13"/>
    <mergeCell ref="E6:F6"/>
    <mergeCell ref="E22:F22"/>
    <mergeCell ref="B2:E2"/>
    <mergeCell ref="E14:F14"/>
    <mergeCell ref="E15:F15"/>
    <mergeCell ref="E16:F16"/>
    <mergeCell ref="E11:F11"/>
    <mergeCell ref="E12:F12"/>
    <mergeCell ref="E7:F7"/>
    <mergeCell ref="E8:F8"/>
    <mergeCell ref="E9:F9"/>
    <mergeCell ref="E10:F10"/>
    <mergeCell ref="E17:F17"/>
    <mergeCell ref="E18:F18"/>
    <mergeCell ref="E19:F19"/>
    <mergeCell ref="E20:F20"/>
    <mergeCell ref="B3:G3"/>
  </mergeCells>
  <phoneticPr fontId="78" type="noConversion"/>
  <pageMargins left="0" right="0" top="0" bottom="0" header="0" footer="0"/>
  <pageSetup paperSize="9" scale="10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المؤشرات الكلية</vt:lpstr>
      <vt:lpstr>نسبة التغير</vt:lpstr>
      <vt:lpstr>نشرة التداول</vt:lpstr>
      <vt:lpstr>غير المتداولة</vt:lpstr>
      <vt:lpstr>اجانب</vt:lpstr>
      <vt:lpstr>نشرة OTC</vt:lpstr>
      <vt:lpstr> السندات الغير متداولة</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qais</dc:creator>
  <cp:lastModifiedBy>Zainab</cp:lastModifiedBy>
  <cp:lastPrinted>2025-11-09T11:18:02Z</cp:lastPrinted>
  <dcterms:created xsi:type="dcterms:W3CDTF">2018-01-02T05:37:56Z</dcterms:created>
  <dcterms:modified xsi:type="dcterms:W3CDTF">2025-11-09T11:19:56Z</dcterms:modified>
</cp:coreProperties>
</file>