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immy\Desktop\"/>
    </mc:Choice>
  </mc:AlternateContent>
  <bookViews>
    <workbookView xWindow="0" yWindow="0" windowWidth="15360" windowHeight="7770"/>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E27" i="16" l="1"/>
  <c r="D27" i="16"/>
  <c r="F26" i="16"/>
  <c r="F27" i="16" s="1"/>
  <c r="E26" i="16"/>
  <c r="D26" i="16"/>
  <c r="F20" i="16"/>
  <c r="E20" i="16"/>
  <c r="F19" i="16"/>
  <c r="E19" i="16"/>
  <c r="D19" i="16"/>
  <c r="D20" i="16" s="1"/>
  <c r="D13" i="16"/>
  <c r="F12" i="16"/>
  <c r="E12" i="16"/>
  <c r="D12" i="16"/>
  <c r="F8" i="16"/>
  <c r="F13" i="16" s="1"/>
  <c r="E8" i="16"/>
  <c r="E13" i="16" s="1"/>
  <c r="D8" i="16"/>
  <c r="M81" i="15"/>
  <c r="N81" i="15"/>
  <c r="L81" i="15"/>
  <c r="M80" i="15"/>
  <c r="N80" i="15"/>
  <c r="L80" i="15"/>
  <c r="L69" i="15"/>
  <c r="M69" i="15"/>
  <c r="N69" i="15"/>
  <c r="M59" i="15"/>
  <c r="N59" i="15"/>
  <c r="L59" i="15"/>
  <c r="M46" i="15"/>
  <c r="N46" i="15"/>
  <c r="L46" i="15"/>
  <c r="L45" i="15"/>
  <c r="M45" i="15"/>
  <c r="N45" i="15"/>
  <c r="L27" i="15"/>
  <c r="M27" i="15"/>
  <c r="N27" i="15"/>
  <c r="L17" i="15"/>
  <c r="M17" i="15"/>
  <c r="N17" i="15"/>
  <c r="L13" i="15"/>
  <c r="M13" i="15"/>
  <c r="N13" i="15"/>
  <c r="L52" i="15" l="1"/>
  <c r="M52" i="15"/>
  <c r="N52" i="15"/>
  <c r="L39" i="15"/>
  <c r="M39" i="15"/>
  <c r="N39" i="15"/>
  <c r="L35" i="15"/>
  <c r="M35" i="15"/>
  <c r="N35" i="15"/>
  <c r="L73" i="15"/>
  <c r="M73" i="15"/>
  <c r="N73" i="15"/>
  <c r="B10" i="11" l="1"/>
  <c r="B5" i="11" l="1"/>
  <c r="B4" i="11"/>
  <c r="B6" i="11"/>
</calcChain>
</file>

<file path=xl/sharedStrings.xml><?xml version="1.0" encoding="utf-8"?>
<sst xmlns="http://schemas.openxmlformats.org/spreadsheetml/2006/main" count="489" uniqueCount="324">
  <si>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</si>
  <si>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</si>
  <si>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</si>
  <si>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</si>
  <si>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</si>
  <si>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</si>
  <si>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</si>
  <si>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</si>
  <si>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</si>
  <si>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</si>
  <si>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</si>
  <si>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</si>
  <si>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</si>
  <si>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</si>
  <si>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</si>
  <si>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</si>
  <si>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</si>
  <si>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</si>
  <si>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</si>
  <si>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</si>
  <si>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</si>
  <si>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</si>
  <si>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</si>
  <si>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</si>
  <si>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</si>
  <si>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</si>
  <si>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</si>
  <si>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</si>
  <si>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</si>
  <si>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</si>
  <si>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</si>
  <si>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</si>
  <si>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</si>
  <si>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</si>
  <si>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</si>
  <si>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</si>
  <si>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</si>
  <si>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</si>
  <si>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قطاع الاتصالات</t>
  </si>
  <si>
    <t xml:space="preserve"> الشركات الموقوفة عن التداول بقرار من هيئة الاوراق المالية </t>
  </si>
  <si>
    <t>قطاع الفنادق والسياحة</t>
  </si>
  <si>
    <t>الحمراء للتأمين</t>
  </si>
  <si>
    <t>NHAM</t>
  </si>
  <si>
    <t>أولاً : أخبار الشركات .</t>
  </si>
  <si>
    <t>الاهلية للتأمين</t>
  </si>
  <si>
    <t>NAHF</t>
  </si>
  <si>
    <t>BELF</t>
  </si>
  <si>
    <t xml:space="preserve">مصرف ايلاف الاسلامي </t>
  </si>
  <si>
    <t>الحمراء للتأمين (NHAM)</t>
  </si>
  <si>
    <t>BINI</t>
  </si>
  <si>
    <t>مصرف نور العراق الاسلامي</t>
  </si>
  <si>
    <t>BQUR</t>
  </si>
  <si>
    <t>مصرف القرطاس الاسلامي</t>
  </si>
  <si>
    <t>مصرف العربية الاسلامي</t>
  </si>
  <si>
    <t>مصرف الائتمان</t>
  </si>
  <si>
    <t>BROI</t>
  </si>
  <si>
    <t>مصرف جيهان الاسلامي</t>
  </si>
  <si>
    <t>BCIH</t>
  </si>
  <si>
    <t>الخاتم للاتصالات</t>
  </si>
  <si>
    <t>TZNI</t>
  </si>
  <si>
    <t xml:space="preserve">العراقية للاعمال الهندسية </t>
  </si>
  <si>
    <t>IIEW</t>
  </si>
  <si>
    <t xml:space="preserve">مصرف الشرق الاوسط </t>
  </si>
  <si>
    <t>BIME</t>
  </si>
  <si>
    <t>ثانياً : الشركات المساهمة الموقوفة عن التداول لانعقاد هيئاتها العامة</t>
  </si>
  <si>
    <t>الفلوجة لانتاج المواد الانشائية</t>
  </si>
  <si>
    <t>IFCM</t>
  </si>
  <si>
    <t>ثالثاً : الشركات التي في التداول برأسمال الشركة المدرج (قبل الزيادة والرسملة) .</t>
  </si>
  <si>
    <t>رابعاً : الاكتتاب .</t>
  </si>
  <si>
    <t xml:space="preserve">مصرف الانصاري الاسلامي </t>
  </si>
  <si>
    <t>BANS</t>
  </si>
  <si>
    <t>الكندي لانتاج اللقاحات</t>
  </si>
  <si>
    <t>IKLV</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</si>
  <si>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</si>
  <si>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</si>
  <si>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</si>
  <si>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</si>
  <si>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</si>
  <si>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</si>
  <si>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</si>
  <si>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</si>
  <si>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</si>
  <si>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</si>
  <si>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</si>
  <si>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</si>
  <si>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</si>
  <si>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</si>
  <si>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المنصور الدوائية</t>
  </si>
  <si>
    <t>IMAP</t>
  </si>
  <si>
    <t>خامساً : توزيع الارباح</t>
  </si>
  <si>
    <t>فنادق المنصور</t>
  </si>
  <si>
    <t>HMAN</t>
  </si>
  <si>
    <t>مصرف أمين العراق الاسلامي (BAME)</t>
  </si>
  <si>
    <t xml:space="preserve">المعمورة العقارية </t>
  </si>
  <si>
    <t>SMRI</t>
  </si>
  <si>
    <t>TASC</t>
  </si>
  <si>
    <t>مجموع قطاع الاتصالات</t>
  </si>
  <si>
    <t>الامين للاستثمار المالي</t>
  </si>
  <si>
    <t>VAMF</t>
  </si>
  <si>
    <t>آسياسيل للاتصالات</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</si>
  <si>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</si>
  <si>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</si>
  <si>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</si>
  <si>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</si>
  <si>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</si>
  <si>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</si>
  <si>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</si>
  <si>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</si>
  <si>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</si>
  <si>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</si>
  <si>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قررت الهيئة العامة في اجتماعها المنعقد في 2022/6/5 زيادة راس مال الشركة من (200) مليار دينار الى (250) مليار  وفق المادة (55/ اولا) من قانون الشركات.</t>
  </si>
  <si>
    <t>مصرف أمين العراق الاسلامي</t>
  </si>
  <si>
    <t>BAME</t>
  </si>
  <si>
    <t>مصرف العالم الاسلامي</t>
  </si>
  <si>
    <t>BWOR</t>
  </si>
  <si>
    <t>الامين للتأمين</t>
  </si>
  <si>
    <t>NAME</t>
  </si>
  <si>
    <t>مصرف بابل</t>
  </si>
  <si>
    <t>BBAY</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</si>
  <si>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</si>
  <si>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</si>
  <si>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</si>
  <si>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</si>
  <si>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</si>
  <si>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</si>
  <si>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</si>
  <si>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</si>
  <si>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</si>
  <si>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</si>
  <si>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</si>
  <si>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</si>
  <si>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</si>
  <si>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</si>
  <si>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سد الموصل السياحية</t>
  </si>
  <si>
    <t>HTVM</t>
  </si>
  <si>
    <t xml:space="preserve">ابداع الشرق الاوسط </t>
  </si>
  <si>
    <t>SIBD</t>
  </si>
  <si>
    <t>نقطة</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</si>
  <si>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</si>
  <si>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</si>
  <si>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</si>
  <si>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</si>
  <si>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</si>
  <si>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</si>
  <si>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</si>
  <si>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</si>
  <si>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المسؤولية القانونية إستنادأ إلى قانون رقم 74 لسنة 2004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</si>
  <si>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</si>
  <si>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 xml:space="preserve">Web site : www.isx-iq.net     E-mail : info-isx@isx-iq.net   07834000034 - 07711211522 - 07270094594  : ص . ب :3607 العلوية  الهاتف </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</si>
  <si>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</si>
  <si>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</si>
  <si>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</si>
  <si>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</si>
  <si>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</si>
  <si>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</si>
  <si>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</si>
  <si>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</si>
  <si>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</si>
  <si>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</si>
  <si>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</si>
  <si>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</si>
  <si>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</si>
  <si>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</si>
  <si>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</si>
  <si>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</si>
  <si>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السجاد والمفروشات</t>
  </si>
  <si>
    <t>IITC</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</si>
  <si>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</si>
  <si>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</si>
  <si>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</si>
  <si>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</si>
  <si>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</si>
  <si>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الاستثمارات السياحية</t>
  </si>
  <si>
    <t>HNTI</t>
  </si>
  <si>
    <t>قررت الهيئة العامة في اجتماعها المنعقد في 2020/11/29 زيادة رأسمال الشركة من (7) مليار دينار الى (25) مليار دينار وفق المادة (55/اولاً) من قانون الشركات. حصلت موافقة هيئة الاوراق المالية على تمديد فترة اضافة اسهم الشركة لمدة اربعة اشهر من تاريخ 2022/7/24.</t>
  </si>
  <si>
    <t>AAHP</t>
  </si>
  <si>
    <t xml:space="preserve">الاهلية للانتاج الزراعي </t>
  </si>
  <si>
    <t>مصرف الراجح الاسلامي (BRAJ)</t>
  </si>
  <si>
    <t>AIRP</t>
  </si>
  <si>
    <t>المنتجات الزراعية</t>
  </si>
  <si>
    <t>مجموع السوق الثالث</t>
  </si>
  <si>
    <t xml:space="preserve">الصنائع الكيمياوية العصرية </t>
  </si>
  <si>
    <t>IMCI</t>
  </si>
  <si>
    <t>مجموع السوق</t>
  </si>
  <si>
    <t>IMOS</t>
  </si>
  <si>
    <t xml:space="preserve">الخياطة الحديثة </t>
  </si>
  <si>
    <t>فندق فلسطين (HPAL)</t>
  </si>
  <si>
    <t>الاستثمارات السياحية (HNTI)</t>
  </si>
  <si>
    <t>تعلن الشركة عن البدء بتوزيع الارباح لعامي 2018 - 2019 مع جلب المستمسكات الثبوتية او بموجب وكالة مصدقة.</t>
  </si>
  <si>
    <t>مصرف الخليج</t>
  </si>
  <si>
    <t>BGUC</t>
  </si>
  <si>
    <t>طريق الخازر للمواد الانشائية</t>
  </si>
  <si>
    <t>IKHC</t>
  </si>
  <si>
    <t>مصرف العالم الاسلامي (BWOR)</t>
  </si>
  <si>
    <t>الفلوجة لانتاج المواد الانشائية (IFCM)</t>
  </si>
  <si>
    <t>BASH</t>
  </si>
  <si>
    <t xml:space="preserve">مصرف آشور الدولي </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</si>
  <si>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</si>
  <si>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</si>
  <si>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</si>
  <si>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</si>
  <si>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</si>
  <si>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فندق بابل (HBAY)</t>
  </si>
  <si>
    <t>تعلن الشركة عن البدء بتوزيع الارباح السنوية لعام 2021 بنسبة (200%) من راس المال المدفوع ، والارباح منذ عام 1997 لغاية 2020 ، مع جلب المستمسكات الثبوتية او بموجب وكالة مصدقة.</t>
  </si>
  <si>
    <t xml:space="preserve">مصرف القابض الاسلامي </t>
  </si>
  <si>
    <t>BQAB</t>
  </si>
  <si>
    <t xml:space="preserve">الزوراء للاستثمار المالي </t>
  </si>
  <si>
    <t>VZAF</t>
  </si>
  <si>
    <t xml:space="preserve">الموصل لمدن الالعاب </t>
  </si>
  <si>
    <t>SMOF</t>
  </si>
  <si>
    <t xml:space="preserve">الوطنية لصناعات الاثاث المنزلي </t>
  </si>
  <si>
    <t>IHFI</t>
  </si>
  <si>
    <t xml:space="preserve">المصرف المتحد </t>
  </si>
  <si>
    <t>BUND</t>
  </si>
  <si>
    <t xml:space="preserve">مصرف كوردستان </t>
  </si>
  <si>
    <t>BKUI</t>
  </si>
  <si>
    <t>الوئام للاستثمار المالي</t>
  </si>
  <si>
    <t>VWIF</t>
  </si>
  <si>
    <t>الكيمياوية والبلاستيكية</t>
  </si>
  <si>
    <t>INCP</t>
  </si>
  <si>
    <t>فندق السدير</t>
  </si>
  <si>
    <t>HSAD</t>
  </si>
  <si>
    <t>فنادق عشتار</t>
  </si>
  <si>
    <t>HISH</t>
  </si>
  <si>
    <t>BERI</t>
  </si>
  <si>
    <t xml:space="preserve">مصرف اربيل </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</si>
  <si>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2022/8/30.</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</si>
  <si>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</si>
  <si>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</si>
  <si>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</si>
  <si>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</si>
  <si>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</si>
  <si>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</si>
  <si>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</si>
  <si>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</si>
  <si>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</si>
  <si>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</si>
  <si>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</si>
  <si>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</si>
  <si>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</si>
  <si>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</si>
  <si>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</si>
  <si>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</si>
  <si>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</si>
  <si>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 xml:space="preserve">بغداد لمواد التغليف </t>
  </si>
  <si>
    <t>IBPM</t>
  </si>
  <si>
    <t xml:space="preserve"> بدأ الاكتتاب على أسهم الشركة إعتباراً من  2022/10/7 على الاسهم المطروحة البالغة (50) مليار سهم ولمدة (60) يوماً في مصرف الهدى فرعه الرئيسي ، تنفيذاً لقرار الهيئة العامة المنعقدة في 2022/6/5 زيادة رأسمال الشركة من (200) مليار دينار الى (250) مليار دينار وفق المادة (55/اولاً) من قانون الشركات.</t>
  </si>
  <si>
    <t>تعلن الشركة عن البدء بتوزيع الارباح السنوية للمساهمين بنسبة (4%) من راس المال المدفوع في مقر الشركة الرئيسي وحصول الموافقات اللازمة</t>
  </si>
  <si>
    <t>انتاج الالبسة الجاهزة</t>
  </si>
  <si>
    <t>IRMC</t>
  </si>
  <si>
    <t>فندق آشور</t>
  </si>
  <si>
    <t>HASH</t>
  </si>
  <si>
    <t>مصرف المستشار الإسلامي</t>
  </si>
  <si>
    <t>BMUI</t>
  </si>
  <si>
    <t>المصرف التجاري</t>
  </si>
  <si>
    <t>BCOI</t>
  </si>
  <si>
    <t>مصرف التنمية الدولي</t>
  </si>
  <si>
    <t>BIDB</t>
  </si>
  <si>
    <t>رحاب كربلاء</t>
  </si>
  <si>
    <t>HKAR</t>
  </si>
  <si>
    <t>مصرف الاستثمار العراقي</t>
  </si>
  <si>
    <t>BIBI</t>
  </si>
  <si>
    <t xml:space="preserve">المعدنية والدراجات </t>
  </si>
  <si>
    <t>IMIB</t>
  </si>
  <si>
    <t>BMFI</t>
  </si>
  <si>
    <t>مصرف الموصل</t>
  </si>
  <si>
    <t>الحديثة للانتاج الحيواني (AMAP)</t>
  </si>
  <si>
    <t>قررت الهيئة العامة في اجتماعها المنعقد في 2022/9/15 زيادة راس مال الشركة من (4.101.300.000)  دينار الى (20.506.500.000)  دينار وفق المادة (55/ اولا) من قانون الشركات.</t>
  </si>
  <si>
    <t xml:space="preserve"> بدأ الاكتتاب على أسهم الشركة إعتباراً من يوم الخميس 2022/10/13 على الاسهم المطروحة البالغة (16.405.200.000) سهم ولمدة (60) يوماً في مصرف المتحد بفرعيه ، تنفيذاً لقرار الهيئة العامة المنعقدة في 2022/9/15 زيادة رأسمال الشركة من (4.101.300.000)  دينار الى (20.506.500.000)  دينار وفق المادة (55/ اولا) من قانون الشركات.</t>
  </si>
  <si>
    <t>مصرف المنصور(BMNS)</t>
  </si>
  <si>
    <t xml:space="preserve">مصرف المشرق العربي الاسلامي </t>
  </si>
  <si>
    <t>BAMS</t>
  </si>
  <si>
    <t>بغداد العراق للنقل العام(SBPT)</t>
  </si>
  <si>
    <t>مصرف بغداد</t>
  </si>
  <si>
    <t>BBOB</t>
  </si>
  <si>
    <t>النخبة للمقاولات العامة</t>
  </si>
  <si>
    <t>SNUC</t>
  </si>
  <si>
    <t>عقد إجتماع الهيئة العامة للشركة يوم الاثنين الموافق 2022/10/17 الساعة العاشرة صباحاً في مقر الشركة، مناقشة الحسابات الختامية للسنة المالية المنتهية في 2021/12/31 ، مناقشة مقسوم الارباح  ومناقشة العجز المتراكم،  تعديل عقد تأسيس الشركة بزيادة اعضاء مجلس الادارة من (5) الى (7) اعضاء اصليين ومثلهم احتياط وانتخاب اعضاء مجلس الادارة (2) اعضاء اصليين ومصلهم احتياط . الشركة موقوفة بقرار هياة الاوراق المالية .</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</si>
  <si>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ثلاثة اشهر من تاريخ 2022/10/3.</t>
  </si>
  <si>
    <t>مصرف العطاء الإسلامي</t>
  </si>
  <si>
    <t>BLAD</t>
  </si>
  <si>
    <t>مصرف الشمال (BNOR)</t>
  </si>
  <si>
    <t>إستناداً إلى كتاب هيأة الأوراق المالية المرقم 2385/10 في 2022/10/30 وكتاب البنك المركزي المرقم 26584/2/9 في 2022/10/20 .المصرف تحت الوصاية</t>
  </si>
  <si>
    <t>تصنيع وتسويق التمور (IIDP)</t>
  </si>
  <si>
    <t>المصرف العراقي الاسلامي</t>
  </si>
  <si>
    <t>BIIB</t>
  </si>
  <si>
    <t>مصرف سومر التجاري</t>
  </si>
  <si>
    <t>BSUC</t>
  </si>
  <si>
    <t>بغداد العراق للنقل العام</t>
  </si>
  <si>
    <t>SBPT</t>
  </si>
  <si>
    <t>سيعقد إجتماع الهيئة العامة للشركة يوم السبت الموافق 2022/11/5 الساعة العاشرة صباحاً في فندق اربيل (شيراتون)، مناقشة اقالة المجلس الحالي ، وانتخاب مجلس إدارة جديد في حال تم التصويت على الاقالة. تم إيقاف التداول على أسهم الشركة إعتباراً من جلسة الخميس 2022/11/3 .</t>
  </si>
  <si>
    <t>قررت الهيئة العامة في اجتماعها المنعقد في 2022/10/30 زيادة راس مال الشركة من (1) مليار دينار الى (1.300)مليون  دينار وفق المادة (55/ ثانيا) من قانون الشركات.</t>
  </si>
  <si>
    <t>مصرف الانصاري الاسلامي (BANS)</t>
  </si>
  <si>
    <t>سيعقد إجتماع الهيئة العامة للشركة يوم الخميس الموافق 2022/11/17 الساعة العاشرة صباحاً في الكرادة خارج / فرع الصناعات الجلدية خلف سما مول، مناقشة الحسابات الختامية للسنة المالية المنتهية في 2022/13/31 ، مناقشة مقسوم الارباح وعدم توزيع الارباح اي ارباح يحققها المصرف للسنوات (10) القادمة  ، معالجة العجز الحاصل للسنوات السابقة واطفاء جزء منه. سيتم إيقاف التداول على أسهم الشركة إعتباراً من جلسة الاثنين 2022/11/14 .</t>
  </si>
  <si>
    <t>مدينة العاب الكرخ</t>
  </si>
  <si>
    <t>SKTA</t>
  </si>
  <si>
    <t>اسماك الشرق الاوسط</t>
  </si>
  <si>
    <t>AMEF</t>
  </si>
  <si>
    <t xml:space="preserve">جلسة الاربعاء الموافق 2022/11/9        - </t>
  </si>
  <si>
    <t>الجلسة (203) لسنة 2022</t>
  </si>
  <si>
    <t>الشركات غير المتداولة للسوق النظامي لجلسة الاربعاء الموافق 2022/11/9</t>
  </si>
  <si>
    <t>الشركات غير المتداولة للسوق الثاني لجلسة الاربعاء الموافق 2022/11/9</t>
  </si>
  <si>
    <t>الشركات غير المتداولة للسوق الثالث لجلسة الاربعاء الموافق 2022/11/9</t>
  </si>
  <si>
    <t>أخبار الشركات المساهمة المدرجة في سوق العراق للاوراق المالية الاربعاء الموافق 2022/11/9</t>
  </si>
  <si>
    <t>الجلسة (84) نشرة منصة تداول الشركات غير المفصحة الاربعاء الموافق 2022/11/9 Undisclosed Platform Trading</t>
  </si>
  <si>
    <t>الجلسة (203) نشرة منصة التداول الثاني ليوم الاربعاء الموافق 2022/11/9 Second Market Trading</t>
  </si>
  <si>
    <t>الجلسة (203) نشرة منصة تداول الاسهم النظامية ليوم الاربعاء الموافق 2022/11/9 Regular Market Trading</t>
  </si>
  <si>
    <t>مجموع قطاع التأمين</t>
  </si>
  <si>
    <t>مصرف نور العراق الإسلامي (BINI)</t>
  </si>
  <si>
    <t>سيعقد إجتماع الهيئة العامة للشركة يوم الخميس الموافق 2022/11/24 الساعة العاشرة صباحاً في قاعة مصرف عبر العراق ، مناقشة الحسابات الختامية للسنة المالية المنتهية في 2022/13/31 ، معالجة الخسائر واتخاذ القرار اللازم بشأنها ، الافصاح عن كشف الارباح المتحققة من ايراد مبيعات بيع وشراء العملات الاجنبية ، تعديل عقد التأسيس واعتماد التصويت التراكمي عند إنتخاب مجلس الادارة ، إجراء إنتخابات تكميلية بإنتخاب عضو اصلي واحد و(7) إحتياط. سيتم إيقاف التداول على أسهم الشركة إعتباراً من جلسة الاثنين 2022/11/21 .</t>
  </si>
  <si>
    <t>سوق العراق للأوراق المالية</t>
  </si>
  <si>
    <t>نشرة تداول أسهم غير العراقيين لجلسة الاربعاء 2022/11/9</t>
  </si>
  <si>
    <t>نشرة تداول الاسهم المشتراة لغير العراقيين في السوق النظامي</t>
  </si>
  <si>
    <t xml:space="preserve">مصرف المنصور للاستثمار </t>
  </si>
  <si>
    <t xml:space="preserve">قطاع الاتصالات </t>
  </si>
  <si>
    <t>اسيا سيل للاتصالات</t>
  </si>
  <si>
    <t xml:space="preserve">مجموع قطاع الاتصالات </t>
  </si>
  <si>
    <t>المجموع الكلي</t>
  </si>
  <si>
    <t>نشرة  تداول الاسهم المباعة من غير العراقيين في السوق النظامي</t>
  </si>
  <si>
    <t>المصرف التجاري العراقي</t>
  </si>
  <si>
    <t>نشرة  تداول الاسهم المباعة من غير العراقيين في السوق الثاني</t>
  </si>
  <si>
    <t xml:space="preserve">قطاع الصناعة </t>
  </si>
  <si>
    <t xml:space="preserve">الفلوجة لانتاج المواد الانشائية </t>
  </si>
  <si>
    <t xml:space="preserve">مجموع قطاع الصناعة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</si>
</sst>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5">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12"/>
      <color rgb="FF002060"/>
      <name val="Arial"/>
      <family val="2"/>
    </font>
    <font>
      <b/>
      <sz val="12"/>
      <color rgb="FF002060"/>
      <name val="Arial"/>
      <family val="2"/>
      <scheme val="minor"/>
    </font>
    <font>
      <b/>
      <sz val="15"/>
      <color rgb="FF002060"/>
      <name val="Arial"/>
      <family val="2"/>
    </font>
    <font>
      <b/>
      <sz val="16"/>
      <color rgb="FF002060"/>
      <name val="Arial"/>
      <family val="2"/>
    </font>
    <font>
      <b/>
      <sz val="14"/>
      <color rgb="FF002060"/>
      <name val="Arial"/>
      <family val="2"/>
    </font>
    <font>
      <b/>
      <sz val="16"/>
      <color rgb="FF002060"/>
      <name val="Arial"/>
      <family val="2"/>
      <charset val="178"/>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4"/>
      <color rgb="FF002060"/>
      <name val="Arial"/>
      <family val="2"/>
      <charset val="178"/>
      <scheme val="minor"/>
    </font>
    <font>
      <sz val="11"/>
      <color rgb="FF002060"/>
      <name val="Arial"/>
      <family val="2"/>
      <charset val="178"/>
      <scheme val="minor"/>
    </font>
    <font>
      <b/>
      <sz val="11"/>
      <color rgb="FF002060"/>
      <name val="Arial"/>
      <family val="2"/>
    </font>
    <font>
      <b/>
      <sz val="11"/>
      <color rgb="FF002060"/>
      <name val="Arial"/>
      <family val="2"/>
      <scheme val="minor"/>
    </font>
    <font>
      <sz val="16"/>
      <color theme="1"/>
      <name val="Arial"/>
      <family val="2"/>
      <scheme val="minor"/>
    </font>
    <font>
      <b/>
      <sz val="12"/>
      <color theme="1"/>
      <name val="Arial"/>
      <family val="2"/>
      <scheme val="minor"/>
    </font>
    <font>
      <b/>
      <sz val="14"/>
      <color theme="0"/>
      <name val="Arial Narrow"/>
      <family val="2"/>
    </font>
    <font>
      <b/>
      <sz val="11"/>
      <color rgb="FF002060"/>
      <name val="Arial"/>
      <family val="2"/>
      <charset val="178"/>
      <scheme val="minor"/>
    </font>
    <font>
      <b/>
      <sz val="11"/>
      <color rgb="FF002060"/>
      <name val="Arial"/>
      <family val="2"/>
      <charset val="178"/>
    </font>
    <font>
      <b/>
      <sz val="14"/>
      <color rgb="FF002060"/>
      <name val="Arial"/>
      <family val="2"/>
      <charset val="178"/>
      <scheme val="minor"/>
    </font>
    <font>
      <sz val="18"/>
      <color rgb="FF002060"/>
      <name val="Arial"/>
      <family val="2"/>
      <scheme val="minor"/>
    </font>
    <font>
      <sz val="16"/>
      <color rgb="FF002060"/>
      <name val="Arial"/>
      <family val="2"/>
      <scheme val="minor"/>
    </font>
    <font>
      <sz val="12"/>
      <color rgb="FF002060"/>
      <name val="Arial"/>
      <family val="2"/>
    </font>
    <font>
      <b/>
      <sz val="14"/>
      <color rgb="FF002060"/>
      <name val="Arial"/>
      <family val="2"/>
      <charset val="178"/>
    </font>
    <font>
      <b/>
      <sz val="17"/>
      <color rgb="FF002060"/>
      <name val="Arial"/>
      <family val="2"/>
      <scheme val="minor"/>
    </font>
    <font>
      <sz val="12"/>
      <color theme="1"/>
      <name val="Arial"/>
      <family val="2"/>
      <scheme val="minor"/>
    </font>
    <font>
      <b/>
      <sz val="14"/>
      <color theme="1"/>
      <name val="Arial"/>
      <family val="2"/>
      <charset val="178"/>
      <scheme val="minor"/>
    </font>
    <font>
      <b/>
      <sz val="16"/>
      <color rgb="FF00B050"/>
      <name val="Arial"/>
      <family val="2"/>
    </font>
    <font>
      <b/>
      <sz val="12"/>
      <color rgb="FF002060"/>
      <name val="Arial"/>
      <family val="2"/>
      <charset val="178"/>
    </font>
    <font>
      <b/>
      <sz val="12"/>
      <color rgb="FF00B050"/>
      <name val="Arial"/>
      <family val="2"/>
    </font>
    <font>
      <b/>
      <sz val="12"/>
      <color rgb="FFFF0000"/>
      <name val="Arial"/>
      <family val="2"/>
      <charset val="178"/>
    </font>
    <font>
      <b/>
      <sz val="14"/>
      <color indexed="56"/>
      <name val="Arial"/>
      <family val="2"/>
    </font>
    <font>
      <b/>
      <sz val="14"/>
      <color theme="3"/>
      <name val="Arial"/>
      <family val="2"/>
      <charset val="178"/>
    </font>
    <font>
      <b/>
      <sz val="14"/>
      <color theme="3"/>
      <name val="Arial"/>
      <family val="2"/>
      <charset val="178"/>
      <scheme val="minor"/>
    </font>
    <font>
      <b/>
      <sz val="13.5"/>
      <color indexed="56"/>
      <name val="Arial"/>
      <family val="2"/>
    </font>
    <font>
      <b/>
      <sz val="13.5"/>
      <color theme="3"/>
      <name val="Arial"/>
      <family val="2"/>
    </font>
    <font>
      <b/>
      <sz val="14"/>
      <color theme="1"/>
      <name val="Arial"/>
      <family val="2"/>
      <scheme val="minor"/>
    </font>
    <font>
      <b/>
      <sz val="13.5"/>
      <color theme="3"/>
      <name val="Arial"/>
      <family val="2"/>
      <charset val="178"/>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style="thin">
        <color indexed="64"/>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37">
    <xf numFmtId="0" fontId="0" fillId="0" borderId="0"/>
    <xf numFmtId="0" fontId="1" fillId="0" borderId="0"/>
    <xf numFmtId="0" fontId="1" fillId="0" borderId="0"/>
    <xf numFmtId="0" fontId="11" fillId="13" borderId="0" applyNumberFormat="0" applyBorder="0" applyAlignment="0" applyProtection="0"/>
    <xf numFmtId="0" fontId="11" fillId="13" borderId="0" applyNumberFormat="0" applyBorder="0" applyAlignment="0" applyProtection="0"/>
    <xf numFmtId="0" fontId="12" fillId="3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 fillId="3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2"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 fillId="3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40"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2" fillId="4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42"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4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4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2" fillId="3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2" fillId="42"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2" fillId="4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3" fillId="46"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3"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3" fillId="44"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3" fillId="4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3" fillId="48"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3" fillId="4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3" fillId="5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3" fillId="5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3" fillId="5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13" fillId="4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3" fillId="48"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13" fillId="5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4" fillId="37" borderId="0" applyNumberFormat="0" applyBorder="0" applyAlignment="0" applyProtection="0"/>
    <xf numFmtId="0" fontId="33" fillId="9" borderId="14" applyNumberFormat="0" applyAlignment="0" applyProtection="0"/>
    <xf numFmtId="0" fontId="33" fillId="9" borderId="14" applyNumberFormat="0" applyAlignment="0" applyProtection="0"/>
    <xf numFmtId="0" fontId="15" fillId="54" borderId="20" applyNumberFormat="0" applyAlignment="0" applyProtection="0"/>
    <xf numFmtId="0" fontId="34" fillId="10" borderId="17" applyNumberFormat="0" applyAlignment="0" applyProtection="0"/>
    <xf numFmtId="0" fontId="34" fillId="10" borderId="17" applyNumberFormat="0" applyAlignment="0" applyProtection="0"/>
    <xf numFmtId="0" fontId="16" fillId="55" borderId="2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18" fillId="38" borderId="0" applyNumberFormat="0" applyBorder="0" applyAlignment="0" applyProtection="0"/>
    <xf numFmtId="0" fontId="37" fillId="0" borderId="11" applyNumberFormat="0" applyFill="0" applyAlignment="0" applyProtection="0"/>
    <xf numFmtId="0" fontId="37" fillId="0" borderId="11" applyNumberFormat="0" applyFill="0" applyAlignment="0" applyProtection="0"/>
    <xf numFmtId="0" fontId="19" fillId="0" borderId="2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20" fillId="0" borderId="2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21" fillId="0" borderId="2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8" borderId="14" applyNumberFormat="0" applyAlignment="0" applyProtection="0"/>
    <xf numFmtId="0" fontId="40" fillId="8" borderId="14" applyNumberFormat="0" applyAlignment="0" applyProtection="0"/>
    <xf numFmtId="0" fontId="22" fillId="41" borderId="20" applyNumberFormat="0" applyAlignment="0" applyProtection="0"/>
    <xf numFmtId="0" fontId="41" fillId="0" borderId="16" applyNumberFormat="0" applyFill="0" applyAlignment="0" applyProtection="0"/>
    <xf numFmtId="0" fontId="41" fillId="0" borderId="16" applyNumberFormat="0" applyFill="0" applyAlignment="0" applyProtection="0"/>
    <xf numFmtId="0" fontId="23" fillId="0" borderId="25" applyNumberFormat="0" applyFill="0" applyAlignment="0" applyProtection="0"/>
    <xf numFmtId="0" fontId="42" fillId="7" borderId="0" applyNumberFormat="0" applyBorder="0" applyAlignment="0" applyProtection="0"/>
    <xf numFmtId="0" fontId="42" fillId="7" borderId="0" applyNumberFormat="0" applyBorder="0" applyAlignment="0" applyProtection="0"/>
    <xf numFmtId="0" fontId="24" fillId="5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11" borderId="18" applyNumberFormat="0" applyFont="0" applyAlignment="0" applyProtection="0"/>
    <xf numFmtId="0" fontId="30" fillId="11" borderId="18" applyNumberFormat="0" applyFont="0" applyAlignment="0" applyProtection="0"/>
    <xf numFmtId="0" fontId="1" fillId="57" borderId="26" applyNumberFormat="0" applyFont="0" applyAlignment="0" applyProtection="0"/>
    <xf numFmtId="0" fontId="1" fillId="57" borderId="26" applyNumberFormat="0" applyFont="0" applyAlignment="0" applyProtection="0"/>
    <xf numFmtId="0" fontId="43" fillId="9" borderId="15" applyNumberFormat="0" applyAlignment="0" applyProtection="0"/>
    <xf numFmtId="0" fontId="43" fillId="9" borderId="15" applyNumberFormat="0" applyAlignment="0" applyProtection="0"/>
    <xf numFmtId="0" fontId="26" fillId="54" borderId="27"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45" fillId="0" borderId="19" applyNumberFormat="0" applyFill="0" applyAlignment="0" applyProtection="0"/>
    <xf numFmtId="0" fontId="45" fillId="0" borderId="19" applyNumberFormat="0" applyFill="0" applyAlignment="0" applyProtection="0"/>
    <xf numFmtId="0" fontId="28" fillId="0" borderId="2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15" fillId="54" borderId="29" applyNumberFormat="0" applyAlignment="0" applyProtection="0"/>
    <xf numFmtId="0" fontId="22" fillId="41" borderId="29" applyNumberFormat="0" applyAlignment="0" applyProtection="0"/>
    <xf numFmtId="0" fontId="1" fillId="57" borderId="30" applyNumberFormat="0" applyFont="0" applyAlignment="0" applyProtection="0"/>
    <xf numFmtId="0" fontId="1" fillId="57" borderId="30" applyNumberFormat="0" applyFont="0" applyAlignment="0" applyProtection="0"/>
    <xf numFmtId="0" fontId="26" fillId="54" borderId="31" applyNumberFormat="0" applyAlignment="0" applyProtection="0"/>
    <xf numFmtId="0" fontId="28" fillId="0" borderId="32" applyNumberFormat="0" applyFill="0" applyAlignment="0" applyProtection="0"/>
    <xf numFmtId="0" fontId="1" fillId="57" borderId="37" applyNumberFormat="0" applyFont="0" applyAlignment="0" applyProtection="0"/>
    <xf numFmtId="0" fontId="1" fillId="57" borderId="37" applyNumberFormat="0" applyFont="0" applyAlignment="0" applyProtection="0"/>
    <xf numFmtId="0" fontId="22" fillId="41" borderId="36" applyNumberFormat="0" applyAlignment="0" applyProtection="0"/>
    <xf numFmtId="0" fontId="15" fillId="54" borderId="36" applyNumberFormat="0" applyAlignment="0" applyProtection="0"/>
    <xf numFmtId="0" fontId="26" fillId="54" borderId="38" applyNumberFormat="0" applyAlignment="0" applyProtection="0"/>
    <xf numFmtId="0" fontId="28" fillId="0" borderId="39" applyNumberFormat="0" applyFill="0" applyAlignment="0" applyProtection="0"/>
    <xf numFmtId="0" fontId="1" fillId="57" borderId="41" applyNumberFormat="0" applyFont="0" applyAlignment="0" applyProtection="0"/>
    <xf numFmtId="0" fontId="1" fillId="57" borderId="41" applyNumberFormat="0" applyFont="0" applyAlignment="0" applyProtection="0"/>
    <xf numFmtId="0" fontId="22" fillId="41" borderId="40" applyNumberFormat="0" applyAlignment="0" applyProtection="0"/>
    <xf numFmtId="0" fontId="15" fillId="54" borderId="40" applyNumberFormat="0" applyAlignment="0" applyProtection="0"/>
    <xf numFmtId="0" fontId="26" fillId="54" borderId="42" applyNumberFormat="0" applyAlignment="0" applyProtection="0"/>
    <xf numFmtId="0" fontId="28" fillId="0" borderId="43" applyNumberFormat="0" applyFill="0" applyAlignment="0" applyProtection="0"/>
    <xf numFmtId="0" fontId="15" fillId="54" borderId="46" applyNumberFormat="0" applyAlignment="0" applyProtection="0"/>
    <xf numFmtId="0" fontId="22" fillId="41" borderId="46" applyNumberFormat="0" applyAlignment="0" applyProtection="0"/>
    <xf numFmtId="0" fontId="1" fillId="57" borderId="47" applyNumberFormat="0" applyFont="0" applyAlignment="0" applyProtection="0"/>
    <xf numFmtId="0" fontId="1" fillId="57" borderId="47" applyNumberFormat="0" applyFont="0" applyAlignment="0" applyProtection="0"/>
    <xf numFmtId="0" fontId="26" fillId="54" borderId="48" applyNumberFormat="0" applyAlignment="0" applyProtection="0"/>
    <xf numFmtId="0" fontId="28" fillId="0" borderId="49" applyNumberFormat="0" applyFill="0" applyAlignment="0" applyProtection="0"/>
  </cellStyleXfs>
  <cellXfs count="229">
    <xf numFmtId="0" fontId="0" fillId="0" borderId="0" xfId="0"/>
    <xf numFmtId="2" fontId="2" fillId="0" borderId="1" xfId="0" applyNumberFormat="1" applyFont="1" applyBorder="1"/>
    <xf numFmtId="0" fontId="4" fillId="0" borderId="0" xfId="0" applyFont="1"/>
    <xf numFmtId="2" fontId="2" fillId="0" borderId="2" xfId="0" applyNumberFormat="1" applyFont="1" applyBorder="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2"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47" fillId="0" borderId="0" xfId="0" applyFont="1"/>
    <xf numFmtId="0" fontId="48" fillId="0" borderId="0" xfId="0" applyFont="1"/>
    <xf numFmtId="166" fontId="4" fillId="0" borderId="0" xfId="0" applyNumberFormat="1" applyFont="1"/>
    <xf numFmtId="164" fontId="49" fillId="0" borderId="58" xfId="0" applyNumberFormat="1" applyFont="1" applyFill="1" applyBorder="1" applyAlignment="1">
      <alignment horizontal="right" vertical="center" wrapText="1"/>
    </xf>
    <xf numFmtId="0" fontId="9" fillId="2" borderId="58" xfId="1" applyFont="1" applyFill="1" applyBorder="1" applyAlignment="1">
      <alignment horizontal="center" vertical="center"/>
    </xf>
    <xf numFmtId="0" fontId="49" fillId="0" borderId="34" xfId="0" applyFont="1" applyFill="1" applyBorder="1" applyAlignment="1">
      <alignment vertical="center"/>
    </xf>
    <xf numFmtId="0" fontId="49" fillId="0" borderId="58" xfId="0" applyFont="1" applyFill="1" applyBorder="1" applyAlignment="1">
      <alignment vertical="center"/>
    </xf>
    <xf numFmtId="164" fontId="49" fillId="0" borderId="58" xfId="0" applyNumberFormat="1" applyFont="1" applyBorder="1" applyAlignment="1">
      <alignment horizontal="center" vertical="center"/>
    </xf>
    <xf numFmtId="164" fontId="49" fillId="0" borderId="58" xfId="0" applyNumberFormat="1" applyFont="1" applyBorder="1" applyAlignment="1">
      <alignment horizontal="right" vertical="center"/>
    </xf>
    <xf numFmtId="164" fontId="49" fillId="0" borderId="58" xfId="0" applyNumberFormat="1" applyFont="1" applyBorder="1" applyAlignment="1">
      <alignment horizontal="left" vertical="center"/>
    </xf>
    <xf numFmtId="2" fontId="9" fillId="0" borderId="58" xfId="2" applyNumberFormat="1" applyFont="1" applyBorder="1" applyAlignment="1">
      <alignment horizontal="center" vertical="center"/>
    </xf>
    <xf numFmtId="2" fontId="9" fillId="0" borderId="58" xfId="2" applyNumberFormat="1" applyFont="1" applyBorder="1" applyAlignment="1">
      <alignment horizontal="center" vertical="center" wrapText="1"/>
    </xf>
    <xf numFmtId="0" fontId="5" fillId="4" borderId="58" xfId="0" applyFont="1" applyFill="1" applyBorder="1" applyAlignment="1">
      <alignment vertical="center" wrapText="1"/>
    </xf>
    <xf numFmtId="166" fontId="5" fillId="4" borderId="58" xfId="0" applyNumberFormat="1" applyFont="1" applyFill="1" applyBorder="1" applyAlignment="1">
      <alignment horizontal="center" vertical="center" wrapText="1"/>
    </xf>
    <xf numFmtId="164" fontId="5" fillId="4" borderId="58" xfId="0" applyNumberFormat="1" applyFont="1" applyFill="1" applyBorder="1" applyAlignment="1">
      <alignment horizontal="right" vertical="center" wrapText="1"/>
    </xf>
    <xf numFmtId="14" fontId="5" fillId="0" borderId="58" xfId="0" applyNumberFormat="1" applyFont="1" applyFill="1" applyBorder="1" applyAlignment="1">
      <alignment horizontal="center" vertical="center"/>
    </xf>
    <xf numFmtId="166" fontId="5" fillId="4" borderId="58" xfId="0" applyNumberFormat="1" applyFont="1" applyFill="1" applyBorder="1" applyAlignment="1">
      <alignment horizontal="right" vertical="center" wrapText="1"/>
    </xf>
    <xf numFmtId="0" fontId="51" fillId="0" borderId="0" xfId="0" applyFont="1" applyAlignment="1">
      <alignment vertical="center"/>
    </xf>
    <xf numFmtId="0" fontId="5" fillId="0" borderId="60" xfId="0" applyFont="1" applyFill="1" applyBorder="1" applyAlignment="1">
      <alignment horizontal="center" vertical="center"/>
    </xf>
    <xf numFmtId="167" fontId="5" fillId="0" borderId="58" xfId="0" applyNumberFormat="1" applyFont="1" applyBorder="1" applyAlignment="1">
      <alignment horizontal="center" vertical="center"/>
    </xf>
    <xf numFmtId="2" fontId="5" fillId="0" borderId="58" xfId="0" applyNumberFormat="1" applyFont="1" applyBorder="1" applyAlignment="1">
      <alignment horizontal="center" vertical="center"/>
    </xf>
    <xf numFmtId="0" fontId="0" fillId="0" borderId="0" xfId="0" applyAlignment="1">
      <alignment vertical="center"/>
    </xf>
    <xf numFmtId="0" fontId="6" fillId="0" borderId="58" xfId="0" applyFont="1" applyBorder="1" applyAlignment="1">
      <alignment horizontal="center" vertical="center"/>
    </xf>
    <xf numFmtId="0" fontId="52" fillId="0" borderId="0" xfId="0" applyFont="1" applyAlignment="1">
      <alignment vertical="center"/>
    </xf>
    <xf numFmtId="0" fontId="2" fillId="0" borderId="0" xfId="0" applyFont="1" applyAlignment="1">
      <alignment vertical="center"/>
    </xf>
    <xf numFmtId="0" fontId="0" fillId="0" borderId="0" xfId="0" applyFont="1"/>
    <xf numFmtId="0" fontId="55" fillId="2" borderId="58" xfId="1" applyFont="1" applyFill="1" applyBorder="1" applyAlignment="1">
      <alignment horizontal="center" vertical="center"/>
    </xf>
    <xf numFmtId="0" fontId="55" fillId="2" borderId="58" xfId="1" applyFont="1" applyFill="1" applyBorder="1" applyAlignment="1">
      <alignment horizontal="center" vertical="center" wrapText="1"/>
    </xf>
    <xf numFmtId="0" fontId="55" fillId="0" borderId="34" xfId="0" applyFont="1" applyFill="1" applyBorder="1" applyAlignment="1">
      <alignment vertical="center"/>
    </xf>
    <xf numFmtId="0" fontId="55" fillId="0" borderId="58" xfId="0" applyFont="1" applyFill="1" applyBorder="1" applyAlignment="1">
      <alignment vertical="center"/>
    </xf>
    <xf numFmtId="164" fontId="55" fillId="0" borderId="58" xfId="0" applyNumberFormat="1" applyFont="1" applyBorder="1" applyAlignment="1">
      <alignment horizontal="center" vertical="center"/>
    </xf>
    <xf numFmtId="4" fontId="55" fillId="0" borderId="58" xfId="0" applyNumberFormat="1" applyFont="1" applyBorder="1" applyAlignment="1">
      <alignment horizontal="center" vertical="center"/>
    </xf>
    <xf numFmtId="3" fontId="55" fillId="0" borderId="58" xfId="0" applyNumberFormat="1" applyFont="1" applyBorder="1" applyAlignment="1">
      <alignment horizontal="center" vertical="center"/>
    </xf>
    <xf numFmtId="2" fontId="2" fillId="0" borderId="8" xfId="0" applyNumberFormat="1" applyFont="1" applyBorder="1" applyAlignment="1">
      <alignment horizontal="right" vertical="center"/>
    </xf>
    <xf numFmtId="4" fontId="8" fillId="0" borderId="6" xfId="0" applyNumberFormat="1" applyFont="1" applyBorder="1" applyAlignment="1">
      <alignment horizontal="right" vertical="center"/>
    </xf>
    <xf numFmtId="0" fontId="57" fillId="0" borderId="0" xfId="0" applyFont="1"/>
    <xf numFmtId="2" fontId="58" fillId="0" borderId="1" xfId="0" applyNumberFormat="1" applyFont="1" applyBorder="1"/>
    <xf numFmtId="2" fontId="58" fillId="0" borderId="2" xfId="0" applyNumberFormat="1" applyFont="1" applyBorder="1"/>
    <xf numFmtId="0" fontId="58" fillId="0" borderId="1" xfId="0" applyFont="1" applyBorder="1"/>
    <xf numFmtId="0" fontId="49" fillId="0" borderId="66" xfId="0" applyFont="1" applyFill="1" applyBorder="1" applyAlignment="1">
      <alignment vertical="center"/>
    </xf>
    <xf numFmtId="0" fontId="49" fillId="0" borderId="67" xfId="0" applyFont="1" applyFill="1" applyBorder="1" applyAlignment="1">
      <alignment vertical="center"/>
    </xf>
    <xf numFmtId="0" fontId="58" fillId="0" borderId="2" xfId="0" applyFont="1" applyBorder="1"/>
    <xf numFmtId="0" fontId="6" fillId="0" borderId="68" xfId="0" applyFont="1" applyBorder="1" applyAlignment="1">
      <alignment horizontal="center" vertical="center"/>
    </xf>
    <xf numFmtId="0" fontId="49" fillId="0" borderId="58" xfId="0" applyFont="1" applyFill="1" applyBorder="1" applyAlignment="1">
      <alignment vertical="center" wrapText="1"/>
    </xf>
    <xf numFmtId="164" fontId="55" fillId="0" borderId="57" xfId="0" applyNumberFormat="1" applyFont="1" applyBorder="1" applyAlignment="1">
      <alignment horizontal="right" vertical="center"/>
    </xf>
    <xf numFmtId="164" fontId="55" fillId="0" borderId="57" xfId="0" applyNumberFormat="1" applyFont="1" applyBorder="1" applyAlignment="1">
      <alignment horizontal="left" vertical="center"/>
    </xf>
    <xf numFmtId="3" fontId="8" fillId="0" borderId="1" xfId="0" applyNumberFormat="1" applyFont="1" applyBorder="1" applyAlignment="1">
      <alignment horizontal="right" vertical="center"/>
    </xf>
    <xf numFmtId="3" fontId="8" fillId="0" borderId="1" xfId="0" applyNumberFormat="1" applyFont="1" applyBorder="1" applyAlignment="1">
      <alignment horizontal="right"/>
    </xf>
    <xf numFmtId="0" fontId="8" fillId="0" borderId="1" xfId="0" applyFont="1" applyBorder="1" applyAlignment="1">
      <alignment horizontal="right"/>
    </xf>
    <xf numFmtId="3" fontId="8" fillId="0" borderId="2" xfId="0" applyNumberFormat="1" applyFont="1" applyFill="1" applyBorder="1" applyAlignment="1">
      <alignment horizontal="right"/>
    </xf>
    <xf numFmtId="2" fontId="2" fillId="0" borderId="7" xfId="0" applyNumberFormat="1" applyFont="1" applyBorder="1" applyAlignment="1">
      <alignment vertical="center"/>
    </xf>
    <xf numFmtId="4" fontId="8" fillId="0" borderId="61" xfId="0" applyNumberFormat="1" applyFont="1" applyBorder="1" applyAlignment="1">
      <alignment vertical="center"/>
    </xf>
    <xf numFmtId="3" fontId="0" fillId="0" borderId="0" xfId="0" applyNumberFormat="1"/>
    <xf numFmtId="164" fontId="49" fillId="0" borderId="79" xfId="0" applyNumberFormat="1" applyFont="1" applyBorder="1" applyAlignment="1">
      <alignment horizontal="center" vertical="center"/>
    </xf>
    <xf numFmtId="0" fontId="49" fillId="0" borderId="0" xfId="0" applyFont="1" applyFill="1" applyBorder="1" applyAlignment="1">
      <alignment vertical="center"/>
    </xf>
    <xf numFmtId="0" fontId="62" fillId="0" borderId="0" xfId="0" applyFont="1" applyAlignment="1">
      <alignment vertical="center"/>
    </xf>
    <xf numFmtId="3" fontId="55" fillId="59" borderId="58" xfId="0" applyNumberFormat="1" applyFont="1" applyFill="1" applyBorder="1" applyAlignment="1">
      <alignment horizontal="center" vertical="center"/>
    </xf>
    <xf numFmtId="3" fontId="55" fillId="59" borderId="78" xfId="0" applyNumberFormat="1" applyFont="1" applyFill="1" applyBorder="1" applyAlignment="1">
      <alignment horizontal="center" vertical="center"/>
    </xf>
    <xf numFmtId="3" fontId="55" fillId="60" borderId="54" xfId="0" applyNumberFormat="1" applyFont="1" applyFill="1" applyBorder="1" applyAlignment="1">
      <alignment horizontal="center" vertical="center"/>
    </xf>
    <xf numFmtId="0" fontId="55" fillId="0" borderId="0" xfId="0" applyFont="1" applyFill="1" applyBorder="1" applyAlignment="1">
      <alignment vertical="center"/>
    </xf>
    <xf numFmtId="0" fontId="5" fillId="0" borderId="34" xfId="0" applyFont="1" applyFill="1" applyBorder="1" applyAlignment="1">
      <alignment vertical="center" wrapText="1"/>
    </xf>
    <xf numFmtId="0" fontId="49" fillId="0" borderId="34" xfId="0" applyFont="1" applyFill="1" applyBorder="1" applyAlignment="1">
      <alignment vertical="center" wrapText="1"/>
    </xf>
    <xf numFmtId="1" fontId="8" fillId="0" borderId="1" xfId="0" applyNumberFormat="1" applyFont="1" applyBorder="1" applyAlignment="1">
      <alignment vertical="center"/>
    </xf>
    <xf numFmtId="164" fontId="49" fillId="0" borderId="33" xfId="0" applyNumberFormat="1" applyFont="1" applyBorder="1" applyAlignment="1">
      <alignment horizontal="center" vertical="center"/>
    </xf>
    <xf numFmtId="164" fontId="55" fillId="0" borderId="78" xfId="0" applyNumberFormat="1" applyFont="1" applyBorder="1" applyAlignment="1">
      <alignment horizontal="center" vertical="center"/>
    </xf>
    <xf numFmtId="164" fontId="49" fillId="0" borderId="65" xfId="0" applyNumberFormat="1" applyFont="1" applyBorder="1" applyAlignment="1">
      <alignment horizontal="center" vertical="center"/>
    </xf>
    <xf numFmtId="164" fontId="49" fillId="0" borderId="45" xfId="0" applyNumberFormat="1" applyFont="1" applyBorder="1" applyAlignment="1">
      <alignment horizontal="center" vertical="center"/>
    </xf>
    <xf numFmtId="164" fontId="49" fillId="0" borderId="78" xfId="0" applyNumberFormat="1" applyFont="1" applyBorder="1" applyAlignment="1">
      <alignment horizontal="center" vertical="center"/>
    </xf>
    <xf numFmtId="0" fontId="49" fillId="0" borderId="80" xfId="0" applyFont="1" applyFill="1" applyBorder="1" applyAlignment="1">
      <alignment vertical="center"/>
    </xf>
    <xf numFmtId="0" fontId="49" fillId="0" borderId="81" xfId="0" applyFont="1" applyFill="1" applyBorder="1" applyAlignment="1">
      <alignment vertical="center"/>
    </xf>
    <xf numFmtId="0" fontId="49" fillId="0" borderId="44" xfId="0" applyFont="1" applyFill="1" applyBorder="1" applyAlignment="1">
      <alignment vertical="center"/>
    </xf>
    <xf numFmtId="0" fontId="49" fillId="0" borderId="65" xfId="0" applyFont="1" applyFill="1" applyBorder="1" applyAlignment="1">
      <alignment vertical="center"/>
    </xf>
    <xf numFmtId="0" fontId="63" fillId="0" borderId="0" xfId="0" applyFont="1"/>
    <xf numFmtId="0" fontId="55" fillId="0" borderId="76" xfId="0" applyFont="1" applyFill="1" applyBorder="1" applyAlignment="1">
      <alignment vertical="center"/>
    </xf>
    <xf numFmtId="4" fontId="0" fillId="0" borderId="0" xfId="0" applyNumberFormat="1"/>
    <xf numFmtId="4" fontId="64" fillId="0" borderId="6" xfId="0" applyNumberFormat="1" applyFont="1" applyBorder="1" applyAlignment="1">
      <alignment vertical="center"/>
    </xf>
    <xf numFmtId="0" fontId="49" fillId="0" borderId="76" xfId="0" applyFont="1" applyFill="1" applyBorder="1" applyAlignment="1">
      <alignment vertical="center" wrapText="1"/>
    </xf>
    <xf numFmtId="0" fontId="55" fillId="0" borderId="78" xfId="0" applyFont="1" applyFill="1" applyBorder="1" applyAlignment="1">
      <alignment vertical="center"/>
    </xf>
    <xf numFmtId="164" fontId="55" fillId="0" borderId="79" xfId="0" applyNumberFormat="1" applyFont="1" applyBorder="1" applyAlignment="1">
      <alignment horizontal="center" vertical="center"/>
    </xf>
    <xf numFmtId="0" fontId="49" fillId="0" borderId="76" xfId="0" applyFont="1" applyFill="1" applyBorder="1" applyAlignment="1">
      <alignment vertical="center"/>
    </xf>
    <xf numFmtId="0" fontId="5" fillId="0" borderId="34" xfId="0" applyFont="1" applyFill="1" applyBorder="1" applyAlignment="1">
      <alignment vertical="center"/>
    </xf>
    <xf numFmtId="164" fontId="5" fillId="0" borderId="58" xfId="0" applyNumberFormat="1" applyFont="1" applyBorder="1" applyAlignment="1">
      <alignment horizontal="center" vertical="center"/>
    </xf>
    <xf numFmtId="4" fontId="5" fillId="0" borderId="58" xfId="0" applyNumberFormat="1" applyFont="1" applyBorder="1" applyAlignment="1">
      <alignment horizontal="center" vertical="center"/>
    </xf>
    <xf numFmtId="3" fontId="5" fillId="0" borderId="58" xfId="0" applyNumberFormat="1" applyFont="1" applyBorder="1" applyAlignment="1">
      <alignment horizontal="center" vertical="center"/>
    </xf>
    <xf numFmtId="3" fontId="65" fillId="0" borderId="58" xfId="0" applyNumberFormat="1" applyFont="1" applyBorder="1" applyAlignment="1">
      <alignment horizontal="center" vertical="center"/>
    </xf>
    <xf numFmtId="4" fontId="66" fillId="0" borderId="58" xfId="0" applyNumberFormat="1" applyFont="1" applyBorder="1" applyAlignment="1">
      <alignment horizontal="center" vertical="center"/>
    </xf>
    <xf numFmtId="164" fontId="5" fillId="0" borderId="34" xfId="0" applyNumberFormat="1" applyFont="1" applyBorder="1" applyAlignment="1">
      <alignment horizontal="right" vertical="center"/>
    </xf>
    <xf numFmtId="164" fontId="65" fillId="0" borderId="58" xfId="0" applyNumberFormat="1" applyFont="1" applyBorder="1" applyAlignment="1">
      <alignment horizontal="center" vertical="center"/>
    </xf>
    <xf numFmtId="4" fontId="67" fillId="0" borderId="58" xfId="0" applyNumberFormat="1" applyFont="1" applyBorder="1" applyAlignment="1">
      <alignment horizontal="center" vertical="center"/>
    </xf>
    <xf numFmtId="0" fontId="49" fillId="0" borderId="84" xfId="0" applyFont="1" applyFill="1" applyBorder="1" applyAlignment="1">
      <alignment vertical="center"/>
    </xf>
    <xf numFmtId="0" fontId="49" fillId="0" borderId="83" xfId="0" applyFont="1" applyFill="1" applyBorder="1" applyAlignment="1">
      <alignment vertical="center"/>
    </xf>
    <xf numFmtId="164" fontId="55" fillId="0" borderId="81" xfId="0" applyNumberFormat="1" applyFont="1" applyFill="1" applyBorder="1" applyAlignment="1">
      <alignment horizontal="center" vertical="center"/>
    </xf>
    <xf numFmtId="164" fontId="55" fillId="0" borderId="85" xfId="0" applyNumberFormat="1" applyFont="1" applyFill="1" applyBorder="1" applyAlignment="1">
      <alignment horizontal="center" vertical="center"/>
    </xf>
    <xf numFmtId="0" fontId="69" fillId="0" borderId="0" xfId="0" applyFont="1" applyAlignment="1">
      <alignment vertical="center"/>
    </xf>
    <xf numFmtId="0" fontId="70" fillId="0" borderId="0" xfId="0" applyFont="1"/>
    <xf numFmtId="0" fontId="68" fillId="2" borderId="87" xfId="0" applyFont="1" applyFill="1" applyBorder="1" applyAlignment="1">
      <alignment horizontal="center" vertical="center"/>
    </xf>
    <xf numFmtId="0" fontId="68" fillId="2" borderId="87" xfId="0" applyFont="1" applyFill="1" applyBorder="1" applyAlignment="1">
      <alignment horizontal="center" vertical="center" wrapText="1"/>
    </xf>
    <xf numFmtId="0" fontId="72" fillId="4" borderId="85" xfId="364" applyFont="1" applyFill="1" applyBorder="1" applyAlignment="1">
      <alignment horizontal="right" vertical="center"/>
    </xf>
    <xf numFmtId="0" fontId="72" fillId="4" borderId="85" xfId="364" applyFont="1" applyFill="1" applyBorder="1" applyAlignment="1">
      <alignment horizontal="left" vertical="center"/>
    </xf>
    <xf numFmtId="3" fontId="72" fillId="0" borderId="91" xfId="2" applyNumberFormat="1" applyFont="1" applyFill="1" applyBorder="1" applyAlignment="1">
      <alignment horizontal="center" vertical="center"/>
    </xf>
    <xf numFmtId="0" fontId="71" fillId="0" borderId="87" xfId="2" applyFont="1" applyFill="1" applyBorder="1" applyAlignment="1">
      <alignment horizontal="right" vertical="center"/>
    </xf>
    <xf numFmtId="0" fontId="71" fillId="0" borderId="87" xfId="2" applyFont="1" applyFill="1" applyBorder="1" applyAlignment="1">
      <alignment horizontal="left" vertical="center"/>
    </xf>
    <xf numFmtId="0" fontId="71" fillId="0" borderId="92" xfId="2" applyFont="1" applyFill="1" applyBorder="1" applyAlignment="1">
      <alignment horizontal="right" vertical="center"/>
    </xf>
    <xf numFmtId="0" fontId="71" fillId="0" borderId="93" xfId="2" applyFont="1" applyFill="1" applyBorder="1" applyAlignment="1">
      <alignment horizontal="left" vertical="center"/>
    </xf>
    <xf numFmtId="0" fontId="73" fillId="0" borderId="0" xfId="0" applyFont="1"/>
    <xf numFmtId="0" fontId="69" fillId="2" borderId="87" xfId="0" applyFont="1" applyFill="1" applyBorder="1" applyAlignment="1">
      <alignment horizontal="center" vertical="center"/>
    </xf>
    <xf numFmtId="0" fontId="69" fillId="2" borderId="87" xfId="0" applyFont="1" applyFill="1" applyBorder="1" applyAlignment="1">
      <alignment horizontal="center" vertical="center" wrapText="1"/>
    </xf>
    <xf numFmtId="0" fontId="74" fillId="4" borderId="85" xfId="364" applyFont="1" applyFill="1" applyBorder="1" applyAlignment="1">
      <alignment horizontal="right" vertical="center"/>
    </xf>
    <xf numFmtId="0" fontId="74" fillId="4" borderId="85" xfId="364" applyFont="1" applyFill="1" applyBorder="1" applyAlignment="1">
      <alignment horizontal="left" vertical="center"/>
    </xf>
    <xf numFmtId="3" fontId="74" fillId="0" borderId="91" xfId="2" applyNumberFormat="1" applyFont="1" applyFill="1" applyBorder="1" applyAlignment="1">
      <alignment horizontal="center" vertical="center"/>
    </xf>
    <xf numFmtId="3" fontId="5" fillId="0" borderId="34"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33" xfId="0" applyNumberFormat="1" applyFont="1" applyBorder="1" applyAlignment="1">
      <alignment horizontal="center" vertical="center"/>
    </xf>
    <xf numFmtId="0" fontId="5" fillId="0" borderId="44" xfId="0" applyFont="1" applyFill="1" applyBorder="1" applyAlignment="1">
      <alignment horizontal="right" vertical="center"/>
    </xf>
    <xf numFmtId="0" fontId="5" fillId="0" borderId="82" xfId="0" applyFont="1" applyFill="1" applyBorder="1" applyAlignment="1">
      <alignment horizontal="right" vertical="center"/>
    </xf>
    <xf numFmtId="0" fontId="5" fillId="0" borderId="45" xfId="0" applyFont="1" applyFill="1" applyBorder="1" applyAlignment="1">
      <alignment horizontal="right" vertical="center"/>
    </xf>
    <xf numFmtId="2" fontId="2" fillId="0" borderId="10" xfId="0" applyNumberFormat="1" applyFont="1" applyBorder="1" applyAlignment="1">
      <alignment horizontal="center" vertical="center"/>
    </xf>
    <xf numFmtId="2" fontId="2" fillId="0" borderId="9" xfId="0" applyNumberFormat="1" applyFont="1" applyBorder="1" applyAlignment="1">
      <alignment horizontal="center" vertical="center"/>
    </xf>
    <xf numFmtId="2" fontId="61" fillId="0" borderId="6" xfId="0" applyNumberFormat="1" applyFont="1" applyBorder="1" applyAlignment="1">
      <alignment horizontal="center" vertical="center"/>
    </xf>
    <xf numFmtId="2" fontId="61" fillId="0" borderId="7" xfId="0" applyNumberFormat="1" applyFont="1" applyBorder="1" applyAlignment="1">
      <alignment horizontal="center" vertical="center"/>
    </xf>
    <xf numFmtId="2" fontId="61" fillId="0" borderId="8" xfId="0" applyNumberFormat="1"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2" fontId="2" fillId="0" borderId="6" xfId="0" applyNumberFormat="1" applyFont="1" applyBorder="1" applyAlignment="1">
      <alignment horizontal="right" vertical="center"/>
    </xf>
    <xf numFmtId="2" fontId="2" fillId="0" borderId="7" xfId="0" applyNumberFormat="1" applyFont="1" applyBorder="1" applyAlignment="1">
      <alignment horizontal="right" vertical="center"/>
    </xf>
    <xf numFmtId="2" fontId="2" fillId="0" borderId="8" xfId="0" applyNumberFormat="1" applyFont="1" applyBorder="1" applyAlignment="1">
      <alignment horizontal="right" vertical="center"/>
    </xf>
    <xf numFmtId="2" fontId="2" fillId="0" borderId="6" xfId="0" applyNumberFormat="1" applyFont="1" applyBorder="1" applyAlignment="1">
      <alignment horizontal="right"/>
    </xf>
    <xf numFmtId="2" fontId="2" fillId="0" borderId="7" xfId="0" applyNumberFormat="1" applyFont="1" applyBorder="1" applyAlignment="1">
      <alignment horizontal="right"/>
    </xf>
    <xf numFmtId="2" fontId="2" fillId="0" borderId="8" xfId="0" applyNumberFormat="1" applyFont="1" applyBorder="1" applyAlignment="1">
      <alignment horizontal="right"/>
    </xf>
    <xf numFmtId="4" fontId="8" fillId="0" borderId="6" xfId="0" applyNumberFormat="1" applyFont="1" applyBorder="1" applyAlignment="1">
      <alignment horizontal="right" vertical="center"/>
    </xf>
    <xf numFmtId="4" fontId="8" fillId="0" borderId="8" xfId="0" applyNumberFormat="1" applyFont="1" applyBorder="1" applyAlignment="1">
      <alignment horizontal="right" vertical="center"/>
    </xf>
    <xf numFmtId="4" fontId="8" fillId="0" borderId="7" xfId="0" applyNumberFormat="1" applyFont="1" applyBorder="1" applyAlignment="1">
      <alignment horizontal="right" vertical="center"/>
    </xf>
    <xf numFmtId="3" fontId="8" fillId="0" borderId="69" xfId="0" applyNumberFormat="1" applyFont="1" applyBorder="1" applyAlignment="1">
      <alignment horizontal="right" vertical="center"/>
    </xf>
    <xf numFmtId="3" fontId="8" fillId="0" borderId="7" xfId="0" applyNumberFormat="1" applyFont="1" applyBorder="1" applyAlignment="1">
      <alignment horizontal="right" vertical="center"/>
    </xf>
    <xf numFmtId="3" fontId="8" fillId="0" borderId="6" xfId="0" applyNumberFormat="1" applyFont="1" applyBorder="1" applyAlignment="1">
      <alignment horizontal="right" vertical="center"/>
    </xf>
    <xf numFmtId="2" fontId="2" fillId="0" borderId="6" xfId="0" applyNumberFormat="1" applyFont="1" applyBorder="1" applyAlignment="1">
      <alignment horizontal="right" vertical="center" wrapText="1"/>
    </xf>
    <xf numFmtId="2" fontId="2" fillId="0" borderId="7" xfId="0" applyNumberFormat="1" applyFont="1" applyBorder="1" applyAlignment="1">
      <alignment horizontal="right" vertical="center" wrapText="1"/>
    </xf>
    <xf numFmtId="2" fontId="2" fillId="0" borderId="8" xfId="0" applyNumberFormat="1" applyFont="1" applyBorder="1" applyAlignment="1">
      <alignment horizontal="right"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2" fillId="0" borderId="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53" fillId="58" borderId="64" xfId="0" applyFont="1" applyFill="1" applyBorder="1" applyAlignment="1">
      <alignment horizontal="center" vertical="center"/>
    </xf>
    <xf numFmtId="0" fontId="59" fillId="0" borderId="59" xfId="0" applyFont="1" applyFill="1" applyBorder="1" applyAlignment="1">
      <alignment horizontal="right" vertical="center"/>
    </xf>
    <xf numFmtId="164" fontId="59" fillId="0" borderId="61" xfId="0" applyNumberFormat="1" applyFont="1" applyFill="1" applyBorder="1" applyAlignment="1">
      <alignment horizontal="right" vertical="center" wrapText="1"/>
    </xf>
    <xf numFmtId="164" fontId="59" fillId="0" borderId="62" xfId="0" applyNumberFormat="1" applyFont="1" applyFill="1" applyBorder="1" applyAlignment="1">
      <alignment horizontal="right" vertical="center" wrapText="1"/>
    </xf>
    <xf numFmtId="164" fontId="59" fillId="0" borderId="63" xfId="0" applyNumberFormat="1" applyFont="1" applyFill="1" applyBorder="1" applyAlignment="1">
      <alignment horizontal="right" vertical="center" wrapText="1"/>
    </xf>
    <xf numFmtId="2" fontId="54" fillId="0" borderId="76" xfId="0" applyNumberFormat="1" applyFont="1" applyBorder="1" applyAlignment="1">
      <alignment horizontal="center" vertical="center"/>
    </xf>
    <xf numFmtId="2" fontId="54" fillId="0" borderId="74" xfId="0" applyNumberFormat="1" applyFont="1" applyBorder="1" applyAlignment="1">
      <alignment horizontal="center" vertical="center"/>
    </xf>
    <xf numFmtId="2" fontId="54" fillId="0" borderId="79" xfId="0" applyNumberFormat="1" applyFont="1" applyBorder="1" applyAlignment="1">
      <alignment horizontal="center" vertical="center"/>
    </xf>
    <xf numFmtId="0" fontId="55" fillId="0" borderId="76" xfId="0" applyFont="1" applyFill="1" applyBorder="1" applyAlignment="1">
      <alignment horizontal="center" vertical="center"/>
    </xf>
    <xf numFmtId="0" fontId="55" fillId="0" borderId="79" xfId="0" applyFont="1" applyFill="1" applyBorder="1" applyAlignment="1">
      <alignment horizontal="center" vertical="center"/>
    </xf>
    <xf numFmtId="2" fontId="0" fillId="0" borderId="76" xfId="0" applyNumberFormat="1" applyFont="1" applyBorder="1" applyAlignment="1">
      <alignment horizontal="center"/>
    </xf>
    <xf numFmtId="2" fontId="0" fillId="0" borderId="74" xfId="0" applyNumberFormat="1" applyFont="1" applyBorder="1" applyAlignment="1">
      <alignment horizontal="center"/>
    </xf>
    <xf numFmtId="2" fontId="0" fillId="0" borderId="79" xfId="0" applyNumberFormat="1" applyFont="1" applyBorder="1" applyAlignment="1">
      <alignment horizontal="center"/>
    </xf>
    <xf numFmtId="2" fontId="54" fillId="0" borderId="52" xfId="0" applyNumberFormat="1" applyFont="1" applyBorder="1" applyAlignment="1">
      <alignment horizontal="center" vertical="center"/>
    </xf>
    <xf numFmtId="2" fontId="54" fillId="0" borderId="50" xfId="0" applyNumberFormat="1" applyFont="1" applyBorder="1" applyAlignment="1">
      <alignment horizontal="center" vertical="center"/>
    </xf>
    <xf numFmtId="2" fontId="54" fillId="0" borderId="51" xfId="0" applyNumberFormat="1" applyFont="1" applyBorder="1" applyAlignment="1">
      <alignment horizontal="center" vertical="center"/>
    </xf>
    <xf numFmtId="2" fontId="45" fillId="0" borderId="53" xfId="0" applyNumberFormat="1" applyFont="1" applyBorder="1" applyAlignment="1">
      <alignment horizontal="center"/>
    </xf>
    <xf numFmtId="2" fontId="45" fillId="0" borderId="50" xfId="0" applyNumberFormat="1" applyFont="1" applyBorder="1" applyAlignment="1">
      <alignment horizontal="center"/>
    </xf>
    <xf numFmtId="2" fontId="45" fillId="0" borderId="51" xfId="0" applyNumberFormat="1" applyFont="1" applyBorder="1" applyAlignment="1">
      <alignment horizontal="center"/>
    </xf>
    <xf numFmtId="2" fontId="56" fillId="0" borderId="4" xfId="0" applyNumberFormat="1" applyFont="1" applyBorder="1" applyAlignment="1">
      <alignment horizontal="center" vertical="center"/>
    </xf>
    <xf numFmtId="2" fontId="56" fillId="0" borderId="5" xfId="0" applyNumberFormat="1" applyFont="1" applyBorder="1" applyAlignment="1">
      <alignment horizontal="center" vertical="center"/>
    </xf>
    <xf numFmtId="2" fontId="0" fillId="59" borderId="76" xfId="0" applyNumberFormat="1" applyFont="1" applyFill="1" applyBorder="1" applyAlignment="1">
      <alignment horizontal="center"/>
    </xf>
    <xf numFmtId="2" fontId="0" fillId="59" borderId="74" xfId="0" applyNumberFormat="1" applyFont="1" applyFill="1" applyBorder="1" applyAlignment="1">
      <alignment horizontal="center"/>
    </xf>
    <xf numFmtId="2" fontId="0" fillId="59" borderId="79" xfId="0" applyNumberFormat="1" applyFont="1" applyFill="1" applyBorder="1" applyAlignment="1">
      <alignment horizontal="center"/>
    </xf>
    <xf numFmtId="0" fontId="55" fillId="59" borderId="76" xfId="0" applyFont="1" applyFill="1" applyBorder="1" applyAlignment="1">
      <alignment horizontal="center" vertical="center"/>
    </xf>
    <xf numFmtId="0" fontId="55" fillId="59" borderId="79" xfId="0" applyFont="1" applyFill="1" applyBorder="1" applyAlignment="1">
      <alignment horizontal="center" vertical="center"/>
    </xf>
    <xf numFmtId="0" fontId="55" fillId="60" borderId="44" xfId="0" applyFont="1" applyFill="1" applyBorder="1" applyAlignment="1">
      <alignment horizontal="center" vertical="center"/>
    </xf>
    <xf numFmtId="0" fontId="55" fillId="60" borderId="45" xfId="0" applyFont="1" applyFill="1" applyBorder="1" applyAlignment="1">
      <alignment horizontal="center" vertical="center"/>
    </xf>
    <xf numFmtId="2" fontId="45" fillId="60" borderId="56" xfId="0" applyNumberFormat="1" applyFont="1" applyFill="1" applyBorder="1" applyAlignment="1">
      <alignment horizontal="center"/>
    </xf>
    <xf numFmtId="2" fontId="45" fillId="60" borderId="50" xfId="0" applyNumberFormat="1" applyFont="1" applyFill="1" applyBorder="1" applyAlignment="1">
      <alignment horizontal="center"/>
    </xf>
    <xf numFmtId="2" fontId="45" fillId="60" borderId="55" xfId="0" applyNumberFormat="1" applyFont="1" applyFill="1" applyBorder="1" applyAlignment="1">
      <alignment horizontal="center"/>
    </xf>
    <xf numFmtId="0" fontId="55" fillId="59" borderId="44" xfId="0" applyFont="1" applyFill="1" applyBorder="1" applyAlignment="1">
      <alignment horizontal="center" vertical="center"/>
    </xf>
    <xf numFmtId="0" fontId="55" fillId="59" borderId="45" xfId="0" applyFont="1" applyFill="1" applyBorder="1" applyAlignment="1">
      <alignment horizontal="center" vertical="center"/>
    </xf>
    <xf numFmtId="2" fontId="45" fillId="59" borderId="56" xfId="0" applyNumberFormat="1" applyFont="1" applyFill="1" applyBorder="1" applyAlignment="1">
      <alignment horizontal="center"/>
    </xf>
    <xf numFmtId="2" fontId="45" fillId="59" borderId="50" xfId="0" applyNumberFormat="1" applyFont="1" applyFill="1" applyBorder="1" applyAlignment="1">
      <alignment horizontal="center"/>
    </xf>
    <xf numFmtId="2" fontId="45" fillId="59" borderId="55" xfId="0" applyNumberFormat="1" applyFont="1" applyFill="1" applyBorder="1" applyAlignment="1">
      <alignment horizontal="center"/>
    </xf>
    <xf numFmtId="0" fontId="55" fillId="0" borderId="53" xfId="0" applyFont="1" applyFill="1" applyBorder="1" applyAlignment="1">
      <alignment horizontal="center" vertical="center"/>
    </xf>
    <xf numFmtId="0" fontId="55" fillId="0" borderId="51" xfId="0" applyFont="1" applyFill="1" applyBorder="1" applyAlignment="1">
      <alignment horizontal="center" vertical="center"/>
    </xf>
    <xf numFmtId="0" fontId="69" fillId="0" borderId="86" xfId="0" applyFont="1" applyBorder="1" applyAlignment="1">
      <alignment horizontal="right" vertical="center"/>
    </xf>
    <xf numFmtId="0" fontId="74" fillId="0" borderId="88" xfId="0" applyFont="1" applyBorder="1" applyAlignment="1">
      <alignment horizontal="center" vertical="center"/>
    </xf>
    <xf numFmtId="0" fontId="74" fillId="0" borderId="89" xfId="0" applyFont="1" applyBorder="1" applyAlignment="1">
      <alignment horizontal="center" vertical="center"/>
    </xf>
    <xf numFmtId="0" fontId="74" fillId="0" borderId="90" xfId="0" applyFont="1" applyBorder="1" applyAlignment="1">
      <alignment horizontal="center" vertical="center"/>
    </xf>
    <xf numFmtId="0" fontId="74" fillId="0" borderId="92" xfId="2" applyFont="1" applyFill="1" applyBorder="1" applyAlignment="1">
      <alignment horizontal="center" vertical="center"/>
    </xf>
    <xf numFmtId="0" fontId="74" fillId="0" borderId="93" xfId="2" applyFont="1" applyFill="1" applyBorder="1" applyAlignment="1">
      <alignment horizontal="center" vertical="center"/>
    </xf>
    <xf numFmtId="0" fontId="72" fillId="0" borderId="92" xfId="2" applyFont="1" applyFill="1" applyBorder="1" applyAlignment="1">
      <alignment horizontal="center" vertical="center"/>
    </xf>
    <xf numFmtId="0" fontId="72" fillId="0" borderId="93" xfId="2" applyFont="1" applyFill="1" applyBorder="1" applyAlignment="1">
      <alignment horizontal="center" vertical="center"/>
    </xf>
    <xf numFmtId="0" fontId="68" fillId="0" borderId="86" xfId="0" applyFont="1" applyBorder="1" applyAlignment="1">
      <alignment horizontal="right" vertical="center"/>
    </xf>
    <xf numFmtId="0" fontId="71" fillId="0" borderId="88" xfId="0" applyFont="1" applyBorder="1" applyAlignment="1">
      <alignment horizontal="center" vertical="center"/>
    </xf>
    <xf numFmtId="0" fontId="71" fillId="0" borderId="89" xfId="0" applyFont="1" applyBorder="1" applyAlignment="1">
      <alignment horizontal="center" vertical="center"/>
    </xf>
    <xf numFmtId="0" fontId="71" fillId="0" borderId="90" xfId="0" applyFont="1" applyBorder="1" applyAlignment="1">
      <alignment horizontal="center" vertical="center"/>
    </xf>
    <xf numFmtId="0" fontId="72" fillId="0" borderId="92" xfId="0" applyFont="1" applyFill="1" applyBorder="1" applyAlignment="1">
      <alignment horizontal="center" vertical="center"/>
    </xf>
    <xf numFmtId="0" fontId="72" fillId="0" borderId="93" xfId="0" applyFont="1" applyFill="1" applyBorder="1" applyAlignment="1">
      <alignment horizontal="center" vertical="center"/>
    </xf>
    <xf numFmtId="0" fontId="68" fillId="0" borderId="0" xfId="0" applyFont="1" applyAlignment="1">
      <alignment horizontal="right" vertical="center"/>
    </xf>
    <xf numFmtId="0" fontId="50" fillId="0" borderId="73" xfId="0" applyFont="1" applyBorder="1" applyAlignment="1">
      <alignment horizontal="center" vertical="center"/>
    </xf>
    <xf numFmtId="0" fontId="50" fillId="0" borderId="74" xfId="0" applyFont="1" applyBorder="1" applyAlignment="1">
      <alignment horizontal="center" vertical="center"/>
    </xf>
    <xf numFmtId="0" fontId="50" fillId="0" borderId="75"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3" xfId="0" applyFont="1" applyBorder="1" applyAlignment="1">
      <alignment horizontal="center" vertical="center"/>
    </xf>
    <xf numFmtId="0" fontId="3" fillId="0" borderId="3" xfId="0" applyFont="1" applyBorder="1" applyAlignment="1">
      <alignment horizontal="center" vertical="center"/>
    </xf>
    <xf numFmtId="0" fontId="50" fillId="0" borderId="76" xfId="0" applyFont="1" applyBorder="1" applyAlignment="1">
      <alignment horizontal="center" vertical="center"/>
    </xf>
    <xf numFmtId="0" fontId="50" fillId="0" borderId="77" xfId="0" applyFont="1" applyBorder="1" applyAlignment="1">
      <alignment horizontal="center" vertical="center"/>
    </xf>
    <xf numFmtId="2" fontId="50" fillId="0" borderId="73" xfId="0" applyNumberFormat="1" applyFont="1" applyBorder="1" applyAlignment="1">
      <alignment horizontal="center" vertical="center"/>
    </xf>
    <xf numFmtId="2" fontId="50" fillId="0" borderId="74" xfId="0" applyNumberFormat="1" applyFont="1" applyBorder="1" applyAlignment="1">
      <alignment horizontal="center" vertical="center"/>
    </xf>
    <xf numFmtId="2" fontId="50" fillId="0" borderId="75" xfId="0" applyNumberFormat="1" applyFont="1" applyBorder="1" applyAlignment="1">
      <alignment horizontal="center" vertical="center"/>
    </xf>
    <xf numFmtId="2" fontId="50" fillId="0" borderId="34" xfId="0" applyNumberFormat="1" applyFont="1" applyBorder="1" applyAlignment="1">
      <alignment horizontal="center" vertical="center"/>
    </xf>
    <xf numFmtId="2" fontId="50" fillId="0" borderId="35" xfId="0" applyNumberFormat="1" applyFont="1" applyBorder="1" applyAlignment="1">
      <alignment horizontal="center" vertical="center"/>
    </xf>
    <xf numFmtId="2" fontId="50" fillId="0" borderId="33" xfId="0" applyNumberFormat="1" applyFont="1" applyBorder="1" applyAlignment="1">
      <alignment horizontal="center" vertical="center"/>
    </xf>
    <xf numFmtId="2" fontId="50" fillId="0" borderId="44" xfId="0" applyNumberFormat="1" applyFont="1" applyBorder="1" applyAlignment="1">
      <alignment horizontal="center" vertical="center"/>
    </xf>
    <xf numFmtId="2" fontId="50" fillId="0" borderId="79" xfId="0" applyNumberFormat="1" applyFont="1" applyBorder="1" applyAlignment="1">
      <alignment horizontal="center" vertical="center"/>
    </xf>
    <xf numFmtId="2" fontId="7" fillId="0" borderId="4" xfId="2" applyNumberFormat="1" applyFont="1" applyBorder="1" applyAlignment="1">
      <alignment horizontal="center" vertical="center"/>
    </xf>
    <xf numFmtId="165" fontId="60" fillId="3" borderId="58" xfId="2" applyNumberFormat="1" applyFont="1" applyFill="1" applyBorder="1" applyAlignment="1">
      <alignment horizontal="right" vertical="center"/>
    </xf>
    <xf numFmtId="164" fontId="10" fillId="0" borderId="34" xfId="0" applyNumberFormat="1" applyFont="1" applyFill="1" applyBorder="1" applyAlignment="1">
      <alignment horizontal="center" vertical="center" wrapText="1"/>
    </xf>
    <xf numFmtId="164" fontId="10" fillId="0" borderId="33" xfId="0" applyNumberFormat="1" applyFont="1" applyFill="1" applyBorder="1" applyAlignment="1">
      <alignment horizontal="center" vertical="center" wrapText="1"/>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12</xdr:col>
      <xdr:colOff>1037166</xdr:colOff>
      <xdr:row>0</xdr:row>
      <xdr:rowOff>0</xdr:rowOff>
    </xdr:from>
    <xdr:to>
      <xdr:col>13</xdr:col>
      <xdr:colOff>1796</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54297" cy="87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914401</xdr:colOff>
      <xdr:row>0</xdr:row>
      <xdr:rowOff>9525</xdr:rowOff>
    </xdr:from>
    <xdr:to>
      <xdr:col>13</xdr:col>
      <xdr:colOff>1356102</xdr:colOff>
      <xdr:row>1</xdr:row>
      <xdr:rowOff>5780</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52773" y="9525"/>
          <a:ext cx="441701" cy="339155"/>
        </a:xfrm>
        <a:prstGeom prst="rect">
          <a:avLst/>
        </a:prstGeom>
      </xdr:spPr>
    </xdr:pic>
    <xdr:clientData/>
  </xdr:twoCellAnchor>
  <xdr:twoCellAnchor editAs="oneCell">
    <xdr:from>
      <xdr:col>13</xdr:col>
      <xdr:colOff>1026583</xdr:colOff>
      <xdr:row>59</xdr:row>
      <xdr:rowOff>0</xdr:rowOff>
    </xdr:from>
    <xdr:to>
      <xdr:col>13</xdr:col>
      <xdr:colOff>1028825</xdr:colOff>
      <xdr:row>60</xdr:row>
      <xdr:rowOff>152053</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59</xdr:row>
      <xdr:rowOff>0</xdr:rowOff>
    </xdr:from>
    <xdr:to>
      <xdr:col>13</xdr:col>
      <xdr:colOff>1028825</xdr:colOff>
      <xdr:row>60</xdr:row>
      <xdr:rowOff>152053</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59</xdr:row>
      <xdr:rowOff>0</xdr:rowOff>
    </xdr:from>
    <xdr:to>
      <xdr:col>13</xdr:col>
      <xdr:colOff>1028825</xdr:colOff>
      <xdr:row>60</xdr:row>
      <xdr:rowOff>152053</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683683</xdr:colOff>
      <xdr:row>59</xdr:row>
      <xdr:rowOff>0</xdr:rowOff>
    </xdr:from>
    <xdr:to>
      <xdr:col>13</xdr:col>
      <xdr:colOff>685925</xdr:colOff>
      <xdr:row>60</xdr:row>
      <xdr:rowOff>180628</xdr:rowOff>
    </xdr:to>
    <xdr:pic>
      <xdr:nvPicPr>
        <xdr:cNvPr id="7" name="Picture 6"/>
        <xdr:cNvPicPr>
          <a:picLocks noChangeAspect="1"/>
        </xdr:cNvPicPr>
      </xdr:nvPicPr>
      <xdr:blipFill>
        <a:blip xmlns:r="http://schemas.openxmlformats.org/officeDocument/2006/relationships" r:embed="rId2"/>
        <a:stretch>
          <a:fillRect/>
        </a:stretch>
      </xdr:blipFill>
      <xdr:spPr>
        <a:xfrm>
          <a:off x="11227765075" y="2200275"/>
          <a:ext cx="2242" cy="999778"/>
        </a:xfrm>
        <a:prstGeom prst="rect">
          <a:avLst/>
        </a:prstGeom>
      </xdr:spPr>
    </xdr:pic>
    <xdr:clientData/>
  </xdr:twoCellAnchor>
  <xdr:twoCellAnchor editAs="oneCell">
    <xdr:from>
      <xdr:col>13</xdr:col>
      <xdr:colOff>1026583</xdr:colOff>
      <xdr:row>59</xdr:row>
      <xdr:rowOff>0</xdr:rowOff>
    </xdr:from>
    <xdr:to>
      <xdr:col>13</xdr:col>
      <xdr:colOff>1028825</xdr:colOff>
      <xdr:row>59</xdr:row>
      <xdr:rowOff>333028</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59</xdr:row>
      <xdr:rowOff>0</xdr:rowOff>
    </xdr:from>
    <xdr:to>
      <xdr:col>13</xdr:col>
      <xdr:colOff>1028825</xdr:colOff>
      <xdr:row>59</xdr:row>
      <xdr:rowOff>333028</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59</xdr:row>
      <xdr:rowOff>0</xdr:rowOff>
    </xdr:from>
    <xdr:to>
      <xdr:col>13</xdr:col>
      <xdr:colOff>1028825</xdr:colOff>
      <xdr:row>59</xdr:row>
      <xdr:rowOff>333028</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59</xdr:row>
      <xdr:rowOff>0</xdr:rowOff>
    </xdr:from>
    <xdr:to>
      <xdr:col>13</xdr:col>
      <xdr:colOff>1028825</xdr:colOff>
      <xdr:row>60</xdr:row>
      <xdr:rowOff>152053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59</xdr:row>
      <xdr:rowOff>0</xdr:rowOff>
    </xdr:from>
    <xdr:to>
      <xdr:col>13</xdr:col>
      <xdr:colOff>1028825</xdr:colOff>
      <xdr:row>60</xdr:row>
      <xdr:rowOff>152053</xdr:rowOff>
    </xdr:to>
    <xdr:pic>
      <xdr:nvPicPr>
        <xdr:cNvPr id="12" name="Picture 11"/>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917452</xdr:colOff>
      <xdr:row>46</xdr:row>
      <xdr:rowOff>38101</xdr:rowOff>
    </xdr:from>
    <xdr:to>
      <xdr:col>13</xdr:col>
      <xdr:colOff>1362487</xdr:colOff>
      <xdr:row>46</xdr:row>
      <xdr:rowOff>371475</xdr:rowOff>
    </xdr:to>
    <xdr:pic>
      <xdr:nvPicPr>
        <xdr:cNvPr id="3" name="Picture 2"/>
        <xdr:cNvPicPr>
          <a:picLocks noChangeAspect="1"/>
        </xdr:cNvPicPr>
      </xdr:nvPicPr>
      <xdr:blipFill>
        <a:blip xmlns:r="http://schemas.openxmlformats.org/officeDocument/2006/relationships" r:embed="rId3"/>
        <a:stretch>
          <a:fillRect/>
        </a:stretch>
      </xdr:blipFill>
      <xdr:spPr>
        <a:xfrm>
          <a:off x="9823246388" y="7877176"/>
          <a:ext cx="445035" cy="333374"/>
        </a:xfrm>
        <a:prstGeom prst="rect">
          <a:avLst/>
        </a:prstGeom>
      </xdr:spPr>
    </xdr:pic>
    <xdr:clientData/>
  </xdr:twoCellAnchor>
  <xdr:twoCellAnchor editAs="oneCell">
    <xdr:from>
      <xdr:col>13</xdr:col>
      <xdr:colOff>1026583</xdr:colOff>
      <xdr:row>69</xdr:row>
      <xdr:rowOff>0</xdr:rowOff>
    </xdr:from>
    <xdr:to>
      <xdr:col>13</xdr:col>
      <xdr:colOff>1028825</xdr:colOff>
      <xdr:row>74</xdr:row>
      <xdr:rowOff>18703</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69</xdr:row>
      <xdr:rowOff>0</xdr:rowOff>
    </xdr:from>
    <xdr:to>
      <xdr:col>13</xdr:col>
      <xdr:colOff>1028825</xdr:colOff>
      <xdr:row>74</xdr:row>
      <xdr:rowOff>18703</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69</xdr:row>
      <xdr:rowOff>0</xdr:rowOff>
    </xdr:from>
    <xdr:to>
      <xdr:col>13</xdr:col>
      <xdr:colOff>1028825</xdr:colOff>
      <xdr:row>74</xdr:row>
      <xdr:rowOff>18703</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69</xdr:row>
      <xdr:rowOff>0</xdr:rowOff>
    </xdr:from>
    <xdr:to>
      <xdr:col>13</xdr:col>
      <xdr:colOff>685925</xdr:colOff>
      <xdr:row>74</xdr:row>
      <xdr:rowOff>47278</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13</xdr:col>
      <xdr:colOff>1026583</xdr:colOff>
      <xdr:row>69</xdr:row>
      <xdr:rowOff>0</xdr:rowOff>
    </xdr:from>
    <xdr:to>
      <xdr:col>13</xdr:col>
      <xdr:colOff>1028825</xdr:colOff>
      <xdr:row>72</xdr:row>
      <xdr:rowOff>9178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69</xdr:row>
      <xdr:rowOff>0</xdr:rowOff>
    </xdr:from>
    <xdr:to>
      <xdr:col>13</xdr:col>
      <xdr:colOff>1028825</xdr:colOff>
      <xdr:row>72</xdr:row>
      <xdr:rowOff>9178</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69</xdr:row>
      <xdr:rowOff>0</xdr:rowOff>
    </xdr:from>
    <xdr:to>
      <xdr:col>13</xdr:col>
      <xdr:colOff>1028825</xdr:colOff>
      <xdr:row>72</xdr:row>
      <xdr:rowOff>9178</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69</xdr:row>
      <xdr:rowOff>0</xdr:rowOff>
    </xdr:from>
    <xdr:to>
      <xdr:col>13</xdr:col>
      <xdr:colOff>1028825</xdr:colOff>
      <xdr:row>74</xdr:row>
      <xdr:rowOff>18703</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69</xdr:row>
      <xdr:rowOff>0</xdr:rowOff>
    </xdr:from>
    <xdr:to>
      <xdr:col>13</xdr:col>
      <xdr:colOff>1028825</xdr:colOff>
      <xdr:row>74</xdr:row>
      <xdr:rowOff>18703</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69</xdr:row>
      <xdr:rowOff>0</xdr:rowOff>
    </xdr:from>
    <xdr:to>
      <xdr:col>13</xdr:col>
      <xdr:colOff>1028825</xdr:colOff>
      <xdr:row>75</xdr:row>
      <xdr:rowOff>133003</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69</xdr:row>
      <xdr:rowOff>0</xdr:rowOff>
    </xdr:from>
    <xdr:to>
      <xdr:col>13</xdr:col>
      <xdr:colOff>1028825</xdr:colOff>
      <xdr:row>75</xdr:row>
      <xdr:rowOff>133003</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69</xdr:row>
      <xdr:rowOff>0</xdr:rowOff>
    </xdr:from>
    <xdr:to>
      <xdr:col>13</xdr:col>
      <xdr:colOff>1028825</xdr:colOff>
      <xdr:row>75</xdr:row>
      <xdr:rowOff>133003</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69</xdr:row>
      <xdr:rowOff>0</xdr:rowOff>
    </xdr:from>
    <xdr:to>
      <xdr:col>13</xdr:col>
      <xdr:colOff>685925</xdr:colOff>
      <xdr:row>75</xdr:row>
      <xdr:rowOff>161578</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69</xdr:row>
      <xdr:rowOff>0</xdr:rowOff>
    </xdr:from>
    <xdr:to>
      <xdr:col>13</xdr:col>
      <xdr:colOff>1028825</xdr:colOff>
      <xdr:row>72</xdr:row>
      <xdr:rowOff>133003</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69</xdr:row>
      <xdr:rowOff>0</xdr:rowOff>
    </xdr:from>
    <xdr:to>
      <xdr:col>13</xdr:col>
      <xdr:colOff>1028825</xdr:colOff>
      <xdr:row>72</xdr:row>
      <xdr:rowOff>133003</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69</xdr:row>
      <xdr:rowOff>0</xdr:rowOff>
    </xdr:from>
    <xdr:to>
      <xdr:col>13</xdr:col>
      <xdr:colOff>1028825</xdr:colOff>
      <xdr:row>72</xdr:row>
      <xdr:rowOff>133003</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69</xdr:row>
      <xdr:rowOff>0</xdr:rowOff>
    </xdr:from>
    <xdr:to>
      <xdr:col>13</xdr:col>
      <xdr:colOff>1028825</xdr:colOff>
      <xdr:row>75</xdr:row>
      <xdr:rowOff>133003</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69</xdr:row>
      <xdr:rowOff>0</xdr:rowOff>
    </xdr:from>
    <xdr:to>
      <xdr:col>13</xdr:col>
      <xdr:colOff>1028825</xdr:colOff>
      <xdr:row>75</xdr:row>
      <xdr:rowOff>133003</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13</xdr:col>
      <xdr:colOff>1026583</xdr:colOff>
      <xdr:row>69</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1026583</xdr:colOff>
      <xdr:row>69</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1026583</xdr:colOff>
      <xdr:row>69</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69</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13</xdr:col>
      <xdr:colOff>1026583</xdr:colOff>
      <xdr:row>69</xdr:row>
      <xdr:rowOff>0</xdr:rowOff>
    </xdr:from>
    <xdr:ext cx="2242" cy="333028"/>
    <xdr:pic>
      <xdr:nvPicPr>
        <xdr:cNvPr id="38" name="Picture 37"/>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13</xdr:col>
      <xdr:colOff>1026583</xdr:colOff>
      <xdr:row>69</xdr:row>
      <xdr:rowOff>0</xdr:rowOff>
    </xdr:from>
    <xdr:ext cx="2242" cy="333028"/>
    <xdr:pic>
      <xdr:nvPicPr>
        <xdr:cNvPr id="39" name="Picture 38"/>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13</xdr:col>
      <xdr:colOff>1026583</xdr:colOff>
      <xdr:row>69</xdr:row>
      <xdr:rowOff>0</xdr:rowOff>
    </xdr:from>
    <xdr:ext cx="2242" cy="333028"/>
    <xdr:pic>
      <xdr:nvPicPr>
        <xdr:cNvPr id="40" name="Picture 39"/>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13</xdr:col>
      <xdr:colOff>1026583</xdr:colOff>
      <xdr:row>69</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1026583</xdr:colOff>
      <xdr:row>69</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1026583</xdr:colOff>
      <xdr:row>69</xdr:row>
      <xdr:rowOff>0</xdr:rowOff>
    </xdr:from>
    <xdr:ext cx="2242" cy="533053"/>
    <xdr:pic>
      <xdr:nvPicPr>
        <xdr:cNvPr id="43" name="Picture 42"/>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13</xdr:col>
      <xdr:colOff>1026583</xdr:colOff>
      <xdr:row>69</xdr:row>
      <xdr:rowOff>0</xdr:rowOff>
    </xdr:from>
    <xdr:ext cx="2242" cy="533053"/>
    <xdr:pic>
      <xdr:nvPicPr>
        <xdr:cNvPr id="44" name="Picture 43"/>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13</xdr:col>
      <xdr:colOff>1026583</xdr:colOff>
      <xdr:row>69</xdr:row>
      <xdr:rowOff>0</xdr:rowOff>
    </xdr:from>
    <xdr:ext cx="2242" cy="533053"/>
    <xdr:pic>
      <xdr:nvPicPr>
        <xdr:cNvPr id="45" name="Picture 44"/>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13</xdr:col>
      <xdr:colOff>683683</xdr:colOff>
      <xdr:row>69</xdr:row>
      <xdr:rowOff>0</xdr:rowOff>
    </xdr:from>
    <xdr:ext cx="2242" cy="561628"/>
    <xdr:pic>
      <xdr:nvPicPr>
        <xdr:cNvPr id="46" name="Picture 45"/>
        <xdr:cNvPicPr>
          <a:picLocks noChangeAspect="1"/>
        </xdr:cNvPicPr>
      </xdr:nvPicPr>
      <xdr:blipFill>
        <a:blip xmlns:r="http://schemas.openxmlformats.org/officeDocument/2006/relationships" r:embed="rId2"/>
        <a:stretch>
          <a:fillRect/>
        </a:stretch>
      </xdr:blipFill>
      <xdr:spPr>
        <a:xfrm>
          <a:off x="9823799125" y="10420350"/>
          <a:ext cx="2242" cy="561628"/>
        </a:xfrm>
        <a:prstGeom prst="rect">
          <a:avLst/>
        </a:prstGeom>
      </xdr:spPr>
    </xdr:pic>
    <xdr:clientData/>
  </xdr:oneCellAnchor>
  <xdr:oneCellAnchor>
    <xdr:from>
      <xdr:col>13</xdr:col>
      <xdr:colOff>1026583</xdr:colOff>
      <xdr:row>69</xdr:row>
      <xdr:rowOff>0</xdr:rowOff>
    </xdr:from>
    <xdr:ext cx="2242" cy="333028"/>
    <xdr:pic>
      <xdr:nvPicPr>
        <xdr:cNvPr id="47" name="Picture 46"/>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13</xdr:col>
      <xdr:colOff>1026583</xdr:colOff>
      <xdr:row>69</xdr:row>
      <xdr:rowOff>0</xdr:rowOff>
    </xdr:from>
    <xdr:ext cx="2242" cy="333028"/>
    <xdr:pic>
      <xdr:nvPicPr>
        <xdr:cNvPr id="48" name="Picture 47"/>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13</xdr:col>
      <xdr:colOff>1026583</xdr:colOff>
      <xdr:row>69</xdr:row>
      <xdr:rowOff>0</xdr:rowOff>
    </xdr:from>
    <xdr:ext cx="2242" cy="333028"/>
    <xdr:pic>
      <xdr:nvPicPr>
        <xdr:cNvPr id="49" name="Picture 48"/>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13</xdr:col>
      <xdr:colOff>1026583</xdr:colOff>
      <xdr:row>69</xdr:row>
      <xdr:rowOff>0</xdr:rowOff>
    </xdr:from>
    <xdr:ext cx="2242" cy="533053"/>
    <xdr:pic>
      <xdr:nvPicPr>
        <xdr:cNvPr id="50" name="Picture 49"/>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13</xdr:col>
      <xdr:colOff>1026583</xdr:colOff>
      <xdr:row>69</xdr:row>
      <xdr:rowOff>0</xdr:rowOff>
    </xdr:from>
    <xdr:ext cx="2242" cy="533053"/>
    <xdr:pic>
      <xdr:nvPicPr>
        <xdr:cNvPr id="51" name="Picture 50"/>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503662</xdr:colOff>
      <xdr:row>0</xdr:row>
      <xdr:rowOff>540</xdr:rowOff>
    </xdr:from>
    <xdr:to>
      <xdr:col>5</xdr:col>
      <xdr:colOff>1367286</xdr:colOff>
      <xdr:row>2</xdr:row>
      <xdr:rowOff>35944</xdr:rowOff>
    </xdr:to>
    <xdr:pic>
      <xdr:nvPicPr>
        <xdr:cNvPr id="2"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13839" y="540"/>
          <a:ext cx="863624" cy="606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rightToLeft="1" tabSelected="1" zoomScale="90" zoomScaleNormal="90" workbookViewId="0">
      <selection activeCell="C8" sqref="C8:D8"/>
    </sheetView>
  </sheetViews>
  <sheetFormatPr defaultRowHeight="14.25"/>
  <cols>
    <col min="1" max="1" width="24.125" customWidth="1"/>
    <col min="2" max="2" width="11.625" customWidth="1"/>
    <col min="3" max="3" width="13.25" customWidth="1"/>
    <col min="4" max="4" width="9" customWidth="1"/>
    <col min="5" max="6" width="11.25" customWidth="1"/>
    <col min="7" max="7" width="12.375" customWidth="1"/>
    <col min="8" max="8" width="10.125" customWidth="1"/>
    <col min="9" max="9" width="9.125" customWidth="1"/>
    <col min="10" max="10" width="7.875" customWidth="1"/>
    <col min="11" max="11" width="9.125" customWidth="1"/>
    <col min="12" max="12" width="13.625" customWidth="1"/>
    <col min="13" max="13" width="29.875" customWidth="1"/>
  </cols>
  <sheetData>
    <row r="1" spans="1:16" s="2" customFormat="1" ht="23.25" customHeight="1">
      <c r="A1" s="127" t="s">
        <v>0</v>
      </c>
      <c r="B1" s="128"/>
      <c r="C1" s="129"/>
      <c r="D1" s="45"/>
      <c r="E1" s="45"/>
      <c r="F1" s="45"/>
      <c r="G1" s="45"/>
      <c r="H1" s="45"/>
      <c r="I1" s="45"/>
      <c r="J1" s="45"/>
      <c r="K1" s="45"/>
      <c r="L1" s="45"/>
      <c r="M1" s="45"/>
    </row>
    <row r="2" spans="1:16" s="2" customFormat="1" ht="26.25" customHeight="1">
      <c r="A2" s="134" t="s">
        <v>298</v>
      </c>
      <c r="B2" s="134"/>
      <c r="C2" s="135"/>
      <c r="D2" s="133" t="s">
        <v>299</v>
      </c>
      <c r="E2" s="134"/>
      <c r="F2" s="135"/>
      <c r="G2" s="45"/>
      <c r="H2" s="45"/>
      <c r="I2" s="45"/>
      <c r="J2" s="45"/>
      <c r="K2" s="45"/>
      <c r="L2" s="45"/>
      <c r="M2" s="45"/>
    </row>
    <row r="3" spans="1:16" s="2" customFormat="1" ht="21.75" customHeight="1">
      <c r="A3" s="125" t="s">
        <v>199</v>
      </c>
      <c r="B3" s="125"/>
      <c r="C3" s="125"/>
      <c r="D3" s="125"/>
      <c r="E3" s="125"/>
      <c r="F3" s="125"/>
      <c r="G3" s="125"/>
      <c r="H3" s="125"/>
      <c r="I3" s="125"/>
      <c r="J3" s="125"/>
      <c r="K3" s="126"/>
      <c r="L3" s="46"/>
      <c r="M3" s="44"/>
    </row>
    <row r="4" spans="1:16" s="8" customFormat="1" ht="29.25" customHeight="1">
      <c r="A4" s="6" t="s">
        <v>2</v>
      </c>
      <c r="B4" s="144">
        <f>'نشرة التداول'!M81</f>
        <v>894602042</v>
      </c>
      <c r="C4" s="143"/>
      <c r="D4" s="43"/>
      <c r="E4" s="45"/>
      <c r="F4" s="45"/>
      <c r="G4" s="45"/>
      <c r="H4" s="45"/>
      <c r="I4" s="45"/>
      <c r="J4" s="133" t="s">
        <v>5</v>
      </c>
      <c r="K4" s="134"/>
      <c r="L4" s="135"/>
      <c r="M4" s="55">
        <v>103</v>
      </c>
      <c r="O4" s="61"/>
    </row>
    <row r="5" spans="1:16" s="8" customFormat="1" ht="29.25" customHeight="1">
      <c r="A5" s="42" t="s">
        <v>1</v>
      </c>
      <c r="B5" s="142">
        <f>'نشرة التداول'!N81</f>
        <v>877333158.38999999</v>
      </c>
      <c r="C5" s="143"/>
      <c r="D5" s="43"/>
      <c r="E5" s="45"/>
      <c r="F5" s="45"/>
      <c r="G5" s="45"/>
      <c r="H5" s="45"/>
      <c r="I5" s="47"/>
      <c r="J5" s="136" t="s">
        <v>6</v>
      </c>
      <c r="K5" s="137"/>
      <c r="L5" s="138"/>
      <c r="M5" s="55">
        <v>41</v>
      </c>
      <c r="N5" s="61"/>
      <c r="O5" s="61"/>
      <c r="P5" s="61"/>
    </row>
    <row r="6" spans="1:16" s="8" customFormat="1" ht="29.25" customHeight="1">
      <c r="A6" s="59" t="s">
        <v>3</v>
      </c>
      <c r="B6" s="71">
        <f>'نشرة التداول'!L81</f>
        <v>561</v>
      </c>
      <c r="C6" s="141"/>
      <c r="D6" s="140"/>
      <c r="E6" s="45"/>
      <c r="F6" s="45"/>
      <c r="G6" s="45"/>
      <c r="H6" s="45"/>
      <c r="I6" s="47"/>
      <c r="J6" s="1" t="s">
        <v>7</v>
      </c>
      <c r="K6" s="45"/>
      <c r="L6" s="45"/>
      <c r="M6" s="56">
        <v>15</v>
      </c>
      <c r="N6" s="61"/>
      <c r="O6" s="61"/>
      <c r="P6" s="61"/>
    </row>
    <row r="7" spans="1:16" s="8" customFormat="1" ht="29.25" customHeight="1">
      <c r="A7" s="6" t="s">
        <v>151</v>
      </c>
      <c r="B7" s="60">
        <v>578.04999999999995</v>
      </c>
      <c r="C7" s="139" t="s">
        <v>137</v>
      </c>
      <c r="D7" s="140"/>
      <c r="E7" s="60"/>
      <c r="F7" s="45"/>
      <c r="G7" s="45"/>
      <c r="H7" s="45"/>
      <c r="I7" s="47"/>
      <c r="J7" s="1" t="s">
        <v>8</v>
      </c>
      <c r="K7" s="45"/>
      <c r="L7" s="45"/>
      <c r="M7" s="57">
        <v>11</v>
      </c>
      <c r="N7" s="61"/>
      <c r="O7" s="61"/>
      <c r="P7" s="83"/>
    </row>
    <row r="8" spans="1:16" s="8" customFormat="1" ht="29.25" customHeight="1">
      <c r="A8" s="6" t="s">
        <v>152</v>
      </c>
      <c r="B8" s="60">
        <v>575.59</v>
      </c>
      <c r="C8" s="139" t="s">
        <v>137</v>
      </c>
      <c r="D8" s="140"/>
      <c r="E8" s="45"/>
      <c r="F8" s="45"/>
      <c r="G8" s="45"/>
      <c r="H8" s="45"/>
      <c r="I8" s="47"/>
      <c r="J8" s="1" t="s">
        <v>9</v>
      </c>
      <c r="K8" s="45"/>
      <c r="L8" s="45"/>
      <c r="M8" s="57">
        <v>1</v>
      </c>
      <c r="N8" s="61"/>
      <c r="O8" s="84"/>
    </row>
    <row r="9" spans="1:16" s="8" customFormat="1" ht="29.25" customHeight="1">
      <c r="A9" s="6" t="s">
        <v>4</v>
      </c>
      <c r="B9" s="84">
        <v>0.43</v>
      </c>
      <c r="C9" s="139"/>
      <c r="D9" s="140"/>
      <c r="E9" s="45"/>
      <c r="F9" s="45"/>
      <c r="G9" s="45"/>
      <c r="H9" s="45"/>
      <c r="I9" s="47"/>
      <c r="J9" s="145" t="s">
        <v>231</v>
      </c>
      <c r="K9" s="146"/>
      <c r="L9" s="147"/>
      <c r="M9" s="55">
        <v>3</v>
      </c>
      <c r="N9" s="61"/>
      <c r="O9" s="61"/>
      <c r="P9" s="61"/>
    </row>
    <row r="10" spans="1:16" s="8" customFormat="1" ht="29.25" customHeight="1">
      <c r="A10" s="6" t="s">
        <v>162</v>
      </c>
      <c r="B10" s="84">
        <f>B7-B8</f>
        <v>2.4599999999999227</v>
      </c>
      <c r="C10" s="139" t="s">
        <v>137</v>
      </c>
      <c r="D10" s="140"/>
      <c r="E10" s="45"/>
      <c r="F10" s="45"/>
      <c r="G10" s="45"/>
      <c r="H10" s="46"/>
      <c r="I10" s="50"/>
      <c r="J10" s="3" t="s">
        <v>10</v>
      </c>
      <c r="K10" s="46"/>
      <c r="L10" s="46"/>
      <c r="M10" s="58">
        <v>58</v>
      </c>
      <c r="N10" s="61"/>
      <c r="O10" s="61"/>
    </row>
    <row r="11" spans="1:16" ht="23.25" customHeight="1">
      <c r="A11" s="130" t="s">
        <v>140</v>
      </c>
      <c r="B11" s="131"/>
      <c r="C11" s="131"/>
      <c r="D11" s="131"/>
      <c r="E11" s="131"/>
      <c r="F11" s="132"/>
      <c r="G11" s="26"/>
      <c r="H11" s="130" t="s">
        <v>141</v>
      </c>
      <c r="I11" s="131"/>
      <c r="J11" s="131"/>
      <c r="K11" s="131"/>
      <c r="L11" s="131"/>
      <c r="M11" s="132"/>
      <c r="N11" s="61"/>
      <c r="O11" s="61"/>
    </row>
    <row r="12" spans="1:16" ht="17.45" customHeight="1">
      <c r="A12" s="27" t="s">
        <v>28</v>
      </c>
      <c r="B12" s="28" t="s">
        <v>142</v>
      </c>
      <c r="C12" s="29" t="s">
        <v>143</v>
      </c>
      <c r="D12" s="119" t="s">
        <v>35</v>
      </c>
      <c r="E12" s="120"/>
      <c r="F12" s="121"/>
      <c r="G12" s="30"/>
      <c r="H12" s="148" t="s">
        <v>28</v>
      </c>
      <c r="I12" s="149"/>
      <c r="J12" s="150"/>
      <c r="K12" s="51" t="s">
        <v>142</v>
      </c>
      <c r="L12" s="51" t="s">
        <v>20</v>
      </c>
      <c r="M12" s="51" t="s">
        <v>35</v>
      </c>
    </row>
    <row r="13" spans="1:16" ht="17.45" customHeight="1">
      <c r="A13" s="89" t="s">
        <v>265</v>
      </c>
      <c r="B13" s="90">
        <v>0.18</v>
      </c>
      <c r="C13" s="94">
        <v>5.88</v>
      </c>
      <c r="D13" s="119">
        <v>8000000</v>
      </c>
      <c r="E13" s="120">
        <v>8000000</v>
      </c>
      <c r="F13" s="121">
        <v>8000000</v>
      </c>
      <c r="G13" s="32"/>
      <c r="H13" s="122" t="s">
        <v>65</v>
      </c>
      <c r="I13" s="123" t="s">
        <v>65</v>
      </c>
      <c r="J13" s="124" t="s">
        <v>65</v>
      </c>
      <c r="K13" s="96">
        <v>3.45</v>
      </c>
      <c r="L13" s="97">
        <v>-5.48</v>
      </c>
      <c r="M13" s="93">
        <v>17003000</v>
      </c>
    </row>
    <row r="14" spans="1:16" ht="17.45" customHeight="1">
      <c r="A14" s="89" t="s">
        <v>286</v>
      </c>
      <c r="B14" s="90">
        <v>0.21</v>
      </c>
      <c r="C14" s="94">
        <v>5</v>
      </c>
      <c r="D14" s="119">
        <v>333998900</v>
      </c>
      <c r="E14" s="120">
        <v>333998900</v>
      </c>
      <c r="F14" s="121">
        <v>333998900</v>
      </c>
      <c r="G14" s="32"/>
      <c r="H14" s="122" t="s">
        <v>155</v>
      </c>
      <c r="I14" s="123" t="s">
        <v>155</v>
      </c>
      <c r="J14" s="124" t="s">
        <v>155</v>
      </c>
      <c r="K14" s="96">
        <v>95</v>
      </c>
      <c r="L14" s="97">
        <v>-5</v>
      </c>
      <c r="M14" s="93">
        <v>15009</v>
      </c>
    </row>
    <row r="15" spans="1:16" ht="17.45" customHeight="1">
      <c r="A15" s="89" t="s">
        <v>167</v>
      </c>
      <c r="B15" s="90">
        <v>0.8</v>
      </c>
      <c r="C15" s="94">
        <v>3.9</v>
      </c>
      <c r="D15" s="119">
        <v>10060000</v>
      </c>
      <c r="E15" s="120">
        <v>10060000</v>
      </c>
      <c r="F15" s="121">
        <v>10060000</v>
      </c>
      <c r="G15" s="32"/>
      <c r="H15" s="122" t="s">
        <v>275</v>
      </c>
      <c r="I15" s="123" t="s">
        <v>275</v>
      </c>
      <c r="J15" s="124" t="s">
        <v>275</v>
      </c>
      <c r="K15" s="96">
        <v>0.55000000000000004</v>
      </c>
      <c r="L15" s="97">
        <v>-3.51</v>
      </c>
      <c r="M15" s="93">
        <v>2631000</v>
      </c>
    </row>
    <row r="16" spans="1:16" ht="17.45" customHeight="1">
      <c r="A16" s="89" t="s">
        <v>239</v>
      </c>
      <c r="B16" s="90">
        <v>0.33</v>
      </c>
      <c r="C16" s="94">
        <v>3.13</v>
      </c>
      <c r="D16" s="119">
        <v>900000</v>
      </c>
      <c r="E16" s="120">
        <v>900000</v>
      </c>
      <c r="F16" s="121">
        <v>900000</v>
      </c>
      <c r="G16" s="32"/>
      <c r="H16" s="122" t="s">
        <v>71</v>
      </c>
      <c r="I16" s="123" t="s">
        <v>71</v>
      </c>
      <c r="J16" s="124" t="s">
        <v>71</v>
      </c>
      <c r="K16" s="96">
        <v>1.45</v>
      </c>
      <c r="L16" s="97">
        <v>-3.33</v>
      </c>
      <c r="M16" s="93">
        <v>123750</v>
      </c>
    </row>
    <row r="17" spans="1:13" ht="17.45" customHeight="1">
      <c r="A17" s="95" t="s">
        <v>262</v>
      </c>
      <c r="B17" s="90">
        <v>2.16</v>
      </c>
      <c r="C17" s="94">
        <v>2.86</v>
      </c>
      <c r="D17" s="119">
        <v>250000</v>
      </c>
      <c r="E17" s="120">
        <v>250000</v>
      </c>
      <c r="F17" s="121">
        <v>250000</v>
      </c>
      <c r="G17" s="32"/>
      <c r="H17" s="122" t="s">
        <v>93</v>
      </c>
      <c r="I17" s="123" t="s">
        <v>93</v>
      </c>
      <c r="J17" s="124" t="s">
        <v>93</v>
      </c>
      <c r="K17" s="96">
        <v>8.2799999999999994</v>
      </c>
      <c r="L17" s="97">
        <v>-2.59</v>
      </c>
      <c r="M17" s="93">
        <v>2555000</v>
      </c>
    </row>
    <row r="18" spans="1:13" ht="25.5" customHeight="1">
      <c r="A18" s="151" t="s">
        <v>144</v>
      </c>
      <c r="B18" s="151"/>
      <c r="C18" s="151"/>
      <c r="D18" s="151"/>
      <c r="E18" s="151"/>
      <c r="F18" s="151"/>
      <c r="G18" s="33"/>
      <c r="H18" s="151" t="s">
        <v>145</v>
      </c>
      <c r="I18" s="151"/>
      <c r="J18" s="151"/>
      <c r="K18" s="151"/>
      <c r="L18" s="151"/>
      <c r="M18" s="151"/>
    </row>
    <row r="19" spans="1:13" ht="18" customHeight="1">
      <c r="A19" s="27" t="s">
        <v>28</v>
      </c>
      <c r="B19" s="28" t="s">
        <v>142</v>
      </c>
      <c r="C19" s="29" t="s">
        <v>143</v>
      </c>
      <c r="D19" s="119" t="s">
        <v>35</v>
      </c>
      <c r="E19" s="120"/>
      <c r="F19" s="121"/>
      <c r="G19" s="30"/>
      <c r="H19" s="152" t="s">
        <v>28</v>
      </c>
      <c r="I19" s="153"/>
      <c r="J19" s="154"/>
      <c r="K19" s="31" t="s">
        <v>142</v>
      </c>
      <c r="L19" s="31" t="s">
        <v>20</v>
      </c>
      <c r="M19" s="31" t="s">
        <v>1</v>
      </c>
    </row>
    <row r="20" spans="1:13" ht="18" customHeight="1">
      <c r="A20" s="89" t="s">
        <v>286</v>
      </c>
      <c r="B20" s="90">
        <v>0.21</v>
      </c>
      <c r="C20" s="91">
        <v>5</v>
      </c>
      <c r="D20" s="119">
        <v>333998900</v>
      </c>
      <c r="E20" s="120">
        <v>333998900</v>
      </c>
      <c r="F20" s="121">
        <v>333998900</v>
      </c>
      <c r="G20" s="64"/>
      <c r="H20" s="122" t="s">
        <v>242</v>
      </c>
      <c r="I20" s="123" t="s">
        <v>242</v>
      </c>
      <c r="J20" s="124" t="s">
        <v>242</v>
      </c>
      <c r="K20" s="90">
        <v>1.06</v>
      </c>
      <c r="L20" s="91">
        <v>0</v>
      </c>
      <c r="M20" s="92">
        <v>318000000</v>
      </c>
    </row>
    <row r="21" spans="1:13" ht="18" customHeight="1">
      <c r="A21" s="89" t="s">
        <v>242</v>
      </c>
      <c r="B21" s="90">
        <v>1.06</v>
      </c>
      <c r="C21" s="91">
        <v>0</v>
      </c>
      <c r="D21" s="119">
        <v>300000000</v>
      </c>
      <c r="E21" s="120">
        <v>300000000</v>
      </c>
      <c r="F21" s="121">
        <v>300000000</v>
      </c>
      <c r="G21" s="64"/>
      <c r="H21" s="122" t="s">
        <v>99</v>
      </c>
      <c r="I21" s="123" t="s">
        <v>99</v>
      </c>
      <c r="J21" s="124" t="s">
        <v>99</v>
      </c>
      <c r="K21" s="90">
        <v>7.4</v>
      </c>
      <c r="L21" s="91">
        <v>0.95</v>
      </c>
      <c r="M21" s="92">
        <v>182415650</v>
      </c>
    </row>
    <row r="22" spans="1:13" ht="18" customHeight="1">
      <c r="A22" s="89" t="s">
        <v>201</v>
      </c>
      <c r="B22" s="90">
        <v>0.16</v>
      </c>
      <c r="C22" s="91">
        <v>0</v>
      </c>
      <c r="D22" s="119">
        <v>101400000</v>
      </c>
      <c r="E22" s="120">
        <v>101400000</v>
      </c>
      <c r="F22" s="121">
        <v>101400000</v>
      </c>
      <c r="G22" s="64"/>
      <c r="H22" s="122" t="s">
        <v>74</v>
      </c>
      <c r="I22" s="123" t="s">
        <v>74</v>
      </c>
      <c r="J22" s="124" t="s">
        <v>74</v>
      </c>
      <c r="K22" s="90">
        <v>10.45</v>
      </c>
      <c r="L22" s="91">
        <v>1.46</v>
      </c>
      <c r="M22" s="92">
        <v>74107500</v>
      </c>
    </row>
    <row r="23" spans="1:13" ht="18" customHeight="1">
      <c r="A23" s="89" t="s">
        <v>99</v>
      </c>
      <c r="B23" s="90">
        <v>7.4</v>
      </c>
      <c r="C23" s="91">
        <v>0.95</v>
      </c>
      <c r="D23" s="119">
        <v>24843250</v>
      </c>
      <c r="E23" s="120">
        <v>24843250</v>
      </c>
      <c r="F23" s="121">
        <v>24843250</v>
      </c>
      <c r="G23" s="64"/>
      <c r="H23" s="122" t="s">
        <v>286</v>
      </c>
      <c r="I23" s="123" t="s">
        <v>286</v>
      </c>
      <c r="J23" s="124" t="s">
        <v>286</v>
      </c>
      <c r="K23" s="90">
        <v>0.21</v>
      </c>
      <c r="L23" s="91">
        <v>5</v>
      </c>
      <c r="M23" s="92">
        <v>68149769</v>
      </c>
    </row>
    <row r="24" spans="1:13" ht="18" customHeight="1">
      <c r="A24" s="89" t="s">
        <v>65</v>
      </c>
      <c r="B24" s="90">
        <v>3.45</v>
      </c>
      <c r="C24" s="91">
        <v>-5.48</v>
      </c>
      <c r="D24" s="119">
        <v>17003000</v>
      </c>
      <c r="E24" s="120">
        <v>17003000</v>
      </c>
      <c r="F24" s="121">
        <v>17003000</v>
      </c>
      <c r="G24" s="64"/>
      <c r="H24" s="122" t="s">
        <v>65</v>
      </c>
      <c r="I24" s="123" t="s">
        <v>65</v>
      </c>
      <c r="J24" s="124" t="s">
        <v>65</v>
      </c>
      <c r="K24" s="90">
        <v>3.45</v>
      </c>
      <c r="L24" s="91">
        <v>-5.48</v>
      </c>
      <c r="M24" s="92">
        <v>59226820</v>
      </c>
    </row>
    <row r="25" spans="1:13" ht="21" customHeight="1">
      <c r="A25" s="156" t="s">
        <v>146</v>
      </c>
      <c r="B25" s="156"/>
      <c r="C25" s="156"/>
      <c r="D25" s="156"/>
      <c r="E25" s="156"/>
      <c r="F25" s="156"/>
      <c r="G25" s="156"/>
      <c r="H25" s="156"/>
      <c r="I25" s="156"/>
      <c r="J25" s="156"/>
      <c r="K25" s="156"/>
      <c r="L25" s="156"/>
      <c r="M25" s="156"/>
    </row>
    <row r="26" spans="1:13" ht="17.25" customHeight="1">
      <c r="A26" s="157" t="s">
        <v>147</v>
      </c>
      <c r="B26" s="158"/>
      <c r="C26" s="158"/>
      <c r="D26" s="158"/>
      <c r="E26" s="158"/>
      <c r="F26" s="158"/>
      <c r="G26" s="158"/>
      <c r="H26" s="158"/>
      <c r="I26" s="158"/>
      <c r="J26" s="158"/>
      <c r="K26" s="158"/>
      <c r="L26" s="158"/>
      <c r="M26" s="159"/>
    </row>
    <row r="27" spans="1:13" ht="18" customHeight="1">
      <c r="A27" s="155" t="s">
        <v>148</v>
      </c>
      <c r="B27" s="155"/>
      <c r="C27" s="155"/>
      <c r="D27" s="155"/>
      <c r="E27" s="155"/>
      <c r="F27" s="155"/>
      <c r="G27" s="155"/>
      <c r="H27" s="155"/>
      <c r="I27" s="155"/>
      <c r="J27" s="155"/>
      <c r="K27" s="155"/>
      <c r="L27" s="155"/>
      <c r="M27" s="155"/>
    </row>
  </sheetData>
  <mergeCells count="45">
    <mergeCell ref="D23:F23"/>
    <mergeCell ref="H23:J23"/>
    <mergeCell ref="A27:M27"/>
    <mergeCell ref="D24:F24"/>
    <mergeCell ref="H24:J24"/>
    <mergeCell ref="A25:M25"/>
    <mergeCell ref="A26:M26"/>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20:F20"/>
    <mergeCell ref="H20:J20"/>
    <mergeCell ref="D21:F21"/>
    <mergeCell ref="H21:J21"/>
    <mergeCell ref="D22:F22"/>
    <mergeCell ref="H22:J22"/>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1"/>
  <sheetViews>
    <sheetView rightToLeft="1" topLeftCell="A16" workbookViewId="0">
      <selection activeCell="O45" sqref="O45"/>
    </sheetView>
  </sheetViews>
  <sheetFormatPr defaultColWidth="9" defaultRowHeight="19.5" customHeight="1"/>
  <cols>
    <col min="1" max="1" width="1.25" style="34" customWidth="1"/>
    <col min="2" max="2" width="22.25" style="34" customWidth="1"/>
    <col min="3" max="3" width="7.375" style="34" customWidth="1"/>
    <col min="4" max="7" width="8.75" style="34" customWidth="1"/>
    <col min="8" max="8" width="10.25" style="34" bestFit="1" customWidth="1"/>
    <col min="9" max="11" width="8.75" style="34" customWidth="1"/>
    <col min="12" max="12" width="11.125" style="34" customWidth="1"/>
    <col min="13" max="13" width="21.375" style="34" customWidth="1"/>
    <col min="14" max="14" width="20.75" style="34" customWidth="1"/>
    <col min="15" max="16384" width="9" style="34"/>
  </cols>
  <sheetData>
    <row r="1" spans="2:15" ht="27" customHeight="1">
      <c r="B1" s="174" t="s">
        <v>306</v>
      </c>
      <c r="C1" s="174"/>
      <c r="D1" s="174"/>
      <c r="E1" s="174"/>
      <c r="F1" s="174"/>
      <c r="G1" s="174"/>
      <c r="H1" s="174"/>
      <c r="I1" s="174"/>
      <c r="J1" s="174"/>
      <c r="K1" s="174"/>
      <c r="L1" s="174"/>
      <c r="M1" s="174"/>
      <c r="N1" s="175"/>
    </row>
    <row r="2" spans="2:15" ht="29.25" customHeight="1">
      <c r="B2" s="35" t="s">
        <v>11</v>
      </c>
      <c r="C2" s="36" t="s">
        <v>12</v>
      </c>
      <c r="D2" s="36" t="s">
        <v>13</v>
      </c>
      <c r="E2" s="36" t="s">
        <v>14</v>
      </c>
      <c r="F2" s="36" t="s">
        <v>15</v>
      </c>
      <c r="G2" s="36" t="s">
        <v>16</v>
      </c>
      <c r="H2" s="36" t="s">
        <v>17</v>
      </c>
      <c r="I2" s="36" t="s">
        <v>18</v>
      </c>
      <c r="J2" s="36" t="s">
        <v>19</v>
      </c>
      <c r="K2" s="36" t="s">
        <v>20</v>
      </c>
      <c r="L2" s="36" t="s">
        <v>3</v>
      </c>
      <c r="M2" s="36" t="s">
        <v>2</v>
      </c>
      <c r="N2" s="36" t="s">
        <v>1</v>
      </c>
    </row>
    <row r="3" spans="2:15" ht="12.95" customHeight="1">
      <c r="B3" s="160" t="s">
        <v>21</v>
      </c>
      <c r="C3" s="161"/>
      <c r="D3" s="161"/>
      <c r="E3" s="161"/>
      <c r="F3" s="161"/>
      <c r="G3" s="161"/>
      <c r="H3" s="161"/>
      <c r="I3" s="161"/>
      <c r="J3" s="161"/>
      <c r="K3" s="161"/>
      <c r="L3" s="161"/>
      <c r="M3" s="161"/>
      <c r="N3" s="162"/>
    </row>
    <row r="4" spans="2:15" ht="12.95" customHeight="1">
      <c r="B4" s="14" t="s">
        <v>242</v>
      </c>
      <c r="C4" s="15" t="s">
        <v>243</v>
      </c>
      <c r="D4" s="39">
        <v>1.06</v>
      </c>
      <c r="E4" s="39">
        <v>1.06</v>
      </c>
      <c r="F4" s="39">
        <v>1.06</v>
      </c>
      <c r="G4" s="39">
        <v>1.06</v>
      </c>
      <c r="H4" s="39">
        <v>1.06</v>
      </c>
      <c r="I4" s="39">
        <v>1.06</v>
      </c>
      <c r="J4" s="39">
        <v>1.06</v>
      </c>
      <c r="K4" s="40">
        <v>0</v>
      </c>
      <c r="L4" s="41">
        <v>4</v>
      </c>
      <c r="M4" s="41">
        <v>300000000</v>
      </c>
      <c r="N4" s="41">
        <v>318000000</v>
      </c>
    </row>
    <row r="5" spans="2:15" ht="12.95" customHeight="1">
      <c r="B5" s="14" t="s">
        <v>273</v>
      </c>
      <c r="C5" s="15" t="s">
        <v>274</v>
      </c>
      <c r="D5" s="39">
        <v>1.2</v>
      </c>
      <c r="E5" s="39">
        <v>1.2</v>
      </c>
      <c r="F5" s="39">
        <v>1.18</v>
      </c>
      <c r="G5" s="39">
        <v>1.19</v>
      </c>
      <c r="H5" s="39">
        <v>1.2</v>
      </c>
      <c r="I5" s="39">
        <v>1.2</v>
      </c>
      <c r="J5" s="39">
        <v>1.2</v>
      </c>
      <c r="K5" s="40">
        <v>0</v>
      </c>
      <c r="L5" s="41">
        <v>18</v>
      </c>
      <c r="M5" s="41">
        <v>3109500</v>
      </c>
      <c r="N5" s="41">
        <v>3691400</v>
      </c>
      <c r="O5" s="8"/>
    </row>
    <row r="6" spans="2:15" ht="12.95" customHeight="1">
      <c r="B6" s="14" t="s">
        <v>254</v>
      </c>
      <c r="C6" s="15" t="s">
        <v>255</v>
      </c>
      <c r="D6" s="39">
        <v>0.5</v>
      </c>
      <c r="E6" s="39">
        <v>0.5</v>
      </c>
      <c r="F6" s="39">
        <v>0.49</v>
      </c>
      <c r="G6" s="39">
        <v>0.49</v>
      </c>
      <c r="H6" s="39">
        <v>0.5</v>
      </c>
      <c r="I6" s="39">
        <v>0.5</v>
      </c>
      <c r="J6" s="39">
        <v>0.5</v>
      </c>
      <c r="K6" s="40">
        <v>0</v>
      </c>
      <c r="L6" s="41">
        <v>6</v>
      </c>
      <c r="M6" s="41">
        <v>6150000</v>
      </c>
      <c r="N6" s="41">
        <v>3015000</v>
      </c>
      <c r="O6" s="8"/>
    </row>
    <row r="7" spans="2:15" ht="12.95" customHeight="1">
      <c r="B7" s="37" t="s">
        <v>189</v>
      </c>
      <c r="C7" s="38" t="s">
        <v>190</v>
      </c>
      <c r="D7" s="39">
        <v>0.17</v>
      </c>
      <c r="E7" s="39">
        <v>0.17</v>
      </c>
      <c r="F7" s="39">
        <v>0.17</v>
      </c>
      <c r="G7" s="39">
        <v>0.17</v>
      </c>
      <c r="H7" s="39">
        <v>0.17</v>
      </c>
      <c r="I7" s="39">
        <v>0.17</v>
      </c>
      <c r="J7" s="39">
        <v>0.17</v>
      </c>
      <c r="K7" s="40">
        <v>0</v>
      </c>
      <c r="L7" s="41">
        <v>1</v>
      </c>
      <c r="M7" s="41">
        <v>10000000</v>
      </c>
      <c r="N7" s="41">
        <v>1700000</v>
      </c>
      <c r="O7" s="8"/>
    </row>
    <row r="8" spans="2:15" ht="12.95" customHeight="1">
      <c r="B8" s="37" t="s">
        <v>62</v>
      </c>
      <c r="C8" s="38" t="s">
        <v>63</v>
      </c>
      <c r="D8" s="39">
        <v>0.14000000000000001</v>
      </c>
      <c r="E8" s="39">
        <v>0.14000000000000001</v>
      </c>
      <c r="F8" s="39">
        <v>0.14000000000000001</v>
      </c>
      <c r="G8" s="39">
        <v>0.14000000000000001</v>
      </c>
      <c r="H8" s="39">
        <v>0.14000000000000001</v>
      </c>
      <c r="I8" s="39">
        <v>0.14000000000000001</v>
      </c>
      <c r="J8" s="39">
        <v>0.14000000000000001</v>
      </c>
      <c r="K8" s="40">
        <v>0</v>
      </c>
      <c r="L8" s="41">
        <v>3</v>
      </c>
      <c r="M8" s="41">
        <v>1360000</v>
      </c>
      <c r="N8" s="41">
        <v>190400</v>
      </c>
      <c r="O8" s="8"/>
    </row>
    <row r="9" spans="2:15" ht="12.95" customHeight="1">
      <c r="B9" s="82" t="s">
        <v>265</v>
      </c>
      <c r="C9" s="86" t="s">
        <v>264</v>
      </c>
      <c r="D9" s="39">
        <v>0.17</v>
      </c>
      <c r="E9" s="39">
        <v>0.18</v>
      </c>
      <c r="F9" s="39">
        <v>0.17</v>
      </c>
      <c r="G9" s="39">
        <v>0.17</v>
      </c>
      <c r="H9" s="39">
        <v>0.17</v>
      </c>
      <c r="I9" s="39">
        <v>0.18</v>
      </c>
      <c r="J9" s="39">
        <v>0.17</v>
      </c>
      <c r="K9" s="40">
        <v>5.88</v>
      </c>
      <c r="L9" s="41">
        <v>5</v>
      </c>
      <c r="M9" s="41">
        <v>8000000</v>
      </c>
      <c r="N9" s="41">
        <v>1390000</v>
      </c>
      <c r="O9" s="8"/>
    </row>
    <row r="10" spans="2:15" ht="12.95" customHeight="1">
      <c r="B10" s="14" t="s">
        <v>106</v>
      </c>
      <c r="C10" s="15" t="s">
        <v>107</v>
      </c>
      <c r="D10" s="39">
        <v>0.56999999999999995</v>
      </c>
      <c r="E10" s="39">
        <v>0.56999999999999995</v>
      </c>
      <c r="F10" s="39">
        <v>0.56999999999999995</v>
      </c>
      <c r="G10" s="39">
        <v>0.56999999999999995</v>
      </c>
      <c r="H10" s="39">
        <v>0.56999999999999995</v>
      </c>
      <c r="I10" s="39">
        <v>0.56999999999999995</v>
      </c>
      <c r="J10" s="39">
        <v>0.56999999999999995</v>
      </c>
      <c r="K10" s="40">
        <v>0</v>
      </c>
      <c r="L10" s="41">
        <v>4</v>
      </c>
      <c r="M10" s="41">
        <v>16000000</v>
      </c>
      <c r="N10" s="41">
        <v>9120000</v>
      </c>
      <c r="O10" s="8"/>
    </row>
    <row r="11" spans="2:15" ht="12.95" customHeight="1">
      <c r="B11" s="48" t="s">
        <v>163</v>
      </c>
      <c r="C11" s="49" t="s">
        <v>164</v>
      </c>
      <c r="D11" s="39">
        <v>1.01</v>
      </c>
      <c r="E11" s="39">
        <v>1.02</v>
      </c>
      <c r="F11" s="39">
        <v>1.01</v>
      </c>
      <c r="G11" s="39">
        <v>1.01</v>
      </c>
      <c r="H11" s="39">
        <v>1.02</v>
      </c>
      <c r="I11" s="39">
        <v>1.01</v>
      </c>
      <c r="J11" s="39">
        <v>1</v>
      </c>
      <c r="K11" s="40">
        <v>1</v>
      </c>
      <c r="L11" s="41">
        <v>10</v>
      </c>
      <c r="M11" s="41">
        <v>7241601</v>
      </c>
      <c r="N11" s="41">
        <v>7320433.0199999996</v>
      </c>
    </row>
    <row r="12" spans="2:15" ht="12.95" customHeight="1">
      <c r="B12" s="82" t="s">
        <v>286</v>
      </c>
      <c r="C12" s="86" t="s">
        <v>287</v>
      </c>
      <c r="D12" s="39">
        <v>0.2</v>
      </c>
      <c r="E12" s="39">
        <v>0.22</v>
      </c>
      <c r="F12" s="39">
        <v>0.2</v>
      </c>
      <c r="G12" s="39">
        <v>0.2</v>
      </c>
      <c r="H12" s="39">
        <v>0.2</v>
      </c>
      <c r="I12" s="39">
        <v>0.21</v>
      </c>
      <c r="J12" s="39">
        <v>0.2</v>
      </c>
      <c r="K12" s="40">
        <v>5</v>
      </c>
      <c r="L12" s="41">
        <v>21</v>
      </c>
      <c r="M12" s="41">
        <v>333998900</v>
      </c>
      <c r="N12" s="41">
        <v>68149769</v>
      </c>
    </row>
    <row r="13" spans="2:15" ht="12.95" customHeight="1">
      <c r="B13" s="163" t="s">
        <v>22</v>
      </c>
      <c r="C13" s="164"/>
      <c r="D13" s="165"/>
      <c r="E13" s="166"/>
      <c r="F13" s="166"/>
      <c r="G13" s="166"/>
      <c r="H13" s="166"/>
      <c r="I13" s="166"/>
      <c r="J13" s="166"/>
      <c r="K13" s="167"/>
      <c r="L13" s="41">
        <f>SUM(L4:L12)</f>
        <v>72</v>
      </c>
      <c r="M13" s="41">
        <f>SUM(M4:M12)</f>
        <v>685860001</v>
      </c>
      <c r="N13" s="41">
        <f>SUM(N4:N12)</f>
        <v>412577002.01999998</v>
      </c>
    </row>
    <row r="14" spans="2:15" ht="12.95" customHeight="1">
      <c r="B14" s="160" t="s">
        <v>38</v>
      </c>
      <c r="C14" s="161"/>
      <c r="D14" s="161"/>
      <c r="E14" s="161"/>
      <c r="F14" s="161"/>
      <c r="G14" s="161"/>
      <c r="H14" s="161"/>
      <c r="I14" s="161"/>
      <c r="J14" s="161"/>
      <c r="K14" s="161"/>
      <c r="L14" s="161"/>
      <c r="M14" s="161"/>
      <c r="N14" s="162"/>
    </row>
    <row r="15" spans="2:15" ht="12.95" customHeight="1">
      <c r="B15" s="37" t="s">
        <v>99</v>
      </c>
      <c r="C15" s="38" t="s">
        <v>95</v>
      </c>
      <c r="D15" s="39">
        <v>7.33</v>
      </c>
      <c r="E15" s="39">
        <v>7.4</v>
      </c>
      <c r="F15" s="39">
        <v>7.33</v>
      </c>
      <c r="G15" s="39">
        <v>7.34</v>
      </c>
      <c r="H15" s="39">
        <v>7.34</v>
      </c>
      <c r="I15" s="39">
        <v>7.4</v>
      </c>
      <c r="J15" s="39">
        <v>7.33</v>
      </c>
      <c r="K15" s="40">
        <v>0.95</v>
      </c>
      <c r="L15" s="41">
        <v>29</v>
      </c>
      <c r="M15" s="41">
        <v>24843250</v>
      </c>
      <c r="N15" s="41">
        <v>182415650</v>
      </c>
    </row>
    <row r="16" spans="2:15" ht="12.95" customHeight="1">
      <c r="B16" s="37" t="s">
        <v>58</v>
      </c>
      <c r="C16" s="38" t="s">
        <v>59</v>
      </c>
      <c r="D16" s="39">
        <v>2.2999999999999998</v>
      </c>
      <c r="E16" s="39">
        <v>2.2999999999999998</v>
      </c>
      <c r="F16" s="39">
        <v>2.2999999999999998</v>
      </c>
      <c r="G16" s="39">
        <v>2.2999999999999998</v>
      </c>
      <c r="H16" s="39">
        <v>2.2999999999999998</v>
      </c>
      <c r="I16" s="39">
        <v>2.2999999999999998</v>
      </c>
      <c r="J16" s="39">
        <v>2.2999999999999998</v>
      </c>
      <c r="K16" s="40">
        <v>0</v>
      </c>
      <c r="L16" s="41">
        <v>2</v>
      </c>
      <c r="M16" s="41">
        <v>50000</v>
      </c>
      <c r="N16" s="41">
        <v>115000</v>
      </c>
    </row>
    <row r="17" spans="2:15" ht="12.95" customHeight="1">
      <c r="B17" s="163" t="s">
        <v>96</v>
      </c>
      <c r="C17" s="164"/>
      <c r="D17" s="165"/>
      <c r="E17" s="166"/>
      <c r="F17" s="166"/>
      <c r="G17" s="166"/>
      <c r="H17" s="166"/>
      <c r="I17" s="166"/>
      <c r="J17" s="166"/>
      <c r="K17" s="167"/>
      <c r="L17" s="41">
        <f>SUM(L15:L16)</f>
        <v>31</v>
      </c>
      <c r="M17" s="41">
        <f>SUM(M15:M16)</f>
        <v>24893250</v>
      </c>
      <c r="N17" s="41">
        <f>SUM(N15:N16)</f>
        <v>182530650</v>
      </c>
    </row>
    <row r="18" spans="2:15" ht="12.95" customHeight="1">
      <c r="B18" s="160" t="s">
        <v>31</v>
      </c>
      <c r="C18" s="161"/>
      <c r="D18" s="161"/>
      <c r="E18" s="161"/>
      <c r="F18" s="161"/>
      <c r="G18" s="161"/>
      <c r="H18" s="161"/>
      <c r="I18" s="161"/>
      <c r="J18" s="161"/>
      <c r="K18" s="161"/>
      <c r="L18" s="161"/>
      <c r="M18" s="161"/>
      <c r="N18" s="162"/>
    </row>
    <row r="19" spans="2:15" ht="12.95" customHeight="1">
      <c r="B19" s="37" t="s">
        <v>240</v>
      </c>
      <c r="C19" s="38" t="s">
        <v>241</v>
      </c>
      <c r="D19" s="39">
        <v>0.4</v>
      </c>
      <c r="E19" s="39">
        <v>0.4</v>
      </c>
      <c r="F19" s="39">
        <v>0.4</v>
      </c>
      <c r="G19" s="39">
        <v>0.4</v>
      </c>
      <c r="H19" s="39">
        <v>0.41</v>
      </c>
      <c r="I19" s="39">
        <v>0.4</v>
      </c>
      <c r="J19" s="39">
        <v>0.41</v>
      </c>
      <c r="K19" s="40">
        <v>-2.44</v>
      </c>
      <c r="L19" s="41">
        <v>1</v>
      </c>
      <c r="M19" s="41">
        <v>50000</v>
      </c>
      <c r="N19" s="41">
        <v>20000</v>
      </c>
    </row>
    <row r="20" spans="2:15" ht="12.95" customHeight="1">
      <c r="B20" s="163" t="s">
        <v>307</v>
      </c>
      <c r="C20" s="164"/>
      <c r="D20" s="165"/>
      <c r="E20" s="166"/>
      <c r="F20" s="166"/>
      <c r="G20" s="166"/>
      <c r="H20" s="166"/>
      <c r="I20" s="166"/>
      <c r="J20" s="166"/>
      <c r="K20" s="167"/>
      <c r="L20" s="41">
        <v>1</v>
      </c>
      <c r="M20" s="41">
        <v>50000</v>
      </c>
      <c r="N20" s="41">
        <v>20000</v>
      </c>
    </row>
    <row r="21" spans="2:15" ht="12.95" customHeight="1">
      <c r="B21" s="168" t="s">
        <v>23</v>
      </c>
      <c r="C21" s="169"/>
      <c r="D21" s="169"/>
      <c r="E21" s="169"/>
      <c r="F21" s="169"/>
      <c r="G21" s="169"/>
      <c r="H21" s="169"/>
      <c r="I21" s="169"/>
      <c r="J21" s="169"/>
      <c r="K21" s="169"/>
      <c r="L21" s="169"/>
      <c r="M21" s="169"/>
      <c r="N21" s="170"/>
    </row>
    <row r="22" spans="2:15" ht="12.95" customHeight="1">
      <c r="B22" s="14" t="s">
        <v>104</v>
      </c>
      <c r="C22" s="15" t="s">
        <v>105</v>
      </c>
      <c r="D22" s="39">
        <v>1.5</v>
      </c>
      <c r="E22" s="39">
        <v>1.5</v>
      </c>
      <c r="F22" s="39">
        <v>1.5</v>
      </c>
      <c r="G22" s="39">
        <v>1.5</v>
      </c>
      <c r="H22" s="39">
        <v>1.5</v>
      </c>
      <c r="I22" s="39">
        <v>1.5</v>
      </c>
      <c r="J22" s="39">
        <v>1.5</v>
      </c>
      <c r="K22" s="40">
        <v>0</v>
      </c>
      <c r="L22" s="41">
        <v>1</v>
      </c>
      <c r="M22" s="41">
        <v>10000</v>
      </c>
      <c r="N22" s="41">
        <v>15000</v>
      </c>
    </row>
    <row r="23" spans="2:15" ht="12.95" customHeight="1">
      <c r="B23" s="98" t="s">
        <v>288</v>
      </c>
      <c r="C23" s="99" t="s">
        <v>289</v>
      </c>
      <c r="D23" s="39">
        <v>28.6</v>
      </c>
      <c r="E23" s="39">
        <v>28.6</v>
      </c>
      <c r="F23" s="39">
        <v>28.5</v>
      </c>
      <c r="G23" s="39">
        <v>28.51</v>
      </c>
      <c r="H23" s="39">
        <v>28.47</v>
      </c>
      <c r="I23" s="39">
        <v>28.5</v>
      </c>
      <c r="J23" s="39">
        <v>28.5</v>
      </c>
      <c r="K23" s="40">
        <v>0</v>
      </c>
      <c r="L23" s="41">
        <v>3</v>
      </c>
      <c r="M23" s="41">
        <v>135000</v>
      </c>
      <c r="N23" s="41">
        <v>3849500</v>
      </c>
    </row>
    <row r="24" spans="2:15" ht="12.95" customHeight="1">
      <c r="B24" s="14" t="s">
        <v>294</v>
      </c>
      <c r="C24" s="15" t="s">
        <v>295</v>
      </c>
      <c r="D24" s="39">
        <v>2.75</v>
      </c>
      <c r="E24" s="39">
        <v>2.8</v>
      </c>
      <c r="F24" s="39">
        <v>2.75</v>
      </c>
      <c r="G24" s="39">
        <v>2.75</v>
      </c>
      <c r="H24" s="39">
        <v>2.78</v>
      </c>
      <c r="I24" s="39">
        <v>2.75</v>
      </c>
      <c r="J24" s="39">
        <v>2.74</v>
      </c>
      <c r="K24" s="40">
        <v>0.36</v>
      </c>
      <c r="L24" s="41">
        <v>131</v>
      </c>
      <c r="M24" s="41">
        <v>10880000</v>
      </c>
      <c r="N24" s="41">
        <v>29943300</v>
      </c>
    </row>
    <row r="25" spans="2:15" ht="12.95" customHeight="1">
      <c r="B25" s="37" t="s">
        <v>93</v>
      </c>
      <c r="C25" s="38" t="s">
        <v>94</v>
      </c>
      <c r="D25" s="39">
        <v>8.26</v>
      </c>
      <c r="E25" s="39">
        <v>8.2799999999999994</v>
      </c>
      <c r="F25" s="39">
        <v>8.26</v>
      </c>
      <c r="G25" s="39">
        <v>8.27</v>
      </c>
      <c r="H25" s="39">
        <v>8.4</v>
      </c>
      <c r="I25" s="39">
        <v>8.2799999999999994</v>
      </c>
      <c r="J25" s="39">
        <v>8.5</v>
      </c>
      <c r="K25" s="40">
        <v>-2.59</v>
      </c>
      <c r="L25" s="41">
        <v>12</v>
      </c>
      <c r="M25" s="41">
        <v>2555000</v>
      </c>
      <c r="N25" s="41">
        <v>21134400</v>
      </c>
    </row>
    <row r="26" spans="2:15" ht="12.95" customHeight="1">
      <c r="B26" s="14" t="s">
        <v>275</v>
      </c>
      <c r="C26" s="15" t="s">
        <v>276</v>
      </c>
      <c r="D26" s="39">
        <v>0.56999999999999995</v>
      </c>
      <c r="E26" s="39">
        <v>0.56999999999999995</v>
      </c>
      <c r="F26" s="39">
        <v>0.53</v>
      </c>
      <c r="G26" s="39">
        <v>0.53</v>
      </c>
      <c r="H26" s="39">
        <v>0.56999999999999995</v>
      </c>
      <c r="I26" s="39">
        <v>0.55000000000000004</v>
      </c>
      <c r="J26" s="39">
        <v>0.56999999999999995</v>
      </c>
      <c r="K26" s="40">
        <v>-3.51</v>
      </c>
      <c r="L26" s="41">
        <v>5</v>
      </c>
      <c r="M26" s="41">
        <v>2631000</v>
      </c>
      <c r="N26" s="41">
        <v>1407050</v>
      </c>
    </row>
    <row r="27" spans="2:15" ht="12.95" customHeight="1">
      <c r="B27" s="163" t="s">
        <v>73</v>
      </c>
      <c r="C27" s="164"/>
      <c r="D27" s="165"/>
      <c r="E27" s="166"/>
      <c r="F27" s="166"/>
      <c r="G27" s="166"/>
      <c r="H27" s="166"/>
      <c r="I27" s="166"/>
      <c r="J27" s="166"/>
      <c r="K27" s="167"/>
      <c r="L27" s="41">
        <f>SUM(L22:L26)</f>
        <v>152</v>
      </c>
      <c r="M27" s="41">
        <f>SUM(M22:M26)</f>
        <v>16211000</v>
      </c>
      <c r="N27" s="41">
        <f>SUM(N22:N26)</f>
        <v>56349250</v>
      </c>
    </row>
    <row r="28" spans="2:15" ht="12.95" customHeight="1">
      <c r="B28" s="160" t="s">
        <v>24</v>
      </c>
      <c r="C28" s="161"/>
      <c r="D28" s="161"/>
      <c r="E28" s="161"/>
      <c r="F28" s="161"/>
      <c r="G28" s="161"/>
      <c r="H28" s="161"/>
      <c r="I28" s="161"/>
      <c r="J28" s="161"/>
      <c r="K28" s="161"/>
      <c r="L28" s="161"/>
      <c r="M28" s="161"/>
      <c r="N28" s="162"/>
    </row>
    <row r="29" spans="2:15" ht="12.95" customHeight="1">
      <c r="B29" s="14" t="s">
        <v>86</v>
      </c>
      <c r="C29" s="15" t="s">
        <v>85</v>
      </c>
      <c r="D29" s="39">
        <v>3.69</v>
      </c>
      <c r="E29" s="39">
        <v>3.75</v>
      </c>
      <c r="F29" s="39">
        <v>3.69</v>
      </c>
      <c r="G29" s="39">
        <v>3.71</v>
      </c>
      <c r="H29" s="39">
        <v>3.66</v>
      </c>
      <c r="I29" s="39">
        <v>3.75</v>
      </c>
      <c r="J29" s="39">
        <v>3.66</v>
      </c>
      <c r="K29" s="40">
        <v>2.46</v>
      </c>
      <c r="L29" s="41">
        <v>24</v>
      </c>
      <c r="M29" s="41">
        <v>3562148</v>
      </c>
      <c r="N29" s="41">
        <v>13221426.119999999</v>
      </c>
      <c r="O29" s="8"/>
    </row>
    <row r="30" spans="2:15" ht="12.95" customHeight="1">
      <c r="B30" s="14" t="s">
        <v>167</v>
      </c>
      <c r="C30" s="15" t="s">
        <v>168</v>
      </c>
      <c r="D30" s="39">
        <v>0.8</v>
      </c>
      <c r="E30" s="39">
        <v>0.8</v>
      </c>
      <c r="F30" s="39">
        <v>0.78</v>
      </c>
      <c r="G30" s="39">
        <v>0.79</v>
      </c>
      <c r="H30" s="39">
        <v>0.78</v>
      </c>
      <c r="I30" s="39">
        <v>0.8</v>
      </c>
      <c r="J30" s="39">
        <v>0.77</v>
      </c>
      <c r="K30" s="40">
        <v>3.9</v>
      </c>
      <c r="L30" s="41">
        <v>14</v>
      </c>
      <c r="M30" s="41">
        <v>10060000</v>
      </c>
      <c r="N30" s="41">
        <v>7977800</v>
      </c>
      <c r="O30" s="8"/>
    </row>
    <row r="31" spans="2:15" ht="12.95" customHeight="1">
      <c r="B31" s="14" t="s">
        <v>71</v>
      </c>
      <c r="C31" s="15" t="s">
        <v>72</v>
      </c>
      <c r="D31" s="39">
        <v>1.45</v>
      </c>
      <c r="E31" s="39">
        <v>1.45</v>
      </c>
      <c r="F31" s="39">
        <v>1.45</v>
      </c>
      <c r="G31" s="39">
        <v>1.45</v>
      </c>
      <c r="H31" s="39">
        <v>1.5</v>
      </c>
      <c r="I31" s="39">
        <v>1.45</v>
      </c>
      <c r="J31" s="39">
        <v>1.5</v>
      </c>
      <c r="K31" s="40">
        <v>-3.33</v>
      </c>
      <c r="L31" s="41">
        <v>5</v>
      </c>
      <c r="M31" s="41">
        <v>123750</v>
      </c>
      <c r="N31" s="41">
        <v>179437.5</v>
      </c>
      <c r="O31" s="8"/>
    </row>
    <row r="32" spans="2:15" ht="12.95" customHeight="1">
      <c r="B32" s="14" t="s">
        <v>87</v>
      </c>
      <c r="C32" s="15" t="s">
        <v>88</v>
      </c>
      <c r="D32" s="39">
        <v>1.68</v>
      </c>
      <c r="E32" s="39">
        <v>1.69</v>
      </c>
      <c r="F32" s="39">
        <v>1.66</v>
      </c>
      <c r="G32" s="39">
        <v>1.67</v>
      </c>
      <c r="H32" s="39">
        <v>1.7</v>
      </c>
      <c r="I32" s="39">
        <v>1.66</v>
      </c>
      <c r="J32" s="39">
        <v>1.7</v>
      </c>
      <c r="K32" s="40">
        <v>-2.35</v>
      </c>
      <c r="L32" s="41">
        <v>24</v>
      </c>
      <c r="M32" s="41">
        <v>4096000</v>
      </c>
      <c r="N32" s="41">
        <v>6847780</v>
      </c>
      <c r="O32" s="8"/>
    </row>
    <row r="33" spans="2:15" ht="12.95" customHeight="1">
      <c r="B33" s="14" t="s">
        <v>262</v>
      </c>
      <c r="C33" s="15" t="s">
        <v>263</v>
      </c>
      <c r="D33" s="39">
        <v>2.0499999999999998</v>
      </c>
      <c r="E33" s="39">
        <v>2.16</v>
      </c>
      <c r="F33" s="39">
        <v>2.0499999999999998</v>
      </c>
      <c r="G33" s="39">
        <v>2.14</v>
      </c>
      <c r="H33" s="39">
        <v>2.1</v>
      </c>
      <c r="I33" s="39">
        <v>2.16</v>
      </c>
      <c r="J33" s="39">
        <v>2.1</v>
      </c>
      <c r="K33" s="40">
        <v>2.86</v>
      </c>
      <c r="L33" s="41">
        <v>3</v>
      </c>
      <c r="M33" s="41">
        <v>250000</v>
      </c>
      <c r="N33" s="41">
        <v>535800</v>
      </c>
      <c r="O33" s="8"/>
    </row>
    <row r="34" spans="2:15" ht="12.95" customHeight="1">
      <c r="B34" s="14" t="s">
        <v>248</v>
      </c>
      <c r="C34" s="15" t="s">
        <v>249</v>
      </c>
      <c r="D34" s="39">
        <v>4.53</v>
      </c>
      <c r="E34" s="39">
        <v>4.5999999999999996</v>
      </c>
      <c r="F34" s="39">
        <v>4.5</v>
      </c>
      <c r="G34" s="39">
        <v>4.5199999999999996</v>
      </c>
      <c r="H34" s="39">
        <v>4.55</v>
      </c>
      <c r="I34" s="39">
        <v>4.5999999999999996</v>
      </c>
      <c r="J34" s="39">
        <v>4.53</v>
      </c>
      <c r="K34" s="40">
        <v>1.55</v>
      </c>
      <c r="L34" s="41">
        <v>9</v>
      </c>
      <c r="M34" s="41">
        <v>899000</v>
      </c>
      <c r="N34" s="41">
        <v>4063500</v>
      </c>
      <c r="O34" s="8"/>
    </row>
    <row r="35" spans="2:15" ht="12.95" customHeight="1">
      <c r="B35" s="163" t="s">
        <v>25</v>
      </c>
      <c r="C35" s="164"/>
      <c r="D35" s="165"/>
      <c r="E35" s="166"/>
      <c r="F35" s="166"/>
      <c r="G35" s="166"/>
      <c r="H35" s="166"/>
      <c r="I35" s="166"/>
      <c r="J35" s="166"/>
      <c r="K35" s="167"/>
      <c r="L35" s="41">
        <f>SUM(L29:L34)</f>
        <v>79</v>
      </c>
      <c r="M35" s="41">
        <f>SUM(M29:M34)</f>
        <v>18990898</v>
      </c>
      <c r="N35" s="41">
        <f>SUM(N29:N34)</f>
        <v>32825743.619999997</v>
      </c>
      <c r="O35" s="8"/>
    </row>
    <row r="36" spans="2:15" ht="12.95" customHeight="1">
      <c r="B36" s="160" t="s">
        <v>40</v>
      </c>
      <c r="C36" s="161"/>
      <c r="D36" s="161"/>
      <c r="E36" s="161"/>
      <c r="F36" s="161"/>
      <c r="G36" s="161"/>
      <c r="H36" s="161"/>
      <c r="I36" s="161"/>
      <c r="J36" s="161"/>
      <c r="K36" s="161"/>
      <c r="L36" s="161"/>
      <c r="M36" s="161"/>
      <c r="N36" s="162"/>
    </row>
    <row r="37" spans="2:15" ht="12.95" customHeight="1">
      <c r="B37" s="14" t="s">
        <v>155</v>
      </c>
      <c r="C37" s="15" t="s">
        <v>156</v>
      </c>
      <c r="D37" s="39">
        <v>99</v>
      </c>
      <c r="E37" s="39">
        <v>99</v>
      </c>
      <c r="F37" s="39">
        <v>95</v>
      </c>
      <c r="G37" s="39">
        <v>95.53</v>
      </c>
      <c r="H37" s="39">
        <v>100</v>
      </c>
      <c r="I37" s="39">
        <v>95</v>
      </c>
      <c r="J37" s="39">
        <v>100</v>
      </c>
      <c r="K37" s="40">
        <v>-5</v>
      </c>
      <c r="L37" s="41">
        <v>2</v>
      </c>
      <c r="M37" s="41">
        <v>15009</v>
      </c>
      <c r="N37" s="41">
        <v>1433855</v>
      </c>
    </row>
    <row r="38" spans="2:15" ht="12.95" customHeight="1">
      <c r="B38" s="37" t="s">
        <v>90</v>
      </c>
      <c r="C38" s="38" t="s">
        <v>91</v>
      </c>
      <c r="D38" s="39">
        <v>28.5</v>
      </c>
      <c r="E38" s="39">
        <v>29</v>
      </c>
      <c r="F38" s="39">
        <v>28.5</v>
      </c>
      <c r="G38" s="39">
        <v>28.58</v>
      </c>
      <c r="H38" s="39">
        <v>28.46</v>
      </c>
      <c r="I38" s="39">
        <v>29</v>
      </c>
      <c r="J38" s="39">
        <v>28.5</v>
      </c>
      <c r="K38" s="40">
        <v>1.75</v>
      </c>
      <c r="L38" s="41">
        <v>4</v>
      </c>
      <c r="M38" s="41">
        <v>180000</v>
      </c>
      <c r="N38" s="41">
        <v>5145000</v>
      </c>
    </row>
    <row r="39" spans="2:15" ht="12.95" customHeight="1">
      <c r="B39" s="163" t="s">
        <v>77</v>
      </c>
      <c r="C39" s="164"/>
      <c r="D39" s="165"/>
      <c r="E39" s="166"/>
      <c r="F39" s="166"/>
      <c r="G39" s="166"/>
      <c r="H39" s="166"/>
      <c r="I39" s="166"/>
      <c r="J39" s="166"/>
      <c r="K39" s="167"/>
      <c r="L39" s="41">
        <f>SUM(L37:L38)</f>
        <v>6</v>
      </c>
      <c r="M39" s="41">
        <f>SUM(M37:M38)</f>
        <v>195009</v>
      </c>
      <c r="N39" s="41">
        <f>SUM(N37:N38)</f>
        <v>6578855</v>
      </c>
    </row>
    <row r="40" spans="2:15" ht="12.95" customHeight="1">
      <c r="B40" s="160" t="s">
        <v>26</v>
      </c>
      <c r="C40" s="161"/>
      <c r="D40" s="161"/>
      <c r="E40" s="161"/>
      <c r="F40" s="161"/>
      <c r="G40" s="161"/>
      <c r="H40" s="161"/>
      <c r="I40" s="161"/>
      <c r="J40" s="161"/>
      <c r="K40" s="161"/>
      <c r="L40" s="161"/>
      <c r="M40" s="161"/>
      <c r="N40" s="162"/>
    </row>
    <row r="41" spans="2:15" ht="12.95" customHeight="1">
      <c r="B41" s="14" t="s">
        <v>234</v>
      </c>
      <c r="C41" s="15" t="s">
        <v>235</v>
      </c>
      <c r="D41" s="39">
        <v>5</v>
      </c>
      <c r="E41" s="39">
        <v>5</v>
      </c>
      <c r="F41" s="39">
        <v>5</v>
      </c>
      <c r="G41" s="39">
        <v>5</v>
      </c>
      <c r="H41" s="39">
        <v>5</v>
      </c>
      <c r="I41" s="39">
        <v>5</v>
      </c>
      <c r="J41" s="39">
        <v>5</v>
      </c>
      <c r="K41" s="40">
        <v>0</v>
      </c>
      <c r="L41" s="41">
        <v>6</v>
      </c>
      <c r="M41" s="41">
        <v>157534</v>
      </c>
      <c r="N41" s="41">
        <v>787670</v>
      </c>
    </row>
    <row r="42" spans="2:15" ht="12.95" customHeight="1">
      <c r="B42" s="14" t="s">
        <v>179</v>
      </c>
      <c r="C42" s="15" t="s">
        <v>178</v>
      </c>
      <c r="D42" s="39">
        <v>23</v>
      </c>
      <c r="E42" s="39">
        <v>23</v>
      </c>
      <c r="F42" s="39">
        <v>23</v>
      </c>
      <c r="G42" s="39">
        <v>23</v>
      </c>
      <c r="H42" s="39">
        <v>23.58</v>
      </c>
      <c r="I42" s="39">
        <v>23</v>
      </c>
      <c r="J42" s="39">
        <v>23.58</v>
      </c>
      <c r="K42" s="40">
        <v>-2.46</v>
      </c>
      <c r="L42" s="41">
        <v>3</v>
      </c>
      <c r="M42" s="41">
        <v>3000</v>
      </c>
      <c r="N42" s="41">
        <v>69000</v>
      </c>
    </row>
    <row r="43" spans="2:15" ht="12.95" customHeight="1">
      <c r="B43" s="14" t="s">
        <v>74</v>
      </c>
      <c r="C43" s="15" t="s">
        <v>75</v>
      </c>
      <c r="D43" s="39">
        <v>10.15</v>
      </c>
      <c r="E43" s="39">
        <v>10.45</v>
      </c>
      <c r="F43" s="39">
        <v>10.15</v>
      </c>
      <c r="G43" s="39">
        <v>10.26</v>
      </c>
      <c r="H43" s="39">
        <v>10.47</v>
      </c>
      <c r="I43" s="39">
        <v>10.45</v>
      </c>
      <c r="J43" s="39">
        <v>10.3</v>
      </c>
      <c r="K43" s="40">
        <v>1.46</v>
      </c>
      <c r="L43" s="41">
        <v>57</v>
      </c>
      <c r="M43" s="41">
        <v>7220000</v>
      </c>
      <c r="N43" s="41">
        <v>74107500</v>
      </c>
    </row>
    <row r="44" spans="2:15" ht="12.95" customHeight="1">
      <c r="B44" s="14" t="s">
        <v>296</v>
      </c>
      <c r="C44" s="15" t="s">
        <v>297</v>
      </c>
      <c r="D44" s="39">
        <v>7.95</v>
      </c>
      <c r="E44" s="39">
        <v>7.95</v>
      </c>
      <c r="F44" s="39">
        <v>7.95</v>
      </c>
      <c r="G44" s="39">
        <v>7.95</v>
      </c>
      <c r="H44" s="39">
        <v>8</v>
      </c>
      <c r="I44" s="39">
        <v>7.95</v>
      </c>
      <c r="J44" s="39">
        <v>8</v>
      </c>
      <c r="K44" s="40">
        <v>-0.62</v>
      </c>
      <c r="L44" s="41">
        <v>3</v>
      </c>
      <c r="M44" s="41">
        <v>15355</v>
      </c>
      <c r="N44" s="41">
        <v>122072.25</v>
      </c>
    </row>
    <row r="45" spans="2:15" ht="12.95" customHeight="1">
      <c r="B45" s="163" t="s">
        <v>76</v>
      </c>
      <c r="C45" s="164"/>
      <c r="D45" s="165"/>
      <c r="E45" s="166"/>
      <c r="F45" s="166"/>
      <c r="G45" s="166"/>
      <c r="H45" s="166"/>
      <c r="I45" s="166"/>
      <c r="J45" s="166"/>
      <c r="K45" s="167"/>
      <c r="L45" s="41">
        <f>SUM(L41:L44)</f>
        <v>69</v>
      </c>
      <c r="M45" s="41">
        <f>SUM(M41:M44)</f>
        <v>7395889</v>
      </c>
      <c r="N45" s="41">
        <f>SUM(N41:N44)</f>
        <v>75086242.25</v>
      </c>
    </row>
    <row r="46" spans="2:15" ht="15" customHeight="1">
      <c r="B46" s="179" t="s">
        <v>27</v>
      </c>
      <c r="C46" s="180"/>
      <c r="D46" s="176"/>
      <c r="E46" s="177"/>
      <c r="F46" s="177"/>
      <c r="G46" s="177"/>
      <c r="H46" s="177"/>
      <c r="I46" s="177"/>
      <c r="J46" s="177"/>
      <c r="K46" s="178"/>
      <c r="L46" s="65">
        <f>L45+L39+L35+L27+L20+L17+L13</f>
        <v>410</v>
      </c>
      <c r="M46" s="65">
        <f t="shared" ref="M46:N46" si="0">M45+M39+M35+M27+M20+M17+M13</f>
        <v>753596047</v>
      </c>
      <c r="N46" s="65">
        <f t="shared" si="0"/>
        <v>765967742.88999999</v>
      </c>
    </row>
    <row r="47" spans="2:15" ht="30.75" customHeight="1">
      <c r="B47" s="174" t="s">
        <v>305</v>
      </c>
      <c r="C47" s="174"/>
      <c r="D47" s="174"/>
      <c r="E47" s="174"/>
      <c r="F47" s="174"/>
      <c r="G47" s="174"/>
      <c r="H47" s="174"/>
      <c r="I47" s="174"/>
      <c r="J47" s="174"/>
      <c r="K47" s="174"/>
      <c r="L47" s="174"/>
      <c r="M47" s="174"/>
      <c r="N47" s="175"/>
    </row>
    <row r="48" spans="2:15" ht="30.75" customHeight="1">
      <c r="B48" s="35" t="s">
        <v>11</v>
      </c>
      <c r="C48" s="36" t="s">
        <v>12</v>
      </c>
      <c r="D48" s="36" t="s">
        <v>13</v>
      </c>
      <c r="E48" s="36" t="s">
        <v>14</v>
      </c>
      <c r="F48" s="36" t="s">
        <v>15</v>
      </c>
      <c r="G48" s="36" t="s">
        <v>16</v>
      </c>
      <c r="H48" s="36" t="s">
        <v>17</v>
      </c>
      <c r="I48" s="36" t="s">
        <v>18</v>
      </c>
      <c r="J48" s="36" t="s">
        <v>19</v>
      </c>
      <c r="K48" s="36" t="s">
        <v>20</v>
      </c>
      <c r="L48" s="36" t="s">
        <v>3</v>
      </c>
      <c r="M48" s="36" t="s">
        <v>2</v>
      </c>
      <c r="N48" s="36" t="s">
        <v>1</v>
      </c>
    </row>
    <row r="49" spans="2:14" ht="12.95" customHeight="1">
      <c r="B49" s="160" t="s">
        <v>21</v>
      </c>
      <c r="C49" s="161"/>
      <c r="D49" s="161"/>
      <c r="E49" s="161"/>
      <c r="F49" s="161"/>
      <c r="G49" s="161"/>
      <c r="H49" s="161"/>
      <c r="I49" s="161"/>
      <c r="J49" s="161"/>
      <c r="K49" s="161"/>
      <c r="L49" s="161"/>
      <c r="M49" s="161"/>
      <c r="N49" s="162"/>
    </row>
    <row r="50" spans="2:14" ht="12.95" customHeight="1">
      <c r="B50" s="14" t="s">
        <v>201</v>
      </c>
      <c r="C50" s="15" t="s">
        <v>200</v>
      </c>
      <c r="D50" s="39">
        <v>0.16</v>
      </c>
      <c r="E50" s="39">
        <v>0.16</v>
      </c>
      <c r="F50" s="39">
        <v>0.16</v>
      </c>
      <c r="G50" s="39">
        <v>0.16</v>
      </c>
      <c r="H50" s="39">
        <v>0.16</v>
      </c>
      <c r="I50" s="39">
        <v>0.16</v>
      </c>
      <c r="J50" s="39">
        <v>0.16</v>
      </c>
      <c r="K50" s="40">
        <v>0</v>
      </c>
      <c r="L50" s="41">
        <v>3</v>
      </c>
      <c r="M50" s="41">
        <v>101400000</v>
      </c>
      <c r="N50" s="41">
        <v>16224000</v>
      </c>
    </row>
    <row r="51" spans="2:14" ht="12.95" customHeight="1">
      <c r="B51" s="14" t="s">
        <v>83</v>
      </c>
      <c r="C51" s="15" t="s">
        <v>84</v>
      </c>
      <c r="D51" s="39">
        <v>0.35</v>
      </c>
      <c r="E51" s="39">
        <v>0.35</v>
      </c>
      <c r="F51" s="39">
        <v>0.35</v>
      </c>
      <c r="G51" s="39">
        <v>0.35</v>
      </c>
      <c r="H51" s="39">
        <v>0.35</v>
      </c>
      <c r="I51" s="39">
        <v>0.35</v>
      </c>
      <c r="J51" s="39">
        <v>0.35</v>
      </c>
      <c r="K51" s="40">
        <v>0</v>
      </c>
      <c r="L51" s="41">
        <v>1</v>
      </c>
      <c r="M51" s="41">
        <v>100000</v>
      </c>
      <c r="N51" s="41">
        <v>35000</v>
      </c>
    </row>
    <row r="52" spans="2:14" ht="12.95" customHeight="1">
      <c r="B52" s="163" t="s">
        <v>22</v>
      </c>
      <c r="C52" s="164"/>
      <c r="D52" s="165"/>
      <c r="E52" s="166"/>
      <c r="F52" s="166"/>
      <c r="G52" s="166"/>
      <c r="H52" s="166"/>
      <c r="I52" s="166"/>
      <c r="J52" s="166"/>
      <c r="K52" s="167"/>
      <c r="L52" s="41">
        <f>SUM(L50:L51)</f>
        <v>4</v>
      </c>
      <c r="M52" s="41">
        <f>SUM(M50:M51)</f>
        <v>101500000</v>
      </c>
      <c r="N52" s="41">
        <f>SUM(N50:N51)</f>
        <v>16259000</v>
      </c>
    </row>
    <row r="53" spans="2:14" ht="12.95" customHeight="1">
      <c r="B53" s="168" t="s">
        <v>24</v>
      </c>
      <c r="C53" s="169"/>
      <c r="D53" s="169"/>
      <c r="E53" s="169"/>
      <c r="F53" s="169"/>
      <c r="G53" s="169"/>
      <c r="H53" s="169"/>
      <c r="I53" s="169"/>
      <c r="J53" s="169"/>
      <c r="K53" s="169"/>
      <c r="L53" s="169"/>
      <c r="M53" s="169"/>
      <c r="N53" s="170"/>
    </row>
    <row r="54" spans="2:14" ht="12.95" customHeight="1">
      <c r="B54" s="14" t="s">
        <v>65</v>
      </c>
      <c r="C54" s="15" t="s">
        <v>66</v>
      </c>
      <c r="D54" s="39">
        <v>3.65</v>
      </c>
      <c r="E54" s="39">
        <v>3.65</v>
      </c>
      <c r="F54" s="39">
        <v>3.35</v>
      </c>
      <c r="G54" s="39">
        <v>3.48</v>
      </c>
      <c r="H54" s="39">
        <v>3.75</v>
      </c>
      <c r="I54" s="39">
        <v>3.45</v>
      </c>
      <c r="J54" s="39">
        <v>3.65</v>
      </c>
      <c r="K54" s="40">
        <v>-5.48</v>
      </c>
      <c r="L54" s="41">
        <v>103</v>
      </c>
      <c r="M54" s="41">
        <v>17003000</v>
      </c>
      <c r="N54" s="41">
        <v>59226820</v>
      </c>
    </row>
    <row r="55" spans="2:14" ht="12.95" customHeight="1">
      <c r="B55" s="163" t="s">
        <v>25</v>
      </c>
      <c r="C55" s="164"/>
      <c r="D55" s="165"/>
      <c r="E55" s="166"/>
      <c r="F55" s="166"/>
      <c r="G55" s="166"/>
      <c r="H55" s="166"/>
      <c r="I55" s="166"/>
      <c r="J55" s="166"/>
      <c r="K55" s="167"/>
      <c r="L55" s="41">
        <v>103</v>
      </c>
      <c r="M55" s="41">
        <v>17003000</v>
      </c>
      <c r="N55" s="41">
        <v>59226820</v>
      </c>
    </row>
    <row r="56" spans="2:14" ht="12.95" customHeight="1">
      <c r="B56" s="160" t="s">
        <v>40</v>
      </c>
      <c r="C56" s="161"/>
      <c r="D56" s="161"/>
      <c r="E56" s="161"/>
      <c r="F56" s="161"/>
      <c r="G56" s="161"/>
      <c r="H56" s="161"/>
      <c r="I56" s="161"/>
      <c r="J56" s="161"/>
      <c r="K56" s="161"/>
      <c r="L56" s="161"/>
      <c r="M56" s="161"/>
      <c r="N56" s="162"/>
    </row>
    <row r="57" spans="2:14" ht="12.95" customHeight="1">
      <c r="B57" s="17" t="s">
        <v>250</v>
      </c>
      <c r="C57" s="18" t="s">
        <v>251</v>
      </c>
      <c r="D57" s="39">
        <v>9</v>
      </c>
      <c r="E57" s="39">
        <v>9</v>
      </c>
      <c r="F57" s="39">
        <v>9</v>
      </c>
      <c r="G57" s="39">
        <v>9</v>
      </c>
      <c r="H57" s="39">
        <v>9.15</v>
      </c>
      <c r="I57" s="39">
        <v>9</v>
      </c>
      <c r="J57" s="39">
        <v>9.15</v>
      </c>
      <c r="K57" s="40">
        <v>-1.64</v>
      </c>
      <c r="L57" s="41">
        <v>3</v>
      </c>
      <c r="M57" s="41">
        <v>200000</v>
      </c>
      <c r="N57" s="41">
        <v>1800000</v>
      </c>
    </row>
    <row r="58" spans="2:14" ht="12.95" customHeight="1">
      <c r="B58" s="163" t="s">
        <v>77</v>
      </c>
      <c r="C58" s="164"/>
      <c r="D58" s="165"/>
      <c r="E58" s="166"/>
      <c r="F58" s="166"/>
      <c r="G58" s="166"/>
      <c r="H58" s="166"/>
      <c r="I58" s="166"/>
      <c r="J58" s="166"/>
      <c r="K58" s="167"/>
      <c r="L58" s="41">
        <v>3</v>
      </c>
      <c r="M58" s="41">
        <v>200000</v>
      </c>
      <c r="N58" s="41">
        <v>1800000</v>
      </c>
    </row>
    <row r="59" spans="2:14" ht="15" customHeight="1">
      <c r="B59" s="179" t="s">
        <v>80</v>
      </c>
      <c r="C59" s="180"/>
      <c r="D59" s="176"/>
      <c r="E59" s="177"/>
      <c r="F59" s="177"/>
      <c r="G59" s="177"/>
      <c r="H59" s="177"/>
      <c r="I59" s="177"/>
      <c r="J59" s="177"/>
      <c r="K59" s="178"/>
      <c r="L59" s="65">
        <f>L58+L55+L52</f>
        <v>110</v>
      </c>
      <c r="M59" s="65">
        <f t="shared" ref="M59:N59" si="1">M58+M55+M52</f>
        <v>118703000</v>
      </c>
      <c r="N59" s="65">
        <f t="shared" si="1"/>
        <v>77285820</v>
      </c>
    </row>
    <row r="60" spans="2:14" ht="30" customHeight="1">
      <c r="B60" s="174" t="s">
        <v>304</v>
      </c>
      <c r="C60" s="174"/>
      <c r="D60" s="174"/>
      <c r="E60" s="174"/>
      <c r="F60" s="174"/>
      <c r="G60" s="174"/>
      <c r="H60" s="174"/>
      <c r="I60" s="174"/>
      <c r="J60" s="174"/>
      <c r="K60" s="174"/>
      <c r="L60" s="174"/>
      <c r="M60" s="174"/>
      <c r="N60" s="175"/>
    </row>
    <row r="61" spans="2:14" ht="34.5" customHeight="1">
      <c r="B61" s="35" t="s">
        <v>11</v>
      </c>
      <c r="C61" s="36" t="s">
        <v>12</v>
      </c>
      <c r="D61" s="36" t="s">
        <v>13</v>
      </c>
      <c r="E61" s="36" t="s">
        <v>14</v>
      </c>
      <c r="F61" s="36" t="s">
        <v>15</v>
      </c>
      <c r="G61" s="36" t="s">
        <v>16</v>
      </c>
      <c r="H61" s="36" t="s">
        <v>17</v>
      </c>
      <c r="I61" s="36" t="s">
        <v>18</v>
      </c>
      <c r="J61" s="36" t="s">
        <v>19</v>
      </c>
      <c r="K61" s="36" t="s">
        <v>20</v>
      </c>
      <c r="L61" s="36" t="s">
        <v>3</v>
      </c>
      <c r="M61" s="36" t="s">
        <v>2</v>
      </c>
      <c r="N61" s="36" t="s">
        <v>1</v>
      </c>
    </row>
    <row r="62" spans="2:14" ht="12.95" customHeight="1">
      <c r="B62" s="160" t="s">
        <v>21</v>
      </c>
      <c r="C62" s="161"/>
      <c r="D62" s="161"/>
      <c r="E62" s="161"/>
      <c r="F62" s="161"/>
      <c r="G62" s="161"/>
      <c r="H62" s="161"/>
      <c r="I62" s="161"/>
      <c r="J62" s="161"/>
      <c r="K62" s="161"/>
      <c r="L62" s="161"/>
      <c r="M62" s="161"/>
      <c r="N62" s="162"/>
    </row>
    <row r="63" spans="2:14" ht="12.95" customHeight="1">
      <c r="B63" s="14" t="s">
        <v>212</v>
      </c>
      <c r="C63" s="15" t="s">
        <v>213</v>
      </c>
      <c r="D63" s="39">
        <v>0.06</v>
      </c>
      <c r="E63" s="39">
        <v>7.0000000000000007E-2</v>
      </c>
      <c r="F63" s="39">
        <v>0.06</v>
      </c>
      <c r="G63" s="39">
        <v>7.0000000000000007E-2</v>
      </c>
      <c r="H63" s="39">
        <v>7.0000000000000007E-2</v>
      </c>
      <c r="I63" s="39">
        <v>7.0000000000000007E-2</v>
      </c>
      <c r="J63" s="39">
        <v>7.0000000000000007E-2</v>
      </c>
      <c r="K63" s="40">
        <v>0</v>
      </c>
      <c r="L63" s="41">
        <v>7</v>
      </c>
      <c r="M63" s="41">
        <v>15000000</v>
      </c>
      <c r="N63" s="41">
        <v>1040000</v>
      </c>
    </row>
    <row r="64" spans="2:14" ht="12.95" customHeight="1">
      <c r="B64" s="163" t="s">
        <v>22</v>
      </c>
      <c r="C64" s="164"/>
      <c r="D64" s="165"/>
      <c r="E64" s="166"/>
      <c r="F64" s="166"/>
      <c r="G64" s="166"/>
      <c r="H64" s="166"/>
      <c r="I64" s="166"/>
      <c r="J64" s="166"/>
      <c r="K64" s="167"/>
      <c r="L64" s="41">
        <v>7</v>
      </c>
      <c r="M64" s="41">
        <v>15000000</v>
      </c>
      <c r="N64" s="41">
        <v>1040000</v>
      </c>
    </row>
    <row r="65" spans="2:14" ht="12.95" customHeight="1">
      <c r="B65" s="168" t="s">
        <v>23</v>
      </c>
      <c r="C65" s="169"/>
      <c r="D65" s="169"/>
      <c r="E65" s="169"/>
      <c r="F65" s="169"/>
      <c r="G65" s="169"/>
      <c r="H65" s="169"/>
      <c r="I65" s="169"/>
      <c r="J65" s="169"/>
      <c r="K65" s="169"/>
      <c r="L65" s="169"/>
      <c r="M65" s="169"/>
      <c r="N65" s="170"/>
    </row>
    <row r="66" spans="2:14" ht="12.95" customHeight="1">
      <c r="B66" s="37" t="s">
        <v>122</v>
      </c>
      <c r="C66" s="38" t="s">
        <v>119</v>
      </c>
      <c r="D66" s="39">
        <v>0.4</v>
      </c>
      <c r="E66" s="39">
        <v>0.4</v>
      </c>
      <c r="F66" s="39">
        <v>0.4</v>
      </c>
      <c r="G66" s="39">
        <v>0.4</v>
      </c>
      <c r="H66" s="39">
        <v>0.4</v>
      </c>
      <c r="I66" s="39">
        <v>0.4</v>
      </c>
      <c r="J66" s="39">
        <v>0.4</v>
      </c>
      <c r="K66" s="40">
        <v>0</v>
      </c>
      <c r="L66" s="41">
        <v>1</v>
      </c>
      <c r="M66" s="41">
        <v>5000</v>
      </c>
      <c r="N66" s="41">
        <v>2000</v>
      </c>
    </row>
    <row r="67" spans="2:14" ht="12.95" customHeight="1">
      <c r="B67" s="37" t="s">
        <v>232</v>
      </c>
      <c r="C67" s="38" t="s">
        <v>233</v>
      </c>
      <c r="D67" s="39">
        <v>1.02</v>
      </c>
      <c r="E67" s="39">
        <v>1.02</v>
      </c>
      <c r="F67" s="39">
        <v>1.02</v>
      </c>
      <c r="G67" s="39">
        <v>1.02</v>
      </c>
      <c r="H67" s="39">
        <v>1</v>
      </c>
      <c r="I67" s="39">
        <v>1.02</v>
      </c>
      <c r="J67" s="39">
        <v>1</v>
      </c>
      <c r="K67" s="40">
        <v>2</v>
      </c>
      <c r="L67" s="41">
        <v>2</v>
      </c>
      <c r="M67" s="41">
        <v>20000</v>
      </c>
      <c r="N67" s="41">
        <v>20400</v>
      </c>
    </row>
    <row r="68" spans="2:14" ht="12.95" customHeight="1">
      <c r="B68" s="37" t="s">
        <v>121</v>
      </c>
      <c r="C68" s="38" t="s">
        <v>120</v>
      </c>
      <c r="D68" s="39">
        <v>1.82</v>
      </c>
      <c r="E68" s="39">
        <v>1.82</v>
      </c>
      <c r="F68" s="39">
        <v>1.82</v>
      </c>
      <c r="G68" s="39">
        <v>1.82</v>
      </c>
      <c r="H68" s="39">
        <v>1.82</v>
      </c>
      <c r="I68" s="39">
        <v>1.82</v>
      </c>
      <c r="J68" s="39">
        <v>1.81</v>
      </c>
      <c r="K68" s="40">
        <v>0.55000000000000004</v>
      </c>
      <c r="L68" s="41">
        <v>2</v>
      </c>
      <c r="M68" s="41">
        <v>150000</v>
      </c>
      <c r="N68" s="41">
        <v>273000</v>
      </c>
    </row>
    <row r="69" spans="2:14" ht="12.95" customHeight="1">
      <c r="B69" s="191" t="s">
        <v>73</v>
      </c>
      <c r="C69" s="192"/>
      <c r="D69" s="171"/>
      <c r="E69" s="172"/>
      <c r="F69" s="172"/>
      <c r="G69" s="172"/>
      <c r="H69" s="172"/>
      <c r="I69" s="172"/>
      <c r="J69" s="172"/>
      <c r="K69" s="173"/>
      <c r="L69" s="41">
        <f>SUM(L66:L68)</f>
        <v>5</v>
      </c>
      <c r="M69" s="41">
        <f>SUM(M66:M68)</f>
        <v>175000</v>
      </c>
      <c r="N69" s="41">
        <f>SUM(N66:N68)</f>
        <v>295400</v>
      </c>
    </row>
    <row r="70" spans="2:14" ht="12.95" customHeight="1">
      <c r="B70" s="168" t="s">
        <v>24</v>
      </c>
      <c r="C70" s="169"/>
      <c r="D70" s="169"/>
      <c r="E70" s="169"/>
      <c r="F70" s="169"/>
      <c r="G70" s="169"/>
      <c r="H70" s="169"/>
      <c r="I70" s="169"/>
      <c r="J70" s="169"/>
      <c r="K70" s="169"/>
      <c r="L70" s="169"/>
      <c r="M70" s="169"/>
      <c r="N70" s="170"/>
    </row>
    <row r="71" spans="2:14" ht="12.95" customHeight="1">
      <c r="B71" s="17" t="s">
        <v>126</v>
      </c>
      <c r="C71" s="18" t="s">
        <v>125</v>
      </c>
      <c r="D71" s="39">
        <v>0.9</v>
      </c>
      <c r="E71" s="39">
        <v>0.9</v>
      </c>
      <c r="F71" s="39">
        <v>0.9</v>
      </c>
      <c r="G71" s="39">
        <v>0.9</v>
      </c>
      <c r="H71" s="39">
        <v>0.9</v>
      </c>
      <c r="I71" s="39">
        <v>0.9</v>
      </c>
      <c r="J71" s="39">
        <v>0.89</v>
      </c>
      <c r="K71" s="40">
        <v>1.1200000000000001</v>
      </c>
      <c r="L71" s="41">
        <v>4</v>
      </c>
      <c r="M71" s="41">
        <v>907995</v>
      </c>
      <c r="N71" s="41">
        <v>817195.5</v>
      </c>
    </row>
    <row r="72" spans="2:14" ht="12.95" customHeight="1">
      <c r="B72" s="37" t="s">
        <v>127</v>
      </c>
      <c r="C72" s="38" t="s">
        <v>124</v>
      </c>
      <c r="D72" s="39">
        <v>0.74</v>
      </c>
      <c r="E72" s="39">
        <v>0.75</v>
      </c>
      <c r="F72" s="39">
        <v>0.74</v>
      </c>
      <c r="G72" s="39">
        <v>0.75</v>
      </c>
      <c r="H72" s="39">
        <v>0.75</v>
      </c>
      <c r="I72" s="39">
        <v>0.75</v>
      </c>
      <c r="J72" s="39">
        <v>0.75</v>
      </c>
      <c r="K72" s="40">
        <v>0</v>
      </c>
      <c r="L72" s="41">
        <v>2</v>
      </c>
      <c r="M72" s="41">
        <v>2000000</v>
      </c>
      <c r="N72" s="41">
        <v>1490000</v>
      </c>
    </row>
    <row r="73" spans="2:14" ht="12.95" customHeight="1">
      <c r="B73" s="163" t="s">
        <v>25</v>
      </c>
      <c r="C73" s="164"/>
      <c r="D73" s="171"/>
      <c r="E73" s="172"/>
      <c r="F73" s="172"/>
      <c r="G73" s="172"/>
      <c r="H73" s="172"/>
      <c r="I73" s="172"/>
      <c r="J73" s="172"/>
      <c r="K73" s="173"/>
      <c r="L73" s="41">
        <f>SUM(L71:L72)</f>
        <v>6</v>
      </c>
      <c r="M73" s="41">
        <f>SUM(M71:M72)</f>
        <v>2907995</v>
      </c>
      <c r="N73" s="41">
        <f>SUM(N71:N72)</f>
        <v>2307195.5</v>
      </c>
    </row>
    <row r="74" spans="2:14" ht="12.95" customHeight="1">
      <c r="B74" s="160" t="s">
        <v>40</v>
      </c>
      <c r="C74" s="161"/>
      <c r="D74" s="161"/>
      <c r="E74" s="161"/>
      <c r="F74" s="161"/>
      <c r="G74" s="161"/>
      <c r="H74" s="161"/>
      <c r="I74" s="161"/>
      <c r="J74" s="161"/>
      <c r="K74" s="161"/>
      <c r="L74" s="161"/>
      <c r="M74" s="161"/>
      <c r="N74" s="162"/>
    </row>
    <row r="75" spans="2:14" ht="12.95" customHeight="1">
      <c r="B75" s="53" t="s">
        <v>222</v>
      </c>
      <c r="C75" s="54" t="s">
        <v>223</v>
      </c>
      <c r="D75" s="39">
        <v>9.15</v>
      </c>
      <c r="E75" s="39">
        <v>9.25</v>
      </c>
      <c r="F75" s="39">
        <v>9.01</v>
      </c>
      <c r="G75" s="39">
        <v>9.08</v>
      </c>
      <c r="H75" s="39">
        <v>9.34</v>
      </c>
      <c r="I75" s="39">
        <v>9.15</v>
      </c>
      <c r="J75" s="39">
        <v>9.25</v>
      </c>
      <c r="K75" s="40">
        <v>-1.08</v>
      </c>
      <c r="L75" s="41">
        <v>22</v>
      </c>
      <c r="M75" s="41">
        <v>3320000</v>
      </c>
      <c r="N75" s="41">
        <v>30140000</v>
      </c>
    </row>
    <row r="76" spans="2:14" ht="12.95" customHeight="1">
      <c r="B76" s="163" t="s">
        <v>77</v>
      </c>
      <c r="C76" s="164"/>
      <c r="D76" s="171"/>
      <c r="E76" s="172"/>
      <c r="F76" s="172"/>
      <c r="G76" s="172"/>
      <c r="H76" s="172"/>
      <c r="I76" s="172"/>
      <c r="J76" s="172"/>
      <c r="K76" s="173"/>
      <c r="L76" s="41">
        <v>22</v>
      </c>
      <c r="M76" s="41">
        <v>3320000</v>
      </c>
      <c r="N76" s="41">
        <v>30140000</v>
      </c>
    </row>
    <row r="77" spans="2:14" ht="12.95" customHeight="1">
      <c r="B77" s="160" t="s">
        <v>26</v>
      </c>
      <c r="C77" s="161"/>
      <c r="D77" s="161"/>
      <c r="E77" s="161"/>
      <c r="F77" s="161"/>
      <c r="G77" s="161"/>
      <c r="H77" s="161"/>
      <c r="I77" s="161"/>
      <c r="J77" s="161"/>
      <c r="K77" s="161"/>
      <c r="L77" s="161"/>
      <c r="M77" s="161"/>
      <c r="N77" s="162"/>
    </row>
    <row r="78" spans="2:14" ht="12.95" customHeight="1">
      <c r="B78" s="53" t="s">
        <v>239</v>
      </c>
      <c r="C78" s="54" t="s">
        <v>238</v>
      </c>
      <c r="D78" s="39">
        <v>0.33</v>
      </c>
      <c r="E78" s="39">
        <v>0.33</v>
      </c>
      <c r="F78" s="39">
        <v>0.33</v>
      </c>
      <c r="G78" s="39">
        <v>0.33</v>
      </c>
      <c r="H78" s="39">
        <v>0.32</v>
      </c>
      <c r="I78" s="39">
        <v>0.33</v>
      </c>
      <c r="J78" s="39">
        <v>0.32</v>
      </c>
      <c r="K78" s="40">
        <v>3.13</v>
      </c>
      <c r="L78" s="41">
        <v>1</v>
      </c>
      <c r="M78" s="41">
        <v>900000</v>
      </c>
      <c r="N78" s="41">
        <v>297000</v>
      </c>
    </row>
    <row r="79" spans="2:14" ht="12.95" customHeight="1">
      <c r="B79" s="163" t="s">
        <v>76</v>
      </c>
      <c r="C79" s="164"/>
      <c r="D79" s="165"/>
      <c r="E79" s="166"/>
      <c r="F79" s="166"/>
      <c r="G79" s="166"/>
      <c r="H79" s="166"/>
      <c r="I79" s="166"/>
      <c r="J79" s="166"/>
      <c r="K79" s="167"/>
      <c r="L79" s="41">
        <v>1</v>
      </c>
      <c r="M79" s="41">
        <v>900000</v>
      </c>
      <c r="N79" s="41">
        <v>297000</v>
      </c>
    </row>
    <row r="80" spans="2:14" ht="15" customHeight="1">
      <c r="B80" s="186" t="s">
        <v>180</v>
      </c>
      <c r="C80" s="187"/>
      <c r="D80" s="188"/>
      <c r="E80" s="189"/>
      <c r="F80" s="189"/>
      <c r="G80" s="189"/>
      <c r="H80" s="189"/>
      <c r="I80" s="189"/>
      <c r="J80" s="189"/>
      <c r="K80" s="190"/>
      <c r="L80" s="66">
        <f>L79+L76+L73+L69+L64</f>
        <v>41</v>
      </c>
      <c r="M80" s="66">
        <f t="shared" ref="M80:N80" si="2">M79+M76+M73+M69+M64</f>
        <v>22302995</v>
      </c>
      <c r="N80" s="66">
        <f t="shared" si="2"/>
        <v>34079595.5</v>
      </c>
    </row>
    <row r="81" spans="2:14" ht="15" customHeight="1">
      <c r="B81" s="181" t="s">
        <v>183</v>
      </c>
      <c r="C81" s="182"/>
      <c r="D81" s="183"/>
      <c r="E81" s="184"/>
      <c r="F81" s="184"/>
      <c r="G81" s="184"/>
      <c r="H81" s="184"/>
      <c r="I81" s="184"/>
      <c r="J81" s="184"/>
      <c r="K81" s="185"/>
      <c r="L81" s="67">
        <f>L80+L59+L46</f>
        <v>561</v>
      </c>
      <c r="M81" s="67">
        <f t="shared" ref="M81:N81" si="3">M80+M59+M46</f>
        <v>894602042</v>
      </c>
      <c r="N81" s="67">
        <f t="shared" si="3"/>
        <v>877333158.38999999</v>
      </c>
    </row>
  </sheetData>
  <mergeCells count="56">
    <mergeCell ref="B81:C81"/>
    <mergeCell ref="D81:K81"/>
    <mergeCell ref="B59:C59"/>
    <mergeCell ref="D59:K59"/>
    <mergeCell ref="B60:N60"/>
    <mergeCell ref="B80:C80"/>
    <mergeCell ref="D80:K80"/>
    <mergeCell ref="D69:K69"/>
    <mergeCell ref="B69:C69"/>
    <mergeCell ref="B65:N65"/>
    <mergeCell ref="D73:K73"/>
    <mergeCell ref="B73:C73"/>
    <mergeCell ref="D64:K64"/>
    <mergeCell ref="B28:N28"/>
    <mergeCell ref="D27:K27"/>
    <mergeCell ref="B27:C27"/>
    <mergeCell ref="B49:N49"/>
    <mergeCell ref="B52:C52"/>
    <mergeCell ref="D52:K52"/>
    <mergeCell ref="B1:N1"/>
    <mergeCell ref="B47:N47"/>
    <mergeCell ref="D46:K46"/>
    <mergeCell ref="B46:C46"/>
    <mergeCell ref="D45:K45"/>
    <mergeCell ref="B45:C45"/>
    <mergeCell ref="B40:N40"/>
    <mergeCell ref="D39:K39"/>
    <mergeCell ref="B39:C39"/>
    <mergeCell ref="B3:N3"/>
    <mergeCell ref="D17:K17"/>
    <mergeCell ref="B13:C13"/>
    <mergeCell ref="D13:K13"/>
    <mergeCell ref="B17:C17"/>
    <mergeCell ref="B14:N14"/>
    <mergeCell ref="B36:N36"/>
    <mergeCell ref="B56:N56"/>
    <mergeCell ref="B58:C58"/>
    <mergeCell ref="D58:K58"/>
    <mergeCell ref="D35:K35"/>
    <mergeCell ref="B35:C35"/>
    <mergeCell ref="B18:N18"/>
    <mergeCell ref="B20:C20"/>
    <mergeCell ref="D20:K20"/>
    <mergeCell ref="B77:N77"/>
    <mergeCell ref="B79:C79"/>
    <mergeCell ref="D79:K79"/>
    <mergeCell ref="B21:N21"/>
    <mergeCell ref="B74:N74"/>
    <mergeCell ref="B76:C76"/>
    <mergeCell ref="D76:K76"/>
    <mergeCell ref="B53:N53"/>
    <mergeCell ref="B55:C55"/>
    <mergeCell ref="D55:K55"/>
    <mergeCell ref="B70:N70"/>
    <mergeCell ref="B62:N62"/>
    <mergeCell ref="B64:C64"/>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rightToLeft="1" workbookViewId="0">
      <selection activeCell="B6" sqref="B6:F6"/>
    </sheetView>
  </sheetViews>
  <sheetFormatPr defaultRowHeight="18"/>
  <cols>
    <col min="1" max="1" width="3.75" style="81" customWidth="1"/>
    <col min="2" max="2" width="25.25" style="81" bestFit="1" customWidth="1"/>
    <col min="3" max="3" width="12.375" style="81" customWidth="1"/>
    <col min="4" max="4" width="11.625" style="81" customWidth="1"/>
    <col min="5" max="5" width="16.25" style="81" customWidth="1"/>
    <col min="6" max="6" width="20.75" style="81" customWidth="1"/>
    <col min="7" max="256" width="9.125" style="81"/>
    <col min="257" max="257" width="3.75" style="81" customWidth="1"/>
    <col min="258" max="258" width="25.25" style="81" bestFit="1" customWidth="1"/>
    <col min="259" max="259" width="12.375" style="81" customWidth="1"/>
    <col min="260" max="260" width="11.625" style="81" customWidth="1"/>
    <col min="261" max="261" width="16.25" style="81" customWidth="1"/>
    <col min="262" max="262" width="20.75" style="81" customWidth="1"/>
    <col min="263" max="512" width="9.125" style="81"/>
    <col min="513" max="513" width="3.75" style="81" customWidth="1"/>
    <col min="514" max="514" width="25.25" style="81" bestFit="1" customWidth="1"/>
    <col min="515" max="515" width="12.375" style="81" customWidth="1"/>
    <col min="516" max="516" width="11.625" style="81" customWidth="1"/>
    <col min="517" max="517" width="16.25" style="81" customWidth="1"/>
    <col min="518" max="518" width="20.75" style="81" customWidth="1"/>
    <col min="519" max="768" width="9.125" style="81"/>
    <col min="769" max="769" width="3.75" style="81" customWidth="1"/>
    <col min="770" max="770" width="25.25" style="81" bestFit="1" customWidth="1"/>
    <col min="771" max="771" width="12.375" style="81" customWidth="1"/>
    <col min="772" max="772" width="11.625" style="81" customWidth="1"/>
    <col min="773" max="773" width="16.25" style="81" customWidth="1"/>
    <col min="774" max="774" width="20.75" style="81" customWidth="1"/>
    <col min="775" max="1024" width="9.125" style="81"/>
    <col min="1025" max="1025" width="3.75" style="81" customWidth="1"/>
    <col min="1026" max="1026" width="25.25" style="81" bestFit="1" customWidth="1"/>
    <col min="1027" max="1027" width="12.375" style="81" customWidth="1"/>
    <col min="1028" max="1028" width="11.625" style="81" customWidth="1"/>
    <col min="1029" max="1029" width="16.25" style="81" customWidth="1"/>
    <col min="1030" max="1030" width="20.75" style="81" customWidth="1"/>
    <col min="1031" max="1280" width="9.125" style="81"/>
    <col min="1281" max="1281" width="3.75" style="81" customWidth="1"/>
    <col min="1282" max="1282" width="25.25" style="81" bestFit="1" customWidth="1"/>
    <col min="1283" max="1283" width="12.375" style="81" customWidth="1"/>
    <col min="1284" max="1284" width="11.625" style="81" customWidth="1"/>
    <col min="1285" max="1285" width="16.25" style="81" customWidth="1"/>
    <col min="1286" max="1286" width="20.75" style="81" customWidth="1"/>
    <col min="1287" max="1536" width="9.125" style="81"/>
    <col min="1537" max="1537" width="3.75" style="81" customWidth="1"/>
    <col min="1538" max="1538" width="25.25" style="81" bestFit="1" customWidth="1"/>
    <col min="1539" max="1539" width="12.375" style="81" customWidth="1"/>
    <col min="1540" max="1540" width="11.625" style="81" customWidth="1"/>
    <col min="1541" max="1541" width="16.25" style="81" customWidth="1"/>
    <col min="1542" max="1542" width="20.75" style="81" customWidth="1"/>
    <col min="1543" max="1792" width="9.125" style="81"/>
    <col min="1793" max="1793" width="3.75" style="81" customWidth="1"/>
    <col min="1794" max="1794" width="25.25" style="81" bestFit="1" customWidth="1"/>
    <col min="1795" max="1795" width="12.375" style="81" customWidth="1"/>
    <col min="1796" max="1796" width="11.625" style="81" customWidth="1"/>
    <col min="1797" max="1797" width="16.25" style="81" customWidth="1"/>
    <col min="1798" max="1798" width="20.75" style="81" customWidth="1"/>
    <col min="1799" max="2048" width="9.125" style="81"/>
    <col min="2049" max="2049" width="3.75" style="81" customWidth="1"/>
    <col min="2050" max="2050" width="25.25" style="81" bestFit="1" customWidth="1"/>
    <col min="2051" max="2051" width="12.375" style="81" customWidth="1"/>
    <col min="2052" max="2052" width="11.625" style="81" customWidth="1"/>
    <col min="2053" max="2053" width="16.25" style="81" customWidth="1"/>
    <col min="2054" max="2054" width="20.75" style="81" customWidth="1"/>
    <col min="2055" max="2304" width="9.125" style="81"/>
    <col min="2305" max="2305" width="3.75" style="81" customWidth="1"/>
    <col min="2306" max="2306" width="25.25" style="81" bestFit="1" customWidth="1"/>
    <col min="2307" max="2307" width="12.375" style="81" customWidth="1"/>
    <col min="2308" max="2308" width="11.625" style="81" customWidth="1"/>
    <col min="2309" max="2309" width="16.25" style="81" customWidth="1"/>
    <col min="2310" max="2310" width="20.75" style="81" customWidth="1"/>
    <col min="2311" max="2560" width="9.125" style="81"/>
    <col min="2561" max="2561" width="3.75" style="81" customWidth="1"/>
    <col min="2562" max="2562" width="25.25" style="81" bestFit="1" customWidth="1"/>
    <col min="2563" max="2563" width="12.375" style="81" customWidth="1"/>
    <col min="2564" max="2564" width="11.625" style="81" customWidth="1"/>
    <col min="2565" max="2565" width="16.25" style="81" customWidth="1"/>
    <col min="2566" max="2566" width="20.75" style="81" customWidth="1"/>
    <col min="2567" max="2816" width="9.125" style="81"/>
    <col min="2817" max="2817" width="3.75" style="81" customWidth="1"/>
    <col min="2818" max="2818" width="25.25" style="81" bestFit="1" customWidth="1"/>
    <col min="2819" max="2819" width="12.375" style="81" customWidth="1"/>
    <col min="2820" max="2820" width="11.625" style="81" customWidth="1"/>
    <col min="2821" max="2821" width="16.25" style="81" customWidth="1"/>
    <col min="2822" max="2822" width="20.75" style="81" customWidth="1"/>
    <col min="2823" max="3072" width="9.125" style="81"/>
    <col min="3073" max="3073" width="3.75" style="81" customWidth="1"/>
    <col min="3074" max="3074" width="25.25" style="81" bestFit="1" customWidth="1"/>
    <col min="3075" max="3075" width="12.375" style="81" customWidth="1"/>
    <col min="3076" max="3076" width="11.625" style="81" customWidth="1"/>
    <col min="3077" max="3077" width="16.25" style="81" customWidth="1"/>
    <col min="3078" max="3078" width="20.75" style="81" customWidth="1"/>
    <col min="3079" max="3328" width="9.125" style="81"/>
    <col min="3329" max="3329" width="3.75" style="81" customWidth="1"/>
    <col min="3330" max="3330" width="25.25" style="81" bestFit="1" customWidth="1"/>
    <col min="3331" max="3331" width="12.375" style="81" customWidth="1"/>
    <col min="3332" max="3332" width="11.625" style="81" customWidth="1"/>
    <col min="3333" max="3333" width="16.25" style="81" customWidth="1"/>
    <col min="3334" max="3334" width="20.75" style="81" customWidth="1"/>
    <col min="3335" max="3584" width="9.125" style="81"/>
    <col min="3585" max="3585" width="3.75" style="81" customWidth="1"/>
    <col min="3586" max="3586" width="25.25" style="81" bestFit="1" customWidth="1"/>
    <col min="3587" max="3587" width="12.375" style="81" customWidth="1"/>
    <col min="3588" max="3588" width="11.625" style="81" customWidth="1"/>
    <col min="3589" max="3589" width="16.25" style="81" customWidth="1"/>
    <col min="3590" max="3590" width="20.75" style="81" customWidth="1"/>
    <col min="3591" max="3840" width="9.125" style="81"/>
    <col min="3841" max="3841" width="3.75" style="81" customWidth="1"/>
    <col min="3842" max="3842" width="25.25" style="81" bestFit="1" customWidth="1"/>
    <col min="3843" max="3843" width="12.375" style="81" customWidth="1"/>
    <col min="3844" max="3844" width="11.625" style="81" customWidth="1"/>
    <col min="3845" max="3845" width="16.25" style="81" customWidth="1"/>
    <col min="3846" max="3846" width="20.75" style="81" customWidth="1"/>
    <col min="3847" max="4096" width="9.125" style="81"/>
    <col min="4097" max="4097" width="3.75" style="81" customWidth="1"/>
    <col min="4098" max="4098" width="25.25" style="81" bestFit="1" customWidth="1"/>
    <col min="4099" max="4099" width="12.375" style="81" customWidth="1"/>
    <col min="4100" max="4100" width="11.625" style="81" customWidth="1"/>
    <col min="4101" max="4101" width="16.25" style="81" customWidth="1"/>
    <col min="4102" max="4102" width="20.75" style="81" customWidth="1"/>
    <col min="4103" max="4352" width="9.125" style="81"/>
    <col min="4353" max="4353" width="3.75" style="81" customWidth="1"/>
    <col min="4354" max="4354" width="25.25" style="81" bestFit="1" customWidth="1"/>
    <col min="4355" max="4355" width="12.375" style="81" customWidth="1"/>
    <col min="4356" max="4356" width="11.625" style="81" customWidth="1"/>
    <col min="4357" max="4357" width="16.25" style="81" customWidth="1"/>
    <col min="4358" max="4358" width="20.75" style="81" customWidth="1"/>
    <col min="4359" max="4608" width="9.125" style="81"/>
    <col min="4609" max="4609" width="3.75" style="81" customWidth="1"/>
    <col min="4610" max="4610" width="25.25" style="81" bestFit="1" customWidth="1"/>
    <col min="4611" max="4611" width="12.375" style="81" customWidth="1"/>
    <col min="4612" max="4612" width="11.625" style="81" customWidth="1"/>
    <col min="4613" max="4613" width="16.25" style="81" customWidth="1"/>
    <col min="4614" max="4614" width="20.75" style="81" customWidth="1"/>
    <col min="4615" max="4864" width="9.125" style="81"/>
    <col min="4865" max="4865" width="3.75" style="81" customWidth="1"/>
    <col min="4866" max="4866" width="25.25" style="81" bestFit="1" customWidth="1"/>
    <col min="4867" max="4867" width="12.375" style="81" customWidth="1"/>
    <col min="4868" max="4868" width="11.625" style="81" customWidth="1"/>
    <col min="4869" max="4869" width="16.25" style="81" customWidth="1"/>
    <col min="4870" max="4870" width="20.75" style="81" customWidth="1"/>
    <col min="4871" max="5120" width="9.125" style="81"/>
    <col min="5121" max="5121" width="3.75" style="81" customWidth="1"/>
    <col min="5122" max="5122" width="25.25" style="81" bestFit="1" customWidth="1"/>
    <col min="5123" max="5123" width="12.375" style="81" customWidth="1"/>
    <col min="5124" max="5124" width="11.625" style="81" customWidth="1"/>
    <col min="5125" max="5125" width="16.25" style="81" customWidth="1"/>
    <col min="5126" max="5126" width="20.75" style="81" customWidth="1"/>
    <col min="5127" max="5376" width="9.125" style="81"/>
    <col min="5377" max="5377" width="3.75" style="81" customWidth="1"/>
    <col min="5378" max="5378" width="25.25" style="81" bestFit="1" customWidth="1"/>
    <col min="5379" max="5379" width="12.375" style="81" customWidth="1"/>
    <col min="5380" max="5380" width="11.625" style="81" customWidth="1"/>
    <col min="5381" max="5381" width="16.25" style="81" customWidth="1"/>
    <col min="5382" max="5382" width="20.75" style="81" customWidth="1"/>
    <col min="5383" max="5632" width="9.125" style="81"/>
    <col min="5633" max="5633" width="3.75" style="81" customWidth="1"/>
    <col min="5634" max="5634" width="25.25" style="81" bestFit="1" customWidth="1"/>
    <col min="5635" max="5635" width="12.375" style="81" customWidth="1"/>
    <col min="5636" max="5636" width="11.625" style="81" customWidth="1"/>
    <col min="5637" max="5637" width="16.25" style="81" customWidth="1"/>
    <col min="5638" max="5638" width="20.75" style="81" customWidth="1"/>
    <col min="5639" max="5888" width="9.125" style="81"/>
    <col min="5889" max="5889" width="3.75" style="81" customWidth="1"/>
    <col min="5890" max="5890" width="25.25" style="81" bestFit="1" customWidth="1"/>
    <col min="5891" max="5891" width="12.375" style="81" customWidth="1"/>
    <col min="5892" max="5892" width="11.625" style="81" customWidth="1"/>
    <col min="5893" max="5893" width="16.25" style="81" customWidth="1"/>
    <col min="5894" max="5894" width="20.75" style="81" customWidth="1"/>
    <col min="5895" max="6144" width="9.125" style="81"/>
    <col min="6145" max="6145" width="3.75" style="81" customWidth="1"/>
    <col min="6146" max="6146" width="25.25" style="81" bestFit="1" customWidth="1"/>
    <col min="6147" max="6147" width="12.375" style="81" customWidth="1"/>
    <col min="6148" max="6148" width="11.625" style="81" customWidth="1"/>
    <col min="6149" max="6149" width="16.25" style="81" customWidth="1"/>
    <col min="6150" max="6150" width="20.75" style="81" customWidth="1"/>
    <col min="6151" max="6400" width="9.125" style="81"/>
    <col min="6401" max="6401" width="3.75" style="81" customWidth="1"/>
    <col min="6402" max="6402" width="25.25" style="81" bestFit="1" customWidth="1"/>
    <col min="6403" max="6403" width="12.375" style="81" customWidth="1"/>
    <col min="6404" max="6404" width="11.625" style="81" customWidth="1"/>
    <col min="6405" max="6405" width="16.25" style="81" customWidth="1"/>
    <col min="6406" max="6406" width="20.75" style="81" customWidth="1"/>
    <col min="6407" max="6656" width="9.125" style="81"/>
    <col min="6657" max="6657" width="3.75" style="81" customWidth="1"/>
    <col min="6658" max="6658" width="25.25" style="81" bestFit="1" customWidth="1"/>
    <col min="6659" max="6659" width="12.375" style="81" customWidth="1"/>
    <col min="6660" max="6660" width="11.625" style="81" customWidth="1"/>
    <col min="6661" max="6661" width="16.25" style="81" customWidth="1"/>
    <col min="6662" max="6662" width="20.75" style="81" customWidth="1"/>
    <col min="6663" max="6912" width="9.125" style="81"/>
    <col min="6913" max="6913" width="3.75" style="81" customWidth="1"/>
    <col min="6914" max="6914" width="25.25" style="81" bestFit="1" customWidth="1"/>
    <col min="6915" max="6915" width="12.375" style="81" customWidth="1"/>
    <col min="6916" max="6916" width="11.625" style="81" customWidth="1"/>
    <col min="6917" max="6917" width="16.25" style="81" customWidth="1"/>
    <col min="6918" max="6918" width="20.75" style="81" customWidth="1"/>
    <col min="6919" max="7168" width="9.125" style="81"/>
    <col min="7169" max="7169" width="3.75" style="81" customWidth="1"/>
    <col min="7170" max="7170" width="25.25" style="81" bestFit="1" customWidth="1"/>
    <col min="7171" max="7171" width="12.375" style="81" customWidth="1"/>
    <col min="7172" max="7172" width="11.625" style="81" customWidth="1"/>
    <col min="7173" max="7173" width="16.25" style="81" customWidth="1"/>
    <col min="7174" max="7174" width="20.75" style="81" customWidth="1"/>
    <col min="7175" max="7424" width="9.125" style="81"/>
    <col min="7425" max="7425" width="3.75" style="81" customWidth="1"/>
    <col min="7426" max="7426" width="25.25" style="81" bestFit="1" customWidth="1"/>
    <col min="7427" max="7427" width="12.375" style="81" customWidth="1"/>
    <col min="7428" max="7428" width="11.625" style="81" customWidth="1"/>
    <col min="7429" max="7429" width="16.25" style="81" customWidth="1"/>
    <col min="7430" max="7430" width="20.75" style="81" customWidth="1"/>
    <col min="7431" max="7680" width="9.125" style="81"/>
    <col min="7681" max="7681" width="3.75" style="81" customWidth="1"/>
    <col min="7682" max="7682" width="25.25" style="81" bestFit="1" customWidth="1"/>
    <col min="7683" max="7683" width="12.375" style="81" customWidth="1"/>
    <col min="7684" max="7684" width="11.625" style="81" customWidth="1"/>
    <col min="7685" max="7685" width="16.25" style="81" customWidth="1"/>
    <col min="7686" max="7686" width="20.75" style="81" customWidth="1"/>
    <col min="7687" max="7936" width="9.125" style="81"/>
    <col min="7937" max="7937" width="3.75" style="81" customWidth="1"/>
    <col min="7938" max="7938" width="25.25" style="81" bestFit="1" customWidth="1"/>
    <col min="7939" max="7939" width="12.375" style="81" customWidth="1"/>
    <col min="7940" max="7940" width="11.625" style="81" customWidth="1"/>
    <col min="7941" max="7941" width="16.25" style="81" customWidth="1"/>
    <col min="7942" max="7942" width="20.75" style="81" customWidth="1"/>
    <col min="7943" max="8192" width="9.125" style="81"/>
    <col min="8193" max="8193" width="3.75" style="81" customWidth="1"/>
    <col min="8194" max="8194" width="25.25" style="81" bestFit="1" customWidth="1"/>
    <col min="8195" max="8195" width="12.375" style="81" customWidth="1"/>
    <col min="8196" max="8196" width="11.625" style="81" customWidth="1"/>
    <col min="8197" max="8197" width="16.25" style="81" customWidth="1"/>
    <col min="8198" max="8198" width="20.75" style="81" customWidth="1"/>
    <col min="8199" max="8448" width="9.125" style="81"/>
    <col min="8449" max="8449" width="3.75" style="81" customWidth="1"/>
    <col min="8450" max="8450" width="25.25" style="81" bestFit="1" customWidth="1"/>
    <col min="8451" max="8451" width="12.375" style="81" customWidth="1"/>
    <col min="8452" max="8452" width="11.625" style="81" customWidth="1"/>
    <col min="8453" max="8453" width="16.25" style="81" customWidth="1"/>
    <col min="8454" max="8454" width="20.75" style="81" customWidth="1"/>
    <col min="8455" max="8704" width="9.125" style="81"/>
    <col min="8705" max="8705" width="3.75" style="81" customWidth="1"/>
    <col min="8706" max="8706" width="25.25" style="81" bestFit="1" customWidth="1"/>
    <col min="8707" max="8707" width="12.375" style="81" customWidth="1"/>
    <col min="8708" max="8708" width="11.625" style="81" customWidth="1"/>
    <col min="8709" max="8709" width="16.25" style="81" customWidth="1"/>
    <col min="8710" max="8710" width="20.75" style="81" customWidth="1"/>
    <col min="8711" max="8960" width="9.125" style="81"/>
    <col min="8961" max="8961" width="3.75" style="81" customWidth="1"/>
    <col min="8962" max="8962" width="25.25" style="81" bestFit="1" customWidth="1"/>
    <col min="8963" max="8963" width="12.375" style="81" customWidth="1"/>
    <col min="8964" max="8964" width="11.625" style="81" customWidth="1"/>
    <col min="8965" max="8965" width="16.25" style="81" customWidth="1"/>
    <col min="8966" max="8966" width="20.75" style="81" customWidth="1"/>
    <col min="8967" max="9216" width="9.125" style="81"/>
    <col min="9217" max="9217" width="3.75" style="81" customWidth="1"/>
    <col min="9218" max="9218" width="25.25" style="81" bestFit="1" customWidth="1"/>
    <col min="9219" max="9219" width="12.375" style="81" customWidth="1"/>
    <col min="9220" max="9220" width="11.625" style="81" customWidth="1"/>
    <col min="9221" max="9221" width="16.25" style="81" customWidth="1"/>
    <col min="9222" max="9222" width="20.75" style="81" customWidth="1"/>
    <col min="9223" max="9472" width="9.125" style="81"/>
    <col min="9473" max="9473" width="3.75" style="81" customWidth="1"/>
    <col min="9474" max="9474" width="25.25" style="81" bestFit="1" customWidth="1"/>
    <col min="9475" max="9475" width="12.375" style="81" customWidth="1"/>
    <col min="9476" max="9476" width="11.625" style="81" customWidth="1"/>
    <col min="9477" max="9477" width="16.25" style="81" customWidth="1"/>
    <col min="9478" max="9478" width="20.75" style="81" customWidth="1"/>
    <col min="9479" max="9728" width="9.125" style="81"/>
    <col min="9729" max="9729" width="3.75" style="81" customWidth="1"/>
    <col min="9730" max="9730" width="25.25" style="81" bestFit="1" customWidth="1"/>
    <col min="9731" max="9731" width="12.375" style="81" customWidth="1"/>
    <col min="9732" max="9732" width="11.625" style="81" customWidth="1"/>
    <col min="9733" max="9733" width="16.25" style="81" customWidth="1"/>
    <col min="9734" max="9734" width="20.75" style="81" customWidth="1"/>
    <col min="9735" max="9984" width="9.125" style="81"/>
    <col min="9985" max="9985" width="3.75" style="81" customWidth="1"/>
    <col min="9986" max="9986" width="25.25" style="81" bestFit="1" customWidth="1"/>
    <col min="9987" max="9987" width="12.375" style="81" customWidth="1"/>
    <col min="9988" max="9988" width="11.625" style="81" customWidth="1"/>
    <col min="9989" max="9989" width="16.25" style="81" customWidth="1"/>
    <col min="9990" max="9990" width="20.75" style="81" customWidth="1"/>
    <col min="9991" max="10240" width="9.125" style="81"/>
    <col min="10241" max="10241" width="3.75" style="81" customWidth="1"/>
    <col min="10242" max="10242" width="25.25" style="81" bestFit="1" customWidth="1"/>
    <col min="10243" max="10243" width="12.375" style="81" customWidth="1"/>
    <col min="10244" max="10244" width="11.625" style="81" customWidth="1"/>
    <col min="10245" max="10245" width="16.25" style="81" customWidth="1"/>
    <col min="10246" max="10246" width="20.75" style="81" customWidth="1"/>
    <col min="10247" max="10496" width="9.125" style="81"/>
    <col min="10497" max="10497" width="3.75" style="81" customWidth="1"/>
    <col min="10498" max="10498" width="25.25" style="81" bestFit="1" customWidth="1"/>
    <col min="10499" max="10499" width="12.375" style="81" customWidth="1"/>
    <col min="10500" max="10500" width="11.625" style="81" customWidth="1"/>
    <col min="10501" max="10501" width="16.25" style="81" customWidth="1"/>
    <col min="10502" max="10502" width="20.75" style="81" customWidth="1"/>
    <col min="10503" max="10752" width="9.125" style="81"/>
    <col min="10753" max="10753" width="3.75" style="81" customWidth="1"/>
    <col min="10754" max="10754" width="25.25" style="81" bestFit="1" customWidth="1"/>
    <col min="10755" max="10755" width="12.375" style="81" customWidth="1"/>
    <col min="10756" max="10756" width="11.625" style="81" customWidth="1"/>
    <col min="10757" max="10757" width="16.25" style="81" customWidth="1"/>
    <col min="10758" max="10758" width="20.75" style="81" customWidth="1"/>
    <col min="10759" max="11008" width="9.125" style="81"/>
    <col min="11009" max="11009" width="3.75" style="81" customWidth="1"/>
    <col min="11010" max="11010" width="25.25" style="81" bestFit="1" customWidth="1"/>
    <col min="11011" max="11011" width="12.375" style="81" customWidth="1"/>
    <col min="11012" max="11012" width="11.625" style="81" customWidth="1"/>
    <col min="11013" max="11013" width="16.25" style="81" customWidth="1"/>
    <col min="11014" max="11014" width="20.75" style="81" customWidth="1"/>
    <col min="11015" max="11264" width="9.125" style="81"/>
    <col min="11265" max="11265" width="3.75" style="81" customWidth="1"/>
    <col min="11266" max="11266" width="25.25" style="81" bestFit="1" customWidth="1"/>
    <col min="11267" max="11267" width="12.375" style="81" customWidth="1"/>
    <col min="11268" max="11268" width="11.625" style="81" customWidth="1"/>
    <col min="11269" max="11269" width="16.25" style="81" customWidth="1"/>
    <col min="11270" max="11270" width="20.75" style="81" customWidth="1"/>
    <col min="11271" max="11520" width="9.125" style="81"/>
    <col min="11521" max="11521" width="3.75" style="81" customWidth="1"/>
    <col min="11522" max="11522" width="25.25" style="81" bestFit="1" customWidth="1"/>
    <col min="11523" max="11523" width="12.375" style="81" customWidth="1"/>
    <col min="11524" max="11524" width="11.625" style="81" customWidth="1"/>
    <col min="11525" max="11525" width="16.25" style="81" customWidth="1"/>
    <col min="11526" max="11526" width="20.75" style="81" customWidth="1"/>
    <col min="11527" max="11776" width="9.125" style="81"/>
    <col min="11777" max="11777" width="3.75" style="81" customWidth="1"/>
    <col min="11778" max="11778" width="25.25" style="81" bestFit="1" customWidth="1"/>
    <col min="11779" max="11779" width="12.375" style="81" customWidth="1"/>
    <col min="11780" max="11780" width="11.625" style="81" customWidth="1"/>
    <col min="11781" max="11781" width="16.25" style="81" customWidth="1"/>
    <col min="11782" max="11782" width="20.75" style="81" customWidth="1"/>
    <col min="11783" max="12032" width="9.125" style="81"/>
    <col min="12033" max="12033" width="3.75" style="81" customWidth="1"/>
    <col min="12034" max="12034" width="25.25" style="81" bestFit="1" customWidth="1"/>
    <col min="12035" max="12035" width="12.375" style="81" customWidth="1"/>
    <col min="12036" max="12036" width="11.625" style="81" customWidth="1"/>
    <col min="12037" max="12037" width="16.25" style="81" customWidth="1"/>
    <col min="12038" max="12038" width="20.75" style="81" customWidth="1"/>
    <col min="12039" max="12288" width="9.125" style="81"/>
    <col min="12289" max="12289" width="3.75" style="81" customWidth="1"/>
    <col min="12290" max="12290" width="25.25" style="81" bestFit="1" customWidth="1"/>
    <col min="12291" max="12291" width="12.375" style="81" customWidth="1"/>
    <col min="12292" max="12292" width="11.625" style="81" customWidth="1"/>
    <col min="12293" max="12293" width="16.25" style="81" customWidth="1"/>
    <col min="12294" max="12294" width="20.75" style="81" customWidth="1"/>
    <col min="12295" max="12544" width="9.125" style="81"/>
    <col min="12545" max="12545" width="3.75" style="81" customWidth="1"/>
    <col min="12546" max="12546" width="25.25" style="81" bestFit="1" customWidth="1"/>
    <col min="12547" max="12547" width="12.375" style="81" customWidth="1"/>
    <col min="12548" max="12548" width="11.625" style="81" customWidth="1"/>
    <col min="12549" max="12549" width="16.25" style="81" customWidth="1"/>
    <col min="12550" max="12550" width="20.75" style="81" customWidth="1"/>
    <col min="12551" max="12800" width="9.125" style="81"/>
    <col min="12801" max="12801" width="3.75" style="81" customWidth="1"/>
    <col min="12802" max="12802" width="25.25" style="81" bestFit="1" customWidth="1"/>
    <col min="12803" max="12803" width="12.375" style="81" customWidth="1"/>
    <col min="12804" max="12804" width="11.625" style="81" customWidth="1"/>
    <col min="12805" max="12805" width="16.25" style="81" customWidth="1"/>
    <col min="12806" max="12806" width="20.75" style="81" customWidth="1"/>
    <col min="12807" max="13056" width="9.125" style="81"/>
    <col min="13057" max="13057" width="3.75" style="81" customWidth="1"/>
    <col min="13058" max="13058" width="25.25" style="81" bestFit="1" customWidth="1"/>
    <col min="13059" max="13059" width="12.375" style="81" customWidth="1"/>
    <col min="13060" max="13060" width="11.625" style="81" customWidth="1"/>
    <col min="13061" max="13061" width="16.25" style="81" customWidth="1"/>
    <col min="13062" max="13062" width="20.75" style="81" customWidth="1"/>
    <col min="13063" max="13312" width="9.125" style="81"/>
    <col min="13313" max="13313" width="3.75" style="81" customWidth="1"/>
    <col min="13314" max="13314" width="25.25" style="81" bestFit="1" customWidth="1"/>
    <col min="13315" max="13315" width="12.375" style="81" customWidth="1"/>
    <col min="13316" max="13316" width="11.625" style="81" customWidth="1"/>
    <col min="13317" max="13317" width="16.25" style="81" customWidth="1"/>
    <col min="13318" max="13318" width="20.75" style="81" customWidth="1"/>
    <col min="13319" max="13568" width="9.125" style="81"/>
    <col min="13569" max="13569" width="3.75" style="81" customWidth="1"/>
    <col min="13570" max="13570" width="25.25" style="81" bestFit="1" customWidth="1"/>
    <col min="13571" max="13571" width="12.375" style="81" customWidth="1"/>
    <col min="13572" max="13572" width="11.625" style="81" customWidth="1"/>
    <col min="13573" max="13573" width="16.25" style="81" customWidth="1"/>
    <col min="13574" max="13574" width="20.75" style="81" customWidth="1"/>
    <col min="13575" max="13824" width="9.125" style="81"/>
    <col min="13825" max="13825" width="3.75" style="81" customWidth="1"/>
    <col min="13826" max="13826" width="25.25" style="81" bestFit="1" customWidth="1"/>
    <col min="13827" max="13827" width="12.375" style="81" customWidth="1"/>
    <col min="13828" max="13828" width="11.625" style="81" customWidth="1"/>
    <col min="13829" max="13829" width="16.25" style="81" customWidth="1"/>
    <col min="13830" max="13830" width="20.75" style="81" customWidth="1"/>
    <col min="13831" max="14080" width="9.125" style="81"/>
    <col min="14081" max="14081" width="3.75" style="81" customWidth="1"/>
    <col min="14082" max="14082" width="25.25" style="81" bestFit="1" customWidth="1"/>
    <col min="14083" max="14083" width="12.375" style="81" customWidth="1"/>
    <col min="14084" max="14084" width="11.625" style="81" customWidth="1"/>
    <col min="14085" max="14085" width="16.25" style="81" customWidth="1"/>
    <col min="14086" max="14086" width="20.75" style="81" customWidth="1"/>
    <col min="14087" max="14336" width="9.125" style="81"/>
    <col min="14337" max="14337" width="3.75" style="81" customWidth="1"/>
    <col min="14338" max="14338" width="25.25" style="81" bestFit="1" customWidth="1"/>
    <col min="14339" max="14339" width="12.375" style="81" customWidth="1"/>
    <col min="14340" max="14340" width="11.625" style="81" customWidth="1"/>
    <col min="14341" max="14341" width="16.25" style="81" customWidth="1"/>
    <col min="14342" max="14342" width="20.75" style="81" customWidth="1"/>
    <col min="14343" max="14592" width="9.125" style="81"/>
    <col min="14593" max="14593" width="3.75" style="81" customWidth="1"/>
    <col min="14594" max="14594" width="25.25" style="81" bestFit="1" customWidth="1"/>
    <col min="14595" max="14595" width="12.375" style="81" customWidth="1"/>
    <col min="14596" max="14596" width="11.625" style="81" customWidth="1"/>
    <col min="14597" max="14597" width="16.25" style="81" customWidth="1"/>
    <col min="14598" max="14598" width="20.75" style="81" customWidth="1"/>
    <col min="14599" max="14848" width="9.125" style="81"/>
    <col min="14849" max="14849" width="3.75" style="81" customWidth="1"/>
    <col min="14850" max="14850" width="25.25" style="81" bestFit="1" customWidth="1"/>
    <col min="14851" max="14851" width="12.375" style="81" customWidth="1"/>
    <col min="14852" max="14852" width="11.625" style="81" customWidth="1"/>
    <col min="14853" max="14853" width="16.25" style="81" customWidth="1"/>
    <col min="14854" max="14854" width="20.75" style="81" customWidth="1"/>
    <col min="14855" max="15104" width="9.125" style="81"/>
    <col min="15105" max="15105" width="3.75" style="81" customWidth="1"/>
    <col min="15106" max="15106" width="25.25" style="81" bestFit="1" customWidth="1"/>
    <col min="15107" max="15107" width="12.375" style="81" customWidth="1"/>
    <col min="15108" max="15108" width="11.625" style="81" customWidth="1"/>
    <col min="15109" max="15109" width="16.25" style="81" customWidth="1"/>
    <col min="15110" max="15110" width="20.75" style="81" customWidth="1"/>
    <col min="15111" max="15360" width="9.125" style="81"/>
    <col min="15361" max="15361" width="3.75" style="81" customWidth="1"/>
    <col min="15362" max="15362" width="25.25" style="81" bestFit="1" customWidth="1"/>
    <col min="15363" max="15363" width="12.375" style="81" customWidth="1"/>
    <col min="15364" max="15364" width="11.625" style="81" customWidth="1"/>
    <col min="15365" max="15365" width="16.25" style="81" customWidth="1"/>
    <col min="15366" max="15366" width="20.75" style="81" customWidth="1"/>
    <col min="15367" max="15616" width="9.125" style="81"/>
    <col min="15617" max="15617" width="3.75" style="81" customWidth="1"/>
    <col min="15618" max="15618" width="25.25" style="81" bestFit="1" customWidth="1"/>
    <col min="15619" max="15619" width="12.375" style="81" customWidth="1"/>
    <col min="15620" max="15620" width="11.625" style="81" customWidth="1"/>
    <col min="15621" max="15621" width="16.25" style="81" customWidth="1"/>
    <col min="15622" max="15622" width="20.75" style="81" customWidth="1"/>
    <col min="15623" max="15872" width="9.125" style="81"/>
    <col min="15873" max="15873" width="3.75" style="81" customWidth="1"/>
    <col min="15874" max="15874" width="25.25" style="81" bestFit="1" customWidth="1"/>
    <col min="15875" max="15875" width="12.375" style="81" customWidth="1"/>
    <col min="15876" max="15876" width="11.625" style="81" customWidth="1"/>
    <col min="15877" max="15877" width="16.25" style="81" customWidth="1"/>
    <col min="15878" max="15878" width="20.75" style="81" customWidth="1"/>
    <col min="15879" max="16128" width="9.125" style="81"/>
    <col min="16129" max="16129" width="3.75" style="81" customWidth="1"/>
    <col min="16130" max="16130" width="25.25" style="81" bestFit="1" customWidth="1"/>
    <col min="16131" max="16131" width="12.375" style="81" customWidth="1"/>
    <col min="16132" max="16132" width="11.625" style="81" customWidth="1"/>
    <col min="16133" max="16133" width="16.25" style="81" customWidth="1"/>
    <col min="16134" max="16134" width="20.75" style="81" customWidth="1"/>
    <col min="16135" max="16384" width="9.125" style="81"/>
  </cols>
  <sheetData>
    <row r="1" spans="2:6" ht="27" customHeight="1">
      <c r="B1" s="207" t="s">
        <v>310</v>
      </c>
      <c r="C1" s="207"/>
    </row>
    <row r="2" spans="2:6" ht="18" customHeight="1">
      <c r="B2" s="102" t="s">
        <v>311</v>
      </c>
      <c r="C2" s="102"/>
      <c r="D2" s="103"/>
      <c r="E2" s="103"/>
      <c r="F2" s="103"/>
    </row>
    <row r="3" spans="2:6" ht="21.95" customHeight="1">
      <c r="B3" s="207"/>
      <c r="C3" s="207"/>
      <c r="D3" s="207"/>
    </row>
    <row r="4" spans="2:6" ht="21.95" customHeight="1">
      <c r="B4" s="201" t="s">
        <v>312</v>
      </c>
      <c r="C4" s="201"/>
      <c r="D4" s="201"/>
      <c r="E4" s="201"/>
      <c r="F4" s="201"/>
    </row>
    <row r="5" spans="2:6">
      <c r="B5" s="104" t="s">
        <v>28</v>
      </c>
      <c r="C5" s="105" t="s">
        <v>12</v>
      </c>
      <c r="D5" s="105" t="s">
        <v>3</v>
      </c>
      <c r="E5" s="105" t="s">
        <v>35</v>
      </c>
      <c r="F5" s="105" t="s">
        <v>1</v>
      </c>
    </row>
    <row r="6" spans="2:6" ht="15.95" customHeight="1">
      <c r="B6" s="202" t="s">
        <v>21</v>
      </c>
      <c r="C6" s="203"/>
      <c r="D6" s="203"/>
      <c r="E6" s="203"/>
      <c r="F6" s="204"/>
    </row>
    <row r="7" spans="2:6" ht="15.95" customHeight="1">
      <c r="B7" s="106" t="s">
        <v>313</v>
      </c>
      <c r="C7" s="107" t="s">
        <v>107</v>
      </c>
      <c r="D7" s="108">
        <v>3</v>
      </c>
      <c r="E7" s="108">
        <v>15000000</v>
      </c>
      <c r="F7" s="108">
        <v>8550000</v>
      </c>
    </row>
    <row r="8" spans="2:6" ht="15.95" customHeight="1">
      <c r="B8" s="205" t="s">
        <v>22</v>
      </c>
      <c r="C8" s="206"/>
      <c r="D8" s="108">
        <f>SUM(D7)</f>
        <v>3</v>
      </c>
      <c r="E8" s="108">
        <f>SUM(E7)</f>
        <v>15000000</v>
      </c>
      <c r="F8" s="108">
        <f>SUM(F7)</f>
        <v>8550000</v>
      </c>
    </row>
    <row r="9" spans="2:6" ht="15.95" customHeight="1">
      <c r="B9" s="202" t="s">
        <v>314</v>
      </c>
      <c r="C9" s="203"/>
      <c r="D9" s="203"/>
      <c r="E9" s="203"/>
      <c r="F9" s="204"/>
    </row>
    <row r="10" spans="2:6" ht="15.95" customHeight="1">
      <c r="B10" s="109" t="s">
        <v>315</v>
      </c>
      <c r="C10" s="110" t="s">
        <v>95</v>
      </c>
      <c r="D10" s="108">
        <v>15</v>
      </c>
      <c r="E10" s="108">
        <v>21953250</v>
      </c>
      <c r="F10" s="108">
        <v>161043050</v>
      </c>
    </row>
    <row r="11" spans="2:6" ht="15.95" customHeight="1">
      <c r="B11" s="111" t="s">
        <v>58</v>
      </c>
      <c r="C11" s="112" t="s">
        <v>59</v>
      </c>
      <c r="D11" s="108">
        <v>1</v>
      </c>
      <c r="E11" s="108">
        <v>45000</v>
      </c>
      <c r="F11" s="108">
        <v>103500</v>
      </c>
    </row>
    <row r="12" spans="2:6" ht="15.95" customHeight="1">
      <c r="B12" s="199" t="s">
        <v>316</v>
      </c>
      <c r="C12" s="200"/>
      <c r="D12" s="108">
        <f>SUM(D10:D11)</f>
        <v>16</v>
      </c>
      <c r="E12" s="108">
        <f>SUM(E10:E11)</f>
        <v>21998250</v>
      </c>
      <c r="F12" s="108">
        <f>SUM(F10:F11)</f>
        <v>161146550</v>
      </c>
    </row>
    <row r="13" spans="2:6" ht="15.95" customHeight="1">
      <c r="B13" s="199" t="s">
        <v>317</v>
      </c>
      <c r="C13" s="200"/>
      <c r="D13" s="108">
        <f>D8+D12</f>
        <v>19</v>
      </c>
      <c r="E13" s="108">
        <f>E8+E12</f>
        <v>36998250</v>
      </c>
      <c r="F13" s="108">
        <f>F8+F12</f>
        <v>169696550</v>
      </c>
    </row>
    <row r="14" spans="2:6">
      <c r="B14" s="113"/>
      <c r="C14" s="113"/>
      <c r="D14" s="113"/>
      <c r="E14" s="113"/>
      <c r="F14" s="113"/>
    </row>
    <row r="15" spans="2:6">
      <c r="B15" s="201" t="s">
        <v>318</v>
      </c>
      <c r="C15" s="201"/>
      <c r="D15" s="201"/>
      <c r="E15" s="201"/>
      <c r="F15" s="201"/>
    </row>
    <row r="16" spans="2:6">
      <c r="B16" s="104" t="s">
        <v>28</v>
      </c>
      <c r="C16" s="105" t="s">
        <v>12</v>
      </c>
      <c r="D16" s="105" t="s">
        <v>3</v>
      </c>
      <c r="E16" s="105" t="s">
        <v>35</v>
      </c>
      <c r="F16" s="105" t="s">
        <v>1</v>
      </c>
    </row>
    <row r="17" spans="2:6" ht="15.95" customHeight="1">
      <c r="B17" s="202" t="s">
        <v>21</v>
      </c>
      <c r="C17" s="203"/>
      <c r="D17" s="203"/>
      <c r="E17" s="203"/>
      <c r="F17" s="204"/>
    </row>
    <row r="18" spans="2:6" ht="15.95" customHeight="1">
      <c r="B18" s="106" t="s">
        <v>319</v>
      </c>
      <c r="C18" s="107" t="s">
        <v>255</v>
      </c>
      <c r="D18" s="108">
        <v>3</v>
      </c>
      <c r="E18" s="108">
        <v>5000000</v>
      </c>
      <c r="F18" s="108">
        <v>2450000</v>
      </c>
    </row>
    <row r="19" spans="2:6" ht="15.95" customHeight="1">
      <c r="B19" s="205" t="s">
        <v>22</v>
      </c>
      <c r="C19" s="206"/>
      <c r="D19" s="108">
        <f>SUM(D18)</f>
        <v>3</v>
      </c>
      <c r="E19" s="108">
        <f>SUM(E18)</f>
        <v>5000000</v>
      </c>
      <c r="F19" s="108">
        <f>SUM(F18)</f>
        <v>2450000</v>
      </c>
    </row>
    <row r="20" spans="2:6" ht="15.95" customHeight="1">
      <c r="B20" s="199" t="s">
        <v>317</v>
      </c>
      <c r="C20" s="200"/>
      <c r="D20" s="108">
        <f>D19</f>
        <v>3</v>
      </c>
      <c r="E20" s="108">
        <f>E19</f>
        <v>5000000</v>
      </c>
      <c r="F20" s="108">
        <f>F19</f>
        <v>2450000</v>
      </c>
    </row>
    <row r="22" spans="2:6">
      <c r="B22" s="193" t="s">
        <v>320</v>
      </c>
      <c r="C22" s="193"/>
      <c r="D22" s="193"/>
      <c r="E22" s="193"/>
      <c r="F22" s="193"/>
    </row>
    <row r="23" spans="2:6">
      <c r="B23" s="114" t="s">
        <v>28</v>
      </c>
      <c r="C23" s="115" t="s">
        <v>12</v>
      </c>
      <c r="D23" s="115" t="s">
        <v>3</v>
      </c>
      <c r="E23" s="115" t="s">
        <v>35</v>
      </c>
      <c r="F23" s="115" t="s">
        <v>1</v>
      </c>
    </row>
    <row r="24" spans="2:6" ht="15.95" customHeight="1">
      <c r="B24" s="194" t="s">
        <v>321</v>
      </c>
      <c r="C24" s="195"/>
      <c r="D24" s="195"/>
      <c r="E24" s="195"/>
      <c r="F24" s="196"/>
    </row>
    <row r="25" spans="2:6" ht="15.95" customHeight="1">
      <c r="B25" s="116" t="s">
        <v>322</v>
      </c>
      <c r="C25" s="117" t="s">
        <v>66</v>
      </c>
      <c r="D25" s="118">
        <v>3</v>
      </c>
      <c r="E25" s="118">
        <v>700000</v>
      </c>
      <c r="F25" s="118">
        <v>2545000</v>
      </c>
    </row>
    <row r="26" spans="2:6" ht="15.95" customHeight="1">
      <c r="B26" s="197" t="s">
        <v>323</v>
      </c>
      <c r="C26" s="198"/>
      <c r="D26" s="118">
        <f>SUM(D25)</f>
        <v>3</v>
      </c>
      <c r="E26" s="118">
        <f>SUM(E25)</f>
        <v>700000</v>
      </c>
      <c r="F26" s="118">
        <f>SUM(F25)</f>
        <v>2545000</v>
      </c>
    </row>
    <row r="27" spans="2:6" ht="15.95" customHeight="1">
      <c r="B27" s="197" t="s">
        <v>317</v>
      </c>
      <c r="C27" s="198"/>
      <c r="D27" s="118">
        <f>D26</f>
        <v>3</v>
      </c>
      <c r="E27" s="118">
        <f>E26</f>
        <v>700000</v>
      </c>
      <c r="F27" s="118">
        <f>F26</f>
        <v>2545000</v>
      </c>
    </row>
  </sheetData>
  <mergeCells count="16">
    <mergeCell ref="B9:F9"/>
    <mergeCell ref="B1:C1"/>
    <mergeCell ref="B3:D3"/>
    <mergeCell ref="B4:F4"/>
    <mergeCell ref="B6:F6"/>
    <mergeCell ref="B8:C8"/>
    <mergeCell ref="B22:F22"/>
    <mergeCell ref="B24:F24"/>
    <mergeCell ref="B26:C26"/>
    <mergeCell ref="B27:C27"/>
    <mergeCell ref="B12:C12"/>
    <mergeCell ref="B13:C13"/>
    <mergeCell ref="B15:F15"/>
    <mergeCell ref="B17:F17"/>
    <mergeCell ref="B19:C19"/>
    <mergeCell ref="B20:C20"/>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2"/>
  <sheetViews>
    <sheetView rightToLeft="1" topLeftCell="A61" zoomScaleNormal="100" zoomScaleSheetLayoutView="95" workbookViewId="0">
      <selection activeCell="C43" sqref="C43"/>
    </sheetView>
  </sheetViews>
  <sheetFormatPr defaultColWidth="9" defaultRowHeight="14.25"/>
  <cols>
    <col min="1" max="1" width="1.625" style="8" customWidth="1"/>
    <col min="2" max="2" width="27" style="8" customWidth="1"/>
    <col min="3" max="3" width="15.625" style="8" customWidth="1"/>
    <col min="4" max="4" width="22.25" style="8" customWidth="1"/>
    <col min="5" max="5" width="21.25" style="8" customWidth="1"/>
    <col min="6" max="16384" width="9" style="8"/>
  </cols>
  <sheetData>
    <row r="1" spans="2:7" ht="20.25" customHeight="1">
      <c r="B1" s="214" t="s">
        <v>300</v>
      </c>
      <c r="C1" s="214"/>
      <c r="D1" s="214"/>
      <c r="E1" s="214"/>
    </row>
    <row r="2" spans="2:7" ht="21" customHeight="1">
      <c r="B2" s="13" t="s">
        <v>11</v>
      </c>
      <c r="C2" s="13" t="s">
        <v>12</v>
      </c>
      <c r="D2" s="13" t="s">
        <v>29</v>
      </c>
      <c r="E2" s="13" t="s">
        <v>30</v>
      </c>
    </row>
    <row r="3" spans="2:7" ht="15" customHeight="1">
      <c r="B3" s="208" t="s">
        <v>21</v>
      </c>
      <c r="C3" s="209"/>
      <c r="D3" s="209"/>
      <c r="E3" s="210"/>
    </row>
    <row r="4" spans="2:7" ht="15" customHeight="1">
      <c r="B4" s="14" t="s">
        <v>56</v>
      </c>
      <c r="C4" s="15" t="s">
        <v>57</v>
      </c>
      <c r="D4" s="16">
        <v>2.29</v>
      </c>
      <c r="E4" s="72">
        <v>2.29</v>
      </c>
    </row>
    <row r="5" spans="2:7" ht="15" customHeight="1">
      <c r="B5" s="14" t="s">
        <v>138</v>
      </c>
      <c r="C5" s="15" t="s">
        <v>139</v>
      </c>
      <c r="D5" s="16">
        <v>1.1000000000000001</v>
      </c>
      <c r="E5" s="72">
        <v>1.1000000000000001</v>
      </c>
      <c r="F5" s="63"/>
      <c r="G5" s="63"/>
    </row>
    <row r="6" spans="2:7" ht="15" customHeight="1">
      <c r="B6" s="14" t="s">
        <v>102</v>
      </c>
      <c r="C6" s="15" t="s">
        <v>103</v>
      </c>
      <c r="D6" s="39">
        <v>1</v>
      </c>
      <c r="E6" s="73">
        <v>1</v>
      </c>
      <c r="F6" s="63"/>
      <c r="G6" s="63"/>
    </row>
    <row r="7" spans="2:7" ht="15" customHeight="1">
      <c r="B7" s="14" t="s">
        <v>47</v>
      </c>
      <c r="C7" s="15" t="s">
        <v>46</v>
      </c>
      <c r="D7" s="39">
        <v>0.53</v>
      </c>
      <c r="E7" s="39">
        <v>0.53</v>
      </c>
      <c r="F7" s="63"/>
      <c r="G7" s="63"/>
    </row>
    <row r="8" spans="2:7" ht="15" customHeight="1">
      <c r="B8" s="14" t="s">
        <v>108</v>
      </c>
      <c r="C8" s="15" t="s">
        <v>109</v>
      </c>
      <c r="D8" s="100">
        <v>0.67</v>
      </c>
      <c r="E8" s="73">
        <v>0.67</v>
      </c>
      <c r="F8" s="63"/>
      <c r="G8" s="63"/>
    </row>
    <row r="9" spans="2:7" ht="15" customHeight="1">
      <c r="B9" s="14" t="s">
        <v>196</v>
      </c>
      <c r="C9" s="15" t="s">
        <v>195</v>
      </c>
      <c r="D9" s="39">
        <v>0.44</v>
      </c>
      <c r="E9" s="39">
        <v>0.44</v>
      </c>
      <c r="F9" s="63"/>
      <c r="G9" s="63"/>
    </row>
    <row r="10" spans="2:7" ht="15" customHeight="1">
      <c r="B10" s="37" t="s">
        <v>260</v>
      </c>
      <c r="C10" s="38" t="s">
        <v>261</v>
      </c>
      <c r="D10" s="39">
        <v>0.27</v>
      </c>
      <c r="E10" s="39">
        <v>0.27</v>
      </c>
      <c r="F10" s="63"/>
      <c r="G10" s="63"/>
    </row>
    <row r="11" spans="2:7" ht="15" customHeight="1">
      <c r="B11" s="82" t="s">
        <v>284</v>
      </c>
      <c r="C11" s="86" t="s">
        <v>285</v>
      </c>
      <c r="D11" s="39">
        <v>0.48</v>
      </c>
      <c r="E11" s="87">
        <v>0.48</v>
      </c>
      <c r="F11" s="63"/>
      <c r="G11" s="63"/>
    </row>
    <row r="12" spans="2:7" ht="15" customHeight="1">
      <c r="B12" s="217" t="s">
        <v>31</v>
      </c>
      <c r="C12" s="218"/>
      <c r="D12" s="218"/>
      <c r="E12" s="219"/>
    </row>
    <row r="13" spans="2:7" ht="15" customHeight="1">
      <c r="B13" s="37" t="s">
        <v>115</v>
      </c>
      <c r="C13" s="38" t="s">
        <v>116</v>
      </c>
      <c r="D13" s="39">
        <v>0.48</v>
      </c>
      <c r="E13" s="87">
        <v>0.48</v>
      </c>
    </row>
    <row r="14" spans="2:7" ht="15" customHeight="1">
      <c r="B14" s="215" t="s">
        <v>23</v>
      </c>
      <c r="C14" s="209"/>
      <c r="D14" s="209"/>
      <c r="E14" s="216"/>
    </row>
    <row r="15" spans="2:7" ht="15" customHeight="1">
      <c r="B15" s="14" t="s">
        <v>258</v>
      </c>
      <c r="C15" s="15" t="s">
        <v>259</v>
      </c>
      <c r="D15" s="39">
        <v>0.97</v>
      </c>
      <c r="E15" s="73">
        <v>1</v>
      </c>
      <c r="F15" s="63"/>
      <c r="G15" s="63"/>
    </row>
    <row r="16" spans="2:7" ht="15" customHeight="1">
      <c r="B16" s="14" t="s">
        <v>208</v>
      </c>
      <c r="C16" s="15" t="s">
        <v>209</v>
      </c>
      <c r="D16" s="101">
        <v>12.1</v>
      </c>
      <c r="E16" s="87">
        <v>12.1</v>
      </c>
      <c r="F16" s="63"/>
      <c r="G16" s="63"/>
    </row>
    <row r="17" spans="2:7" ht="15" customHeight="1">
      <c r="B17" s="208" t="s">
        <v>24</v>
      </c>
      <c r="C17" s="209"/>
      <c r="D17" s="209"/>
      <c r="E17" s="210"/>
    </row>
    <row r="18" spans="2:7" ht="15" customHeight="1">
      <c r="B18" s="14" t="s">
        <v>244</v>
      </c>
      <c r="C18" s="15" t="s">
        <v>245</v>
      </c>
      <c r="D18" s="39">
        <v>2</v>
      </c>
      <c r="E18" s="73">
        <v>2</v>
      </c>
    </row>
    <row r="19" spans="2:7" ht="15" customHeight="1">
      <c r="B19" s="14" t="s">
        <v>185</v>
      </c>
      <c r="C19" s="15" t="s">
        <v>184</v>
      </c>
      <c r="D19" s="39">
        <v>5.8</v>
      </c>
      <c r="E19" s="73">
        <v>5.8</v>
      </c>
    </row>
    <row r="20" spans="2:7" ht="15" customHeight="1">
      <c r="B20" s="14" t="s">
        <v>60</v>
      </c>
      <c r="C20" s="15" t="s">
        <v>61</v>
      </c>
      <c r="D20" s="39">
        <v>6.1</v>
      </c>
      <c r="E20" s="87">
        <v>6.1</v>
      </c>
    </row>
    <row r="21" spans="2:7" ht="15" customHeight="1">
      <c r="B21" s="14" t="s">
        <v>191</v>
      </c>
      <c r="C21" s="15" t="s">
        <v>192</v>
      </c>
      <c r="D21" s="39">
        <v>2.2200000000000002</v>
      </c>
      <c r="E21" s="87">
        <v>2.21</v>
      </c>
    </row>
    <row r="22" spans="2:7" ht="15" customHeight="1">
      <c r="B22" s="14" t="s">
        <v>165</v>
      </c>
      <c r="C22" s="15" t="s">
        <v>166</v>
      </c>
      <c r="D22" s="39">
        <v>15</v>
      </c>
      <c r="E22" s="87">
        <v>14.9</v>
      </c>
    </row>
    <row r="23" spans="2:7" ht="15" customHeight="1">
      <c r="B23" s="211" t="s">
        <v>40</v>
      </c>
      <c r="C23" s="212"/>
      <c r="D23" s="212"/>
      <c r="E23" s="213"/>
      <c r="F23" s="68"/>
      <c r="G23" s="68"/>
    </row>
    <row r="24" spans="2:7" ht="15" customHeight="1">
      <c r="B24" s="14" t="s">
        <v>133</v>
      </c>
      <c r="C24" s="15" t="s">
        <v>134</v>
      </c>
      <c r="D24" s="39">
        <v>7</v>
      </c>
      <c r="E24" s="87">
        <v>7</v>
      </c>
      <c r="F24" s="68"/>
      <c r="G24" s="68"/>
    </row>
    <row r="25" spans="2:7" ht="15" customHeight="1">
      <c r="B25" s="37" t="s">
        <v>172</v>
      </c>
      <c r="C25" s="38" t="s">
        <v>173</v>
      </c>
      <c r="D25" s="100">
        <v>11</v>
      </c>
      <c r="E25" s="87">
        <v>11</v>
      </c>
      <c r="F25" s="68"/>
      <c r="G25" s="68"/>
    </row>
    <row r="26" spans="2:7" ht="15" customHeight="1">
      <c r="B26" s="14" t="s">
        <v>78</v>
      </c>
      <c r="C26" s="15" t="s">
        <v>79</v>
      </c>
      <c r="D26" s="39">
        <v>8.85</v>
      </c>
      <c r="E26" s="87">
        <v>8.85</v>
      </c>
      <c r="F26" s="68"/>
      <c r="G26" s="68"/>
    </row>
    <row r="27" spans="2:7" ht="15" customHeight="1">
      <c r="B27" s="211" t="s">
        <v>26</v>
      </c>
      <c r="C27" s="212"/>
      <c r="D27" s="212"/>
      <c r="E27" s="213"/>
    </row>
    <row r="28" spans="2:7" ht="15" customHeight="1">
      <c r="B28" s="14" t="s">
        <v>176</v>
      </c>
      <c r="C28" s="15" t="s">
        <v>175</v>
      </c>
      <c r="D28" s="39">
        <v>0.86</v>
      </c>
      <c r="E28" s="39">
        <v>0.86</v>
      </c>
      <c r="F28" s="68"/>
      <c r="G28" s="68"/>
    </row>
    <row r="29" spans="2:7" ht="19.5" customHeight="1">
      <c r="B29" s="214" t="s">
        <v>301</v>
      </c>
      <c r="C29" s="214"/>
      <c r="D29" s="214"/>
      <c r="E29" s="214"/>
    </row>
    <row r="30" spans="2:7" ht="22.5" customHeight="1">
      <c r="B30" s="13" t="s">
        <v>11</v>
      </c>
      <c r="C30" s="13" t="s">
        <v>12</v>
      </c>
      <c r="D30" s="13" t="s">
        <v>29</v>
      </c>
      <c r="E30" s="13" t="s">
        <v>30</v>
      </c>
    </row>
    <row r="31" spans="2:7" ht="15" customHeight="1">
      <c r="B31" s="211" t="s">
        <v>21</v>
      </c>
      <c r="C31" s="212"/>
      <c r="D31" s="212"/>
      <c r="E31" s="213"/>
    </row>
    <row r="32" spans="2:7" ht="15" customHeight="1">
      <c r="B32" s="14" t="s">
        <v>52</v>
      </c>
      <c r="C32" s="15" t="s">
        <v>51</v>
      </c>
      <c r="D32" s="16">
        <v>1</v>
      </c>
      <c r="E32" s="16">
        <v>1</v>
      </c>
    </row>
    <row r="33" spans="2:7" ht="15" customHeight="1">
      <c r="B33" s="14" t="s">
        <v>69</v>
      </c>
      <c r="C33" s="15" t="s">
        <v>70</v>
      </c>
      <c r="D33" s="16">
        <v>1</v>
      </c>
      <c r="E33" s="72">
        <v>1</v>
      </c>
    </row>
    <row r="34" spans="2:7" ht="15" customHeight="1">
      <c r="B34" s="14" t="s">
        <v>100</v>
      </c>
      <c r="C34" s="15" t="s">
        <v>101</v>
      </c>
      <c r="D34" s="16">
        <v>1</v>
      </c>
      <c r="E34" s="72">
        <v>1</v>
      </c>
    </row>
    <row r="35" spans="2:7" ht="15" customHeight="1">
      <c r="B35" s="14" t="s">
        <v>111</v>
      </c>
      <c r="C35" s="15" t="s">
        <v>112</v>
      </c>
      <c r="D35" s="16">
        <v>1</v>
      </c>
      <c r="E35" s="72">
        <v>1</v>
      </c>
    </row>
    <row r="36" spans="2:7" ht="15" customHeight="1">
      <c r="B36" s="14" t="s">
        <v>113</v>
      </c>
      <c r="C36" s="15" t="s">
        <v>114</v>
      </c>
      <c r="D36" s="16">
        <v>1</v>
      </c>
      <c r="E36" s="72">
        <v>1</v>
      </c>
    </row>
    <row r="37" spans="2:7" ht="15" customHeight="1">
      <c r="B37" s="14" t="s">
        <v>53</v>
      </c>
      <c r="C37" s="15" t="s">
        <v>161</v>
      </c>
      <c r="D37" s="74">
        <v>1</v>
      </c>
      <c r="E37" s="75">
        <v>1</v>
      </c>
    </row>
    <row r="38" spans="2:7" ht="15" customHeight="1">
      <c r="B38" s="14" t="s">
        <v>198</v>
      </c>
      <c r="C38" s="15" t="s">
        <v>197</v>
      </c>
      <c r="D38" s="39">
        <v>0.34</v>
      </c>
      <c r="E38" s="74">
        <v>0.34</v>
      </c>
    </row>
    <row r="39" spans="2:7" ht="15" customHeight="1">
      <c r="B39" s="14" t="s">
        <v>204</v>
      </c>
      <c r="C39" s="15" t="s">
        <v>205</v>
      </c>
      <c r="D39" s="76">
        <v>0.24</v>
      </c>
      <c r="E39" s="76">
        <v>0.24</v>
      </c>
    </row>
    <row r="40" spans="2:7" ht="15" customHeight="1">
      <c r="B40" s="77" t="s">
        <v>225</v>
      </c>
      <c r="C40" s="78" t="s">
        <v>224</v>
      </c>
      <c r="D40" s="39">
        <v>0.11</v>
      </c>
      <c r="E40" s="62">
        <v>0.11</v>
      </c>
    </row>
    <row r="41" spans="2:7" ht="15" customHeight="1">
      <c r="B41" s="79" t="s">
        <v>153</v>
      </c>
      <c r="C41" s="80" t="s">
        <v>154</v>
      </c>
      <c r="D41" s="39">
        <v>1.75</v>
      </c>
      <c r="E41" s="62">
        <v>1.75</v>
      </c>
      <c r="G41" s="63"/>
    </row>
    <row r="42" spans="2:7" ht="15" customHeight="1">
      <c r="B42" s="79" t="s">
        <v>237</v>
      </c>
      <c r="C42" s="80" t="s">
        <v>236</v>
      </c>
      <c r="D42" s="76">
        <v>1</v>
      </c>
      <c r="E42" s="62">
        <v>1</v>
      </c>
      <c r="G42" s="63"/>
    </row>
    <row r="43" spans="2:7" ht="15" customHeight="1">
      <c r="B43" s="14" t="s">
        <v>50</v>
      </c>
      <c r="C43" s="15" t="s">
        <v>49</v>
      </c>
      <c r="D43" s="39">
        <v>1</v>
      </c>
      <c r="E43" s="62">
        <v>1</v>
      </c>
    </row>
    <row r="44" spans="2:7" ht="15" customHeight="1">
      <c r="B44" s="14" t="s">
        <v>256</v>
      </c>
      <c r="C44" s="15" t="s">
        <v>257</v>
      </c>
      <c r="D44" s="39">
        <v>0.81</v>
      </c>
      <c r="E44" s="62">
        <v>0.81</v>
      </c>
    </row>
    <row r="45" spans="2:7" ht="15" customHeight="1">
      <c r="B45" s="14" t="s">
        <v>270</v>
      </c>
      <c r="C45" s="15" t="s">
        <v>271</v>
      </c>
      <c r="D45" s="16" t="s">
        <v>33</v>
      </c>
      <c r="E45" s="72" t="s">
        <v>33</v>
      </c>
    </row>
    <row r="46" spans="2:7" ht="15" customHeight="1">
      <c r="B46" s="37" t="s">
        <v>227</v>
      </c>
      <c r="C46" s="38" t="s">
        <v>228</v>
      </c>
      <c r="D46" s="39">
        <v>0.2</v>
      </c>
      <c r="E46" s="62">
        <v>0.2</v>
      </c>
    </row>
    <row r="47" spans="2:7" ht="15" customHeight="1">
      <c r="B47" s="14" t="s">
        <v>252</v>
      </c>
      <c r="C47" s="15" t="s">
        <v>253</v>
      </c>
      <c r="D47" s="39">
        <v>1</v>
      </c>
      <c r="E47" s="62">
        <v>1</v>
      </c>
    </row>
    <row r="48" spans="2:7" ht="15" customHeight="1">
      <c r="B48" s="14" t="s">
        <v>279</v>
      </c>
      <c r="C48" s="15" t="s">
        <v>280</v>
      </c>
      <c r="D48" s="39">
        <v>0.23</v>
      </c>
      <c r="E48" s="62">
        <v>0.23</v>
      </c>
    </row>
    <row r="49" spans="2:5" ht="15" customHeight="1">
      <c r="B49" s="14" t="s">
        <v>54</v>
      </c>
      <c r="C49" s="15" t="s">
        <v>55</v>
      </c>
      <c r="D49" s="39">
        <v>0.33</v>
      </c>
      <c r="E49" s="62">
        <v>0.33</v>
      </c>
    </row>
    <row r="50" spans="2:5" ht="35.25" customHeight="1">
      <c r="B50" s="214" t="s">
        <v>301</v>
      </c>
      <c r="C50" s="214"/>
      <c r="D50" s="214"/>
      <c r="E50" s="214"/>
    </row>
    <row r="51" spans="2:5" ht="25.5" customHeight="1">
      <c r="B51" s="13" t="s">
        <v>11</v>
      </c>
      <c r="C51" s="13" t="s">
        <v>12</v>
      </c>
      <c r="D51" s="13" t="s">
        <v>29</v>
      </c>
      <c r="E51" s="13" t="s">
        <v>30</v>
      </c>
    </row>
    <row r="52" spans="2:5" ht="15" customHeight="1">
      <c r="B52" s="223" t="s">
        <v>31</v>
      </c>
      <c r="C52" s="218"/>
      <c r="D52" s="218"/>
      <c r="E52" s="224"/>
    </row>
    <row r="53" spans="2:5" ht="15" customHeight="1">
      <c r="B53" s="14" t="s">
        <v>41</v>
      </c>
      <c r="C53" s="15" t="s">
        <v>42</v>
      </c>
      <c r="D53" s="16">
        <v>0.96</v>
      </c>
      <c r="E53" s="72">
        <v>0.96</v>
      </c>
    </row>
    <row r="54" spans="2:5" ht="15" customHeight="1">
      <c r="B54" s="14" t="s">
        <v>44</v>
      </c>
      <c r="C54" s="15" t="s">
        <v>45</v>
      </c>
      <c r="D54" s="39">
        <v>0.4</v>
      </c>
      <c r="E54" s="73">
        <v>0.4</v>
      </c>
    </row>
    <row r="55" spans="2:5" ht="15" customHeight="1">
      <c r="B55" s="37" t="s">
        <v>230</v>
      </c>
      <c r="C55" s="38" t="s">
        <v>229</v>
      </c>
      <c r="D55" s="39">
        <v>0.73</v>
      </c>
      <c r="E55" s="62">
        <v>0.73</v>
      </c>
    </row>
    <row r="56" spans="2:5" ht="15" customHeight="1">
      <c r="B56" s="220" t="s">
        <v>32</v>
      </c>
      <c r="C56" s="221"/>
      <c r="D56" s="221"/>
      <c r="E56" s="222"/>
    </row>
    <row r="57" spans="2:5" ht="15" customHeight="1">
      <c r="B57" s="14" t="s">
        <v>82</v>
      </c>
      <c r="C57" s="15" t="s">
        <v>81</v>
      </c>
      <c r="D57" s="16">
        <v>0.9</v>
      </c>
      <c r="E57" s="72">
        <v>0.9</v>
      </c>
    </row>
    <row r="58" spans="2:5" ht="15" customHeight="1">
      <c r="B58" s="14" t="s">
        <v>206</v>
      </c>
      <c r="C58" s="15" t="s">
        <v>207</v>
      </c>
      <c r="D58" s="39">
        <v>0.38</v>
      </c>
      <c r="E58" s="72">
        <v>0.38</v>
      </c>
    </row>
    <row r="59" spans="2:5" ht="15" customHeight="1">
      <c r="B59" s="14" t="s">
        <v>97</v>
      </c>
      <c r="C59" s="15" t="s">
        <v>98</v>
      </c>
      <c r="D59" s="39">
        <v>0.5</v>
      </c>
      <c r="E59" s="39">
        <v>0.5</v>
      </c>
    </row>
    <row r="60" spans="2:5" ht="15" customHeight="1">
      <c r="B60" s="220" t="s">
        <v>23</v>
      </c>
      <c r="C60" s="221"/>
      <c r="D60" s="221"/>
      <c r="E60" s="222"/>
    </row>
    <row r="61" spans="2:5" ht="15" customHeight="1">
      <c r="B61" s="14" t="s">
        <v>135</v>
      </c>
      <c r="C61" s="15" t="s">
        <v>136</v>
      </c>
      <c r="D61" s="16" t="s">
        <v>33</v>
      </c>
      <c r="E61" s="72" t="s">
        <v>33</v>
      </c>
    </row>
    <row r="62" spans="2:5" ht="15" customHeight="1">
      <c r="B62" s="211" t="s">
        <v>26</v>
      </c>
      <c r="C62" s="212"/>
      <c r="D62" s="212"/>
      <c r="E62" s="213"/>
    </row>
    <row r="63" spans="2:5" ht="15" customHeight="1">
      <c r="B63" s="14" t="s">
        <v>149</v>
      </c>
      <c r="C63" s="15" t="s">
        <v>150</v>
      </c>
      <c r="D63" s="16" t="s">
        <v>33</v>
      </c>
      <c r="E63" s="72" t="s">
        <v>33</v>
      </c>
    </row>
    <row r="64" spans="2:5" ht="15" customHeight="1">
      <c r="B64" s="208" t="s">
        <v>24</v>
      </c>
      <c r="C64" s="209"/>
      <c r="D64" s="209"/>
      <c r="E64" s="210"/>
    </row>
    <row r="65" spans="2:5" ht="15" customHeight="1">
      <c r="B65" s="17" t="s">
        <v>181</v>
      </c>
      <c r="C65" s="18" t="s">
        <v>182</v>
      </c>
      <c r="D65" s="76">
        <v>100</v>
      </c>
      <c r="E65" s="62">
        <v>100</v>
      </c>
    </row>
    <row r="66" spans="2:5" ht="15" customHeight="1">
      <c r="B66" s="17" t="s">
        <v>210</v>
      </c>
      <c r="C66" s="18" t="s">
        <v>211</v>
      </c>
      <c r="D66" s="76">
        <v>1.75</v>
      </c>
      <c r="E66" s="76">
        <v>1.75</v>
      </c>
    </row>
    <row r="67" spans="2:5" ht="24" customHeight="1">
      <c r="B67" s="214" t="s">
        <v>302</v>
      </c>
      <c r="C67" s="214"/>
      <c r="D67" s="214"/>
      <c r="E67" s="214"/>
    </row>
    <row r="68" spans="2:5" ht="28.5" customHeight="1">
      <c r="B68" s="13" t="s">
        <v>11</v>
      </c>
      <c r="C68" s="13" t="s">
        <v>12</v>
      </c>
      <c r="D68" s="13" t="s">
        <v>29</v>
      </c>
      <c r="E68" s="13" t="s">
        <v>30</v>
      </c>
    </row>
    <row r="69" spans="2:5" ht="15" customHeight="1">
      <c r="B69" s="211" t="s">
        <v>21</v>
      </c>
      <c r="C69" s="212"/>
      <c r="D69" s="212"/>
      <c r="E69" s="213"/>
    </row>
    <row r="70" spans="2:5" ht="15" customHeight="1">
      <c r="B70" s="14" t="s">
        <v>117</v>
      </c>
      <c r="C70" s="15" t="s">
        <v>118</v>
      </c>
      <c r="D70" s="39">
        <v>7.0000000000000007E-2</v>
      </c>
      <c r="E70" s="62">
        <v>7.0000000000000007E-2</v>
      </c>
    </row>
    <row r="71" spans="2:5" ht="15" customHeight="1">
      <c r="B71" s="17" t="s">
        <v>214</v>
      </c>
      <c r="C71" s="18" t="s">
        <v>215</v>
      </c>
      <c r="D71" s="39">
        <v>1.1299999999999999</v>
      </c>
      <c r="E71" s="62">
        <v>1.1299999999999999</v>
      </c>
    </row>
    <row r="72" spans="2:5" ht="15" customHeight="1">
      <c r="B72" s="220" t="s">
        <v>32</v>
      </c>
      <c r="C72" s="221"/>
      <c r="D72" s="221"/>
      <c r="E72" s="222"/>
    </row>
    <row r="73" spans="2:5" ht="15" customHeight="1">
      <c r="B73" s="17" t="s">
        <v>132</v>
      </c>
      <c r="C73" s="18" t="s">
        <v>131</v>
      </c>
      <c r="D73" s="76">
        <v>0.45</v>
      </c>
      <c r="E73" s="62">
        <v>0.45</v>
      </c>
    </row>
    <row r="74" spans="2:5" ht="15" customHeight="1">
      <c r="B74" s="17" t="s">
        <v>216</v>
      </c>
      <c r="C74" s="18" t="s">
        <v>217</v>
      </c>
      <c r="D74" s="76">
        <v>0.25</v>
      </c>
      <c r="E74" s="62">
        <v>0.25</v>
      </c>
    </row>
    <row r="75" spans="2:5" ht="15" customHeight="1">
      <c r="B75" s="14" t="s">
        <v>129</v>
      </c>
      <c r="C75" s="15" t="s">
        <v>130</v>
      </c>
      <c r="D75" s="76">
        <v>0.13</v>
      </c>
      <c r="E75" s="62">
        <v>0.13</v>
      </c>
    </row>
    <row r="76" spans="2:5" ht="15" customHeight="1">
      <c r="B76" s="208" t="s">
        <v>24</v>
      </c>
      <c r="C76" s="209"/>
      <c r="D76" s="209"/>
      <c r="E76" s="210"/>
    </row>
    <row r="77" spans="2:5" ht="15" customHeight="1">
      <c r="B77" s="37" t="s">
        <v>128</v>
      </c>
      <c r="C77" s="38" t="s">
        <v>123</v>
      </c>
      <c r="D77" s="39">
        <v>0.47</v>
      </c>
      <c r="E77" s="62">
        <v>0.48</v>
      </c>
    </row>
    <row r="78" spans="2:5" ht="15" customHeight="1">
      <c r="B78" s="37" t="s">
        <v>157</v>
      </c>
      <c r="C78" s="38" t="s">
        <v>158</v>
      </c>
      <c r="D78" s="39">
        <v>0.9</v>
      </c>
      <c r="E78" s="39">
        <v>0.9</v>
      </c>
    </row>
    <row r="79" spans="2:5" ht="15" customHeight="1">
      <c r="B79" s="37" t="s">
        <v>218</v>
      </c>
      <c r="C79" s="38" t="s">
        <v>219</v>
      </c>
      <c r="D79" s="39">
        <v>1.9</v>
      </c>
      <c r="E79" s="39">
        <v>1.9</v>
      </c>
    </row>
    <row r="80" spans="2:5" ht="15" customHeight="1">
      <c r="B80" s="211" t="s">
        <v>40</v>
      </c>
      <c r="C80" s="212"/>
      <c r="D80" s="212"/>
      <c r="E80" s="213"/>
    </row>
    <row r="81" spans="2:5" ht="15" customHeight="1">
      <c r="B81" s="37" t="s">
        <v>160</v>
      </c>
      <c r="C81" s="38" t="s">
        <v>159</v>
      </c>
      <c r="D81" s="39">
        <v>14</v>
      </c>
      <c r="E81" s="62">
        <v>14</v>
      </c>
    </row>
    <row r="82" spans="2:5" ht="15" customHeight="1">
      <c r="B82" s="37" t="s">
        <v>220</v>
      </c>
      <c r="C82" s="38" t="s">
        <v>221</v>
      </c>
      <c r="D82" s="39">
        <v>15</v>
      </c>
      <c r="E82" s="39">
        <v>15</v>
      </c>
    </row>
  </sheetData>
  <mergeCells count="20">
    <mergeCell ref="B60:E60"/>
    <mergeCell ref="B56:E56"/>
    <mergeCell ref="B76:E76"/>
    <mergeCell ref="B52:E52"/>
    <mergeCell ref="B50:E50"/>
    <mergeCell ref="B1:E1"/>
    <mergeCell ref="B3:E3"/>
    <mergeCell ref="B14:E14"/>
    <mergeCell ref="B31:E31"/>
    <mergeCell ref="B29:E29"/>
    <mergeCell ref="B27:E27"/>
    <mergeCell ref="B17:E17"/>
    <mergeCell ref="B23:E23"/>
    <mergeCell ref="B12:E12"/>
    <mergeCell ref="B64:E64"/>
    <mergeCell ref="B62:E62"/>
    <mergeCell ref="B67:E67"/>
    <mergeCell ref="B69:E69"/>
    <mergeCell ref="B80:E80"/>
    <mergeCell ref="B72:E72"/>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zoomScaleNormal="100" workbookViewId="0">
      <selection activeCell="H5" sqref="H5"/>
    </sheetView>
  </sheetViews>
  <sheetFormatPr defaultRowHeight="14.25"/>
  <cols>
    <col min="1" max="1" width="1.25" style="2" customWidth="1"/>
    <col min="2" max="2" width="24.25" style="2" customWidth="1"/>
    <col min="3" max="3" width="14.875" style="11" customWidth="1"/>
    <col min="4" max="4" width="74.25" style="2" customWidth="1"/>
    <col min="5" max="61" width="9" style="2"/>
    <col min="62" max="62" width="23.25" style="2" customWidth="1"/>
    <col min="63" max="63" width="10.625" style="2" customWidth="1"/>
    <col min="64" max="64" width="9.375" style="2" customWidth="1"/>
    <col min="65" max="65" width="14.625" style="2" customWidth="1"/>
    <col min="66" max="66" width="12.75" style="2" customWidth="1"/>
    <col min="67" max="67" width="30.625" style="2" customWidth="1"/>
    <col min="68" max="317" width="9" style="2"/>
    <col min="318" max="318" width="23.25" style="2" customWidth="1"/>
    <col min="319" max="319" width="10.625" style="2" customWidth="1"/>
    <col min="320" max="320" width="9.375" style="2" customWidth="1"/>
    <col min="321" max="321" width="14.625" style="2" customWidth="1"/>
    <col min="322" max="322" width="12.75" style="2" customWidth="1"/>
    <col min="323" max="323" width="30.625" style="2" customWidth="1"/>
    <col min="324" max="573" width="9" style="2"/>
    <col min="574" max="574" width="23.25" style="2" customWidth="1"/>
    <col min="575" max="575" width="10.625" style="2" customWidth="1"/>
    <col min="576" max="576" width="9.375" style="2" customWidth="1"/>
    <col min="577" max="577" width="14.625" style="2" customWidth="1"/>
    <col min="578" max="578" width="12.75" style="2" customWidth="1"/>
    <col min="579" max="579" width="30.625" style="2" customWidth="1"/>
    <col min="580" max="829" width="9" style="2"/>
    <col min="830" max="830" width="23.25" style="2" customWidth="1"/>
    <col min="831" max="831" width="10.625" style="2" customWidth="1"/>
    <col min="832" max="832" width="9.375" style="2" customWidth="1"/>
    <col min="833" max="833" width="14.625" style="2" customWidth="1"/>
    <col min="834" max="834" width="12.75" style="2" customWidth="1"/>
    <col min="835" max="835" width="30.625" style="2" customWidth="1"/>
    <col min="836" max="1085" width="9" style="2"/>
    <col min="1086" max="1086" width="23.25" style="2" customWidth="1"/>
    <col min="1087" max="1087" width="10.625" style="2" customWidth="1"/>
    <col min="1088" max="1088" width="9.375" style="2" customWidth="1"/>
    <col min="1089" max="1089" width="14.625" style="2" customWidth="1"/>
    <col min="1090" max="1090" width="12.75" style="2" customWidth="1"/>
    <col min="1091" max="1091" width="30.625" style="2" customWidth="1"/>
    <col min="1092" max="1341" width="9" style="2"/>
    <col min="1342" max="1342" width="23.25" style="2" customWidth="1"/>
    <col min="1343" max="1343" width="10.625" style="2" customWidth="1"/>
    <col min="1344" max="1344" width="9.375" style="2" customWidth="1"/>
    <col min="1345" max="1345" width="14.625" style="2" customWidth="1"/>
    <col min="1346" max="1346" width="12.75" style="2" customWidth="1"/>
    <col min="1347" max="1347" width="30.625" style="2" customWidth="1"/>
    <col min="1348" max="1597" width="9" style="2"/>
    <col min="1598" max="1598" width="23.25" style="2" customWidth="1"/>
    <col min="1599" max="1599" width="10.625" style="2" customWidth="1"/>
    <col min="1600" max="1600" width="9.375" style="2" customWidth="1"/>
    <col min="1601" max="1601" width="14.625" style="2" customWidth="1"/>
    <col min="1602" max="1602" width="12.75" style="2" customWidth="1"/>
    <col min="1603" max="1603" width="30.625" style="2" customWidth="1"/>
    <col min="1604" max="1853" width="9" style="2"/>
    <col min="1854" max="1854" width="23.25" style="2" customWidth="1"/>
    <col min="1855" max="1855" width="10.625" style="2" customWidth="1"/>
    <col min="1856" max="1856" width="9.375" style="2" customWidth="1"/>
    <col min="1857" max="1857" width="14.625" style="2" customWidth="1"/>
    <col min="1858" max="1858" width="12.75" style="2" customWidth="1"/>
    <col min="1859" max="1859" width="30.625" style="2" customWidth="1"/>
    <col min="1860" max="2109" width="9" style="2"/>
    <col min="2110" max="2110" width="23.25" style="2" customWidth="1"/>
    <col min="2111" max="2111" width="10.625" style="2" customWidth="1"/>
    <col min="2112" max="2112" width="9.375" style="2" customWidth="1"/>
    <col min="2113" max="2113" width="14.625" style="2" customWidth="1"/>
    <col min="2114" max="2114" width="12.75" style="2" customWidth="1"/>
    <col min="2115" max="2115" width="30.625" style="2" customWidth="1"/>
    <col min="2116" max="2365" width="9" style="2"/>
    <col min="2366" max="2366" width="23.25" style="2" customWidth="1"/>
    <col min="2367" max="2367" width="10.625" style="2" customWidth="1"/>
    <col min="2368" max="2368" width="9.375" style="2" customWidth="1"/>
    <col min="2369" max="2369" width="14.625" style="2" customWidth="1"/>
    <col min="2370" max="2370" width="12.75" style="2" customWidth="1"/>
    <col min="2371" max="2371" width="30.625" style="2" customWidth="1"/>
    <col min="2372" max="2621" width="9" style="2"/>
    <col min="2622" max="2622" width="23.25" style="2" customWidth="1"/>
    <col min="2623" max="2623" width="10.625" style="2" customWidth="1"/>
    <col min="2624" max="2624" width="9.375" style="2" customWidth="1"/>
    <col min="2625" max="2625" width="14.625" style="2" customWidth="1"/>
    <col min="2626" max="2626" width="12.75" style="2" customWidth="1"/>
    <col min="2627" max="2627" width="30.625" style="2" customWidth="1"/>
    <col min="2628" max="2877" width="9" style="2"/>
    <col min="2878" max="2878" width="23.25" style="2" customWidth="1"/>
    <col min="2879" max="2879" width="10.625" style="2" customWidth="1"/>
    <col min="2880" max="2880" width="9.375" style="2" customWidth="1"/>
    <col min="2881" max="2881" width="14.625" style="2" customWidth="1"/>
    <col min="2882" max="2882" width="12.75" style="2" customWidth="1"/>
    <col min="2883" max="2883" width="30.625" style="2" customWidth="1"/>
    <col min="2884" max="3133" width="9" style="2"/>
    <col min="3134" max="3134" width="23.25" style="2" customWidth="1"/>
    <col min="3135" max="3135" width="10.625" style="2" customWidth="1"/>
    <col min="3136" max="3136" width="9.375" style="2" customWidth="1"/>
    <col min="3137" max="3137" width="14.625" style="2" customWidth="1"/>
    <col min="3138" max="3138" width="12.75" style="2" customWidth="1"/>
    <col min="3139" max="3139" width="30.625" style="2" customWidth="1"/>
    <col min="3140" max="3389" width="9" style="2"/>
    <col min="3390" max="3390" width="23.25" style="2" customWidth="1"/>
    <col min="3391" max="3391" width="10.625" style="2" customWidth="1"/>
    <col min="3392" max="3392" width="9.375" style="2" customWidth="1"/>
    <col min="3393" max="3393" width="14.625" style="2" customWidth="1"/>
    <col min="3394" max="3394" width="12.75" style="2" customWidth="1"/>
    <col min="3395" max="3395" width="30.625" style="2" customWidth="1"/>
    <col min="3396" max="3645" width="9" style="2"/>
    <col min="3646" max="3646" width="23.25" style="2" customWidth="1"/>
    <col min="3647" max="3647" width="10.625" style="2" customWidth="1"/>
    <col min="3648" max="3648" width="9.375" style="2" customWidth="1"/>
    <col min="3649" max="3649" width="14.625" style="2" customWidth="1"/>
    <col min="3650" max="3650" width="12.75" style="2" customWidth="1"/>
    <col min="3651" max="3651" width="30.625" style="2" customWidth="1"/>
    <col min="3652" max="3901" width="9" style="2"/>
    <col min="3902" max="3902" width="23.25" style="2" customWidth="1"/>
    <col min="3903" max="3903" width="10.625" style="2" customWidth="1"/>
    <col min="3904" max="3904" width="9.375" style="2" customWidth="1"/>
    <col min="3905" max="3905" width="14.625" style="2" customWidth="1"/>
    <col min="3906" max="3906" width="12.75" style="2" customWidth="1"/>
    <col min="3907" max="3907" width="30.625" style="2" customWidth="1"/>
    <col min="3908" max="4157" width="9" style="2"/>
    <col min="4158" max="4158" width="23.25" style="2" customWidth="1"/>
    <col min="4159" max="4159" width="10.625" style="2" customWidth="1"/>
    <col min="4160" max="4160" width="9.375" style="2" customWidth="1"/>
    <col min="4161" max="4161" width="14.625" style="2" customWidth="1"/>
    <col min="4162" max="4162" width="12.75" style="2" customWidth="1"/>
    <col min="4163" max="4163" width="30.625" style="2" customWidth="1"/>
    <col min="4164" max="4413" width="9" style="2"/>
    <col min="4414" max="4414" width="23.25" style="2" customWidth="1"/>
    <col min="4415" max="4415" width="10.625" style="2" customWidth="1"/>
    <col min="4416" max="4416" width="9.375" style="2" customWidth="1"/>
    <col min="4417" max="4417" width="14.625" style="2" customWidth="1"/>
    <col min="4418" max="4418" width="12.75" style="2" customWidth="1"/>
    <col min="4419" max="4419" width="30.625" style="2" customWidth="1"/>
    <col min="4420" max="4669" width="9" style="2"/>
    <col min="4670" max="4670" width="23.25" style="2" customWidth="1"/>
    <col min="4671" max="4671" width="10.625" style="2" customWidth="1"/>
    <col min="4672" max="4672" width="9.375" style="2" customWidth="1"/>
    <col min="4673" max="4673" width="14.625" style="2" customWidth="1"/>
    <col min="4674" max="4674" width="12.75" style="2" customWidth="1"/>
    <col min="4675" max="4675" width="30.625" style="2" customWidth="1"/>
    <col min="4676" max="4925" width="9" style="2"/>
    <col min="4926" max="4926" width="23.25" style="2" customWidth="1"/>
    <col min="4927" max="4927" width="10.625" style="2" customWidth="1"/>
    <col min="4928" max="4928" width="9.375" style="2" customWidth="1"/>
    <col min="4929" max="4929" width="14.625" style="2" customWidth="1"/>
    <col min="4930" max="4930" width="12.75" style="2" customWidth="1"/>
    <col min="4931" max="4931" width="30.625" style="2" customWidth="1"/>
    <col min="4932" max="5181" width="9" style="2"/>
    <col min="5182" max="5182" width="23.25" style="2" customWidth="1"/>
    <col min="5183" max="5183" width="10.625" style="2" customWidth="1"/>
    <col min="5184" max="5184" width="9.375" style="2" customWidth="1"/>
    <col min="5185" max="5185" width="14.625" style="2" customWidth="1"/>
    <col min="5186" max="5186" width="12.75" style="2" customWidth="1"/>
    <col min="5187" max="5187" width="30.625" style="2" customWidth="1"/>
    <col min="5188" max="5437" width="9" style="2"/>
    <col min="5438" max="5438" width="23.25" style="2" customWidth="1"/>
    <col min="5439" max="5439" width="10.625" style="2" customWidth="1"/>
    <col min="5440" max="5440" width="9.375" style="2" customWidth="1"/>
    <col min="5441" max="5441" width="14.625" style="2" customWidth="1"/>
    <col min="5442" max="5442" width="12.75" style="2" customWidth="1"/>
    <col min="5443" max="5443" width="30.625" style="2" customWidth="1"/>
    <col min="5444" max="5693" width="9" style="2"/>
    <col min="5694" max="5694" width="23.25" style="2" customWidth="1"/>
    <col min="5695" max="5695" width="10.625" style="2" customWidth="1"/>
    <col min="5696" max="5696" width="9.375" style="2" customWidth="1"/>
    <col min="5697" max="5697" width="14.625" style="2" customWidth="1"/>
    <col min="5698" max="5698" width="12.75" style="2" customWidth="1"/>
    <col min="5699" max="5699" width="30.625" style="2" customWidth="1"/>
    <col min="5700" max="5949" width="9" style="2"/>
    <col min="5950" max="5950" width="23.25" style="2" customWidth="1"/>
    <col min="5951" max="5951" width="10.625" style="2" customWidth="1"/>
    <col min="5952" max="5952" width="9.375" style="2" customWidth="1"/>
    <col min="5953" max="5953" width="14.625" style="2" customWidth="1"/>
    <col min="5954" max="5954" width="12.75" style="2" customWidth="1"/>
    <col min="5955" max="5955" width="30.625" style="2" customWidth="1"/>
    <col min="5956" max="6205" width="9" style="2"/>
    <col min="6206" max="6206" width="23.25" style="2" customWidth="1"/>
    <col min="6207" max="6207" width="10.625" style="2" customWidth="1"/>
    <col min="6208" max="6208" width="9.375" style="2" customWidth="1"/>
    <col min="6209" max="6209" width="14.625" style="2" customWidth="1"/>
    <col min="6210" max="6210" width="12.75" style="2" customWidth="1"/>
    <col min="6211" max="6211" width="30.625" style="2" customWidth="1"/>
    <col min="6212" max="6461" width="9" style="2"/>
    <col min="6462" max="6462" width="23.25" style="2" customWidth="1"/>
    <col min="6463" max="6463" width="10.625" style="2" customWidth="1"/>
    <col min="6464" max="6464" width="9.375" style="2" customWidth="1"/>
    <col min="6465" max="6465" width="14.625" style="2" customWidth="1"/>
    <col min="6466" max="6466" width="12.75" style="2" customWidth="1"/>
    <col min="6467" max="6467" width="30.625" style="2" customWidth="1"/>
    <col min="6468" max="6717" width="9" style="2"/>
    <col min="6718" max="6718" width="23.25" style="2" customWidth="1"/>
    <col min="6719" max="6719" width="10.625" style="2" customWidth="1"/>
    <col min="6720" max="6720" width="9.375" style="2" customWidth="1"/>
    <col min="6721" max="6721" width="14.625" style="2" customWidth="1"/>
    <col min="6722" max="6722" width="12.75" style="2" customWidth="1"/>
    <col min="6723" max="6723" width="30.625" style="2" customWidth="1"/>
    <col min="6724" max="6973" width="9" style="2"/>
    <col min="6974" max="6974" width="23.25" style="2" customWidth="1"/>
    <col min="6975" max="6975" width="10.625" style="2" customWidth="1"/>
    <col min="6976" max="6976" width="9.375" style="2" customWidth="1"/>
    <col min="6977" max="6977" width="14.625" style="2" customWidth="1"/>
    <col min="6978" max="6978" width="12.75" style="2" customWidth="1"/>
    <col min="6979" max="6979" width="30.625" style="2" customWidth="1"/>
    <col min="6980" max="7229" width="9" style="2"/>
    <col min="7230" max="7230" width="23.25" style="2" customWidth="1"/>
    <col min="7231" max="7231" width="10.625" style="2" customWidth="1"/>
    <col min="7232" max="7232" width="9.375" style="2" customWidth="1"/>
    <col min="7233" max="7233" width="14.625" style="2" customWidth="1"/>
    <col min="7234" max="7234" width="12.75" style="2" customWidth="1"/>
    <col min="7235" max="7235" width="30.625" style="2" customWidth="1"/>
    <col min="7236" max="7485" width="9" style="2"/>
    <col min="7486" max="7486" width="23.25" style="2" customWidth="1"/>
    <col min="7487" max="7487" width="10.625" style="2" customWidth="1"/>
    <col min="7488" max="7488" width="9.375" style="2" customWidth="1"/>
    <col min="7489" max="7489" width="14.625" style="2" customWidth="1"/>
    <col min="7490" max="7490" width="12.75" style="2" customWidth="1"/>
    <col min="7491" max="7491" width="30.625" style="2" customWidth="1"/>
    <col min="7492" max="7741" width="9" style="2"/>
    <col min="7742" max="7742" width="23.25" style="2" customWidth="1"/>
    <col min="7743" max="7743" width="10.625" style="2" customWidth="1"/>
    <col min="7744" max="7744" width="9.375" style="2" customWidth="1"/>
    <col min="7745" max="7745" width="14.625" style="2" customWidth="1"/>
    <col min="7746" max="7746" width="12.75" style="2" customWidth="1"/>
    <col min="7747" max="7747" width="30.625" style="2" customWidth="1"/>
    <col min="7748" max="7997" width="9" style="2"/>
    <col min="7998" max="7998" width="23.25" style="2" customWidth="1"/>
    <col min="7999" max="7999" width="10.625" style="2" customWidth="1"/>
    <col min="8000" max="8000" width="9.375" style="2" customWidth="1"/>
    <col min="8001" max="8001" width="14.625" style="2" customWidth="1"/>
    <col min="8002" max="8002" width="12.75" style="2" customWidth="1"/>
    <col min="8003" max="8003" width="30.625" style="2" customWidth="1"/>
    <col min="8004" max="8253" width="9" style="2"/>
    <col min="8254" max="8254" width="23.25" style="2" customWidth="1"/>
    <col min="8255" max="8255" width="10.625" style="2" customWidth="1"/>
    <col min="8256" max="8256" width="9.375" style="2" customWidth="1"/>
    <col min="8257" max="8257" width="14.625" style="2" customWidth="1"/>
    <col min="8258" max="8258" width="12.75" style="2" customWidth="1"/>
    <col min="8259" max="8259" width="30.625" style="2" customWidth="1"/>
    <col min="8260" max="8509" width="9" style="2"/>
    <col min="8510" max="8510" width="23.25" style="2" customWidth="1"/>
    <col min="8511" max="8511" width="10.625" style="2" customWidth="1"/>
    <col min="8512" max="8512" width="9.375" style="2" customWidth="1"/>
    <col min="8513" max="8513" width="14.625" style="2" customWidth="1"/>
    <col min="8514" max="8514" width="12.75" style="2" customWidth="1"/>
    <col min="8515" max="8515" width="30.625" style="2" customWidth="1"/>
    <col min="8516" max="8765" width="9" style="2"/>
    <col min="8766" max="8766" width="23.25" style="2" customWidth="1"/>
    <col min="8767" max="8767" width="10.625" style="2" customWidth="1"/>
    <col min="8768" max="8768" width="9.375" style="2" customWidth="1"/>
    <col min="8769" max="8769" width="14.625" style="2" customWidth="1"/>
    <col min="8770" max="8770" width="12.75" style="2" customWidth="1"/>
    <col min="8771" max="8771" width="30.625" style="2" customWidth="1"/>
    <col min="8772" max="9021" width="9" style="2"/>
    <col min="9022" max="9022" width="23.25" style="2" customWidth="1"/>
    <col min="9023" max="9023" width="10.625" style="2" customWidth="1"/>
    <col min="9024" max="9024" width="9.375" style="2" customWidth="1"/>
    <col min="9025" max="9025" width="14.625" style="2" customWidth="1"/>
    <col min="9026" max="9026" width="12.75" style="2" customWidth="1"/>
    <col min="9027" max="9027" width="30.625" style="2" customWidth="1"/>
    <col min="9028" max="9277" width="9" style="2"/>
    <col min="9278" max="9278" width="23.25" style="2" customWidth="1"/>
    <col min="9279" max="9279" width="10.625" style="2" customWidth="1"/>
    <col min="9280" max="9280" width="9.375" style="2" customWidth="1"/>
    <col min="9281" max="9281" width="14.625" style="2" customWidth="1"/>
    <col min="9282" max="9282" width="12.75" style="2" customWidth="1"/>
    <col min="9283" max="9283" width="30.625" style="2" customWidth="1"/>
    <col min="9284" max="9533" width="9" style="2"/>
    <col min="9534" max="9534" width="23.25" style="2" customWidth="1"/>
    <col min="9535" max="9535" width="10.625" style="2" customWidth="1"/>
    <col min="9536" max="9536" width="9.375" style="2" customWidth="1"/>
    <col min="9537" max="9537" width="14.625" style="2" customWidth="1"/>
    <col min="9538" max="9538" width="12.75" style="2" customWidth="1"/>
    <col min="9539" max="9539" width="30.625" style="2" customWidth="1"/>
    <col min="9540" max="9789" width="9" style="2"/>
    <col min="9790" max="9790" width="23.25" style="2" customWidth="1"/>
    <col min="9791" max="9791" width="10.625" style="2" customWidth="1"/>
    <col min="9792" max="9792" width="9.375" style="2" customWidth="1"/>
    <col min="9793" max="9793" width="14.625" style="2" customWidth="1"/>
    <col min="9794" max="9794" width="12.75" style="2" customWidth="1"/>
    <col min="9795" max="9795" width="30.625" style="2" customWidth="1"/>
    <col min="9796" max="10045" width="9" style="2"/>
    <col min="10046" max="10046" width="23.25" style="2" customWidth="1"/>
    <col min="10047" max="10047" width="10.625" style="2" customWidth="1"/>
    <col min="10048" max="10048" width="9.375" style="2" customWidth="1"/>
    <col min="10049" max="10049" width="14.625" style="2" customWidth="1"/>
    <col min="10050" max="10050" width="12.75" style="2" customWidth="1"/>
    <col min="10051" max="10051" width="30.625" style="2" customWidth="1"/>
    <col min="10052" max="10301" width="9" style="2"/>
    <col min="10302" max="10302" width="23.25" style="2" customWidth="1"/>
    <col min="10303" max="10303" width="10.625" style="2" customWidth="1"/>
    <col min="10304" max="10304" width="9.375" style="2" customWidth="1"/>
    <col min="10305" max="10305" width="14.625" style="2" customWidth="1"/>
    <col min="10306" max="10306" width="12.75" style="2" customWidth="1"/>
    <col min="10307" max="10307" width="30.625" style="2" customWidth="1"/>
    <col min="10308" max="10557" width="9" style="2"/>
    <col min="10558" max="10558" width="23.25" style="2" customWidth="1"/>
    <col min="10559" max="10559" width="10.625" style="2" customWidth="1"/>
    <col min="10560" max="10560" width="9.375" style="2" customWidth="1"/>
    <col min="10561" max="10561" width="14.625" style="2" customWidth="1"/>
    <col min="10562" max="10562" width="12.75" style="2" customWidth="1"/>
    <col min="10563" max="10563" width="30.625" style="2" customWidth="1"/>
    <col min="10564" max="10813" width="9" style="2"/>
    <col min="10814" max="10814" width="23.25" style="2" customWidth="1"/>
    <col min="10815" max="10815" width="10.625" style="2" customWidth="1"/>
    <col min="10816" max="10816" width="9.375" style="2" customWidth="1"/>
    <col min="10817" max="10817" width="14.625" style="2" customWidth="1"/>
    <col min="10818" max="10818" width="12.75" style="2" customWidth="1"/>
    <col min="10819" max="10819" width="30.625" style="2" customWidth="1"/>
    <col min="10820" max="11069" width="9" style="2"/>
    <col min="11070" max="11070" width="23.25" style="2" customWidth="1"/>
    <col min="11071" max="11071" width="10.625" style="2" customWidth="1"/>
    <col min="11072" max="11072" width="9.375" style="2" customWidth="1"/>
    <col min="11073" max="11073" width="14.625" style="2" customWidth="1"/>
    <col min="11074" max="11074" width="12.75" style="2" customWidth="1"/>
    <col min="11075" max="11075" width="30.625" style="2" customWidth="1"/>
    <col min="11076" max="11325" width="9" style="2"/>
    <col min="11326" max="11326" width="23.25" style="2" customWidth="1"/>
    <col min="11327" max="11327" width="10.625" style="2" customWidth="1"/>
    <col min="11328" max="11328" width="9.375" style="2" customWidth="1"/>
    <col min="11329" max="11329" width="14.625" style="2" customWidth="1"/>
    <col min="11330" max="11330" width="12.75" style="2" customWidth="1"/>
    <col min="11331" max="11331" width="30.625" style="2" customWidth="1"/>
    <col min="11332" max="11581" width="9" style="2"/>
    <col min="11582" max="11582" width="23.25" style="2" customWidth="1"/>
    <col min="11583" max="11583" width="10.625" style="2" customWidth="1"/>
    <col min="11584" max="11584" width="9.375" style="2" customWidth="1"/>
    <col min="11585" max="11585" width="14.625" style="2" customWidth="1"/>
    <col min="11586" max="11586" width="12.75" style="2" customWidth="1"/>
    <col min="11587" max="11587" width="30.625" style="2" customWidth="1"/>
    <col min="11588" max="11837" width="9" style="2"/>
    <col min="11838" max="11838" width="23.25" style="2" customWidth="1"/>
    <col min="11839" max="11839" width="10.625" style="2" customWidth="1"/>
    <col min="11840" max="11840" width="9.375" style="2" customWidth="1"/>
    <col min="11841" max="11841" width="14.625" style="2" customWidth="1"/>
    <col min="11842" max="11842" width="12.75" style="2" customWidth="1"/>
    <col min="11843" max="11843" width="30.625" style="2" customWidth="1"/>
    <col min="11844" max="12093" width="9" style="2"/>
    <col min="12094" max="12094" width="23.25" style="2" customWidth="1"/>
    <col min="12095" max="12095" width="10.625" style="2" customWidth="1"/>
    <col min="12096" max="12096" width="9.375" style="2" customWidth="1"/>
    <col min="12097" max="12097" width="14.625" style="2" customWidth="1"/>
    <col min="12098" max="12098" width="12.75" style="2" customWidth="1"/>
    <col min="12099" max="12099" width="30.625" style="2" customWidth="1"/>
    <col min="12100" max="12349" width="9" style="2"/>
    <col min="12350" max="12350" width="23.25" style="2" customWidth="1"/>
    <col min="12351" max="12351" width="10.625" style="2" customWidth="1"/>
    <col min="12352" max="12352" width="9.375" style="2" customWidth="1"/>
    <col min="12353" max="12353" width="14.625" style="2" customWidth="1"/>
    <col min="12354" max="12354" width="12.75" style="2" customWidth="1"/>
    <col min="12355" max="12355" width="30.625" style="2" customWidth="1"/>
    <col min="12356" max="12605" width="9" style="2"/>
    <col min="12606" max="12606" width="23.25" style="2" customWidth="1"/>
    <col min="12607" max="12607" width="10.625" style="2" customWidth="1"/>
    <col min="12608" max="12608" width="9.375" style="2" customWidth="1"/>
    <col min="12609" max="12609" width="14.625" style="2" customWidth="1"/>
    <col min="12610" max="12610" width="12.75" style="2" customWidth="1"/>
    <col min="12611" max="12611" width="30.625" style="2" customWidth="1"/>
    <col min="12612" max="12861" width="9" style="2"/>
    <col min="12862" max="12862" width="23.25" style="2" customWidth="1"/>
    <col min="12863" max="12863" width="10.625" style="2" customWidth="1"/>
    <col min="12864" max="12864" width="9.375" style="2" customWidth="1"/>
    <col min="12865" max="12865" width="14.625" style="2" customWidth="1"/>
    <col min="12866" max="12866" width="12.75" style="2" customWidth="1"/>
    <col min="12867" max="12867" width="30.625" style="2" customWidth="1"/>
    <col min="12868" max="13117" width="9" style="2"/>
    <col min="13118" max="13118" width="23.25" style="2" customWidth="1"/>
    <col min="13119" max="13119" width="10.625" style="2" customWidth="1"/>
    <col min="13120" max="13120" width="9.375" style="2" customWidth="1"/>
    <col min="13121" max="13121" width="14.625" style="2" customWidth="1"/>
    <col min="13122" max="13122" width="12.75" style="2" customWidth="1"/>
    <col min="13123" max="13123" width="30.625" style="2" customWidth="1"/>
    <col min="13124" max="13373" width="9" style="2"/>
    <col min="13374" max="13374" width="23.25" style="2" customWidth="1"/>
    <col min="13375" max="13375" width="10.625" style="2" customWidth="1"/>
    <col min="13376" max="13376" width="9.375" style="2" customWidth="1"/>
    <col min="13377" max="13377" width="14.625" style="2" customWidth="1"/>
    <col min="13378" max="13378" width="12.75" style="2" customWidth="1"/>
    <col min="13379" max="13379" width="30.625" style="2" customWidth="1"/>
    <col min="13380" max="13629" width="9" style="2"/>
    <col min="13630" max="13630" width="23.25" style="2" customWidth="1"/>
    <col min="13631" max="13631" width="10.625" style="2" customWidth="1"/>
    <col min="13632" max="13632" width="9.375" style="2" customWidth="1"/>
    <col min="13633" max="13633" width="14.625" style="2" customWidth="1"/>
    <col min="13634" max="13634" width="12.75" style="2" customWidth="1"/>
    <col min="13635" max="13635" width="30.625" style="2" customWidth="1"/>
    <col min="13636" max="13885" width="9" style="2"/>
    <col min="13886" max="13886" width="23.25" style="2" customWidth="1"/>
    <col min="13887" max="13887" width="10.625" style="2" customWidth="1"/>
    <col min="13888" max="13888" width="9.375" style="2" customWidth="1"/>
    <col min="13889" max="13889" width="14.625" style="2" customWidth="1"/>
    <col min="13890" max="13890" width="12.75" style="2" customWidth="1"/>
    <col min="13891" max="13891" width="30.625" style="2" customWidth="1"/>
    <col min="13892" max="14141" width="9" style="2"/>
    <col min="14142" max="14142" width="23.25" style="2" customWidth="1"/>
    <col min="14143" max="14143" width="10.625" style="2" customWidth="1"/>
    <col min="14144" max="14144" width="9.375" style="2" customWidth="1"/>
    <col min="14145" max="14145" width="14.625" style="2" customWidth="1"/>
    <col min="14146" max="14146" width="12.75" style="2" customWidth="1"/>
    <col min="14147" max="14147" width="30.625" style="2" customWidth="1"/>
    <col min="14148" max="14397" width="9" style="2"/>
    <col min="14398" max="14398" width="23.25" style="2" customWidth="1"/>
    <col min="14399" max="14399" width="10.625" style="2" customWidth="1"/>
    <col min="14400" max="14400" width="9.375" style="2" customWidth="1"/>
    <col min="14401" max="14401" width="14.625" style="2" customWidth="1"/>
    <col min="14402" max="14402" width="12.75" style="2" customWidth="1"/>
    <col min="14403" max="14403" width="30.625" style="2" customWidth="1"/>
    <col min="14404" max="14653" width="9" style="2"/>
    <col min="14654" max="14654" width="23.25" style="2" customWidth="1"/>
    <col min="14655" max="14655" width="10.625" style="2" customWidth="1"/>
    <col min="14656" max="14656" width="9.375" style="2" customWidth="1"/>
    <col min="14657" max="14657" width="14.625" style="2" customWidth="1"/>
    <col min="14658" max="14658" width="12.75" style="2" customWidth="1"/>
    <col min="14659" max="14659" width="30.625" style="2" customWidth="1"/>
    <col min="14660" max="14909" width="9" style="2"/>
    <col min="14910" max="14910" width="23.25" style="2" customWidth="1"/>
    <col min="14911" max="14911" width="10.625" style="2" customWidth="1"/>
    <col min="14912" max="14912" width="9.375" style="2" customWidth="1"/>
    <col min="14913" max="14913" width="14.625" style="2" customWidth="1"/>
    <col min="14914" max="14914" width="12.75" style="2" customWidth="1"/>
    <col min="14915" max="14915" width="30.625" style="2" customWidth="1"/>
    <col min="14916" max="15165" width="9" style="2"/>
    <col min="15166" max="15166" width="23.25" style="2" customWidth="1"/>
    <col min="15167" max="15167" width="10.625" style="2" customWidth="1"/>
    <col min="15168" max="15168" width="9.375" style="2" customWidth="1"/>
    <col min="15169" max="15169" width="14.625" style="2" customWidth="1"/>
    <col min="15170" max="15170" width="12.75" style="2" customWidth="1"/>
    <col min="15171" max="15171" width="30.625" style="2" customWidth="1"/>
    <col min="15172" max="15421" width="9" style="2"/>
    <col min="15422" max="15422" width="23.25" style="2" customWidth="1"/>
    <col min="15423" max="15423" width="10.625" style="2" customWidth="1"/>
    <col min="15424" max="15424" width="9.375" style="2" customWidth="1"/>
    <col min="15425" max="15425" width="14.625" style="2" customWidth="1"/>
    <col min="15426" max="15426" width="12.75" style="2" customWidth="1"/>
    <col min="15427" max="15427" width="30.625" style="2" customWidth="1"/>
    <col min="15428" max="15677" width="9" style="2"/>
    <col min="15678" max="15678" width="23.25" style="2" customWidth="1"/>
    <col min="15679" max="15679" width="10.625" style="2" customWidth="1"/>
    <col min="15680" max="15680" width="9.375" style="2" customWidth="1"/>
    <col min="15681" max="15681" width="14.625" style="2" customWidth="1"/>
    <col min="15682" max="15682" width="12.75" style="2" customWidth="1"/>
    <col min="15683" max="15683" width="30.625" style="2" customWidth="1"/>
    <col min="15684" max="15933" width="9" style="2"/>
    <col min="15934" max="15934" width="23.25" style="2" customWidth="1"/>
    <col min="15935" max="15935" width="10.625" style="2" customWidth="1"/>
    <col min="15936" max="15936" width="9.375" style="2" customWidth="1"/>
    <col min="15937" max="15937" width="14.625" style="2" customWidth="1"/>
    <col min="15938" max="15938" width="12.75" style="2" customWidth="1"/>
    <col min="15939" max="15939" width="30.625" style="2" customWidth="1"/>
    <col min="15940" max="16363" width="9" style="2"/>
    <col min="16364" max="16384" width="9" style="2" customWidth="1"/>
  </cols>
  <sheetData>
    <row r="1" spans="1:4" s="4" customFormat="1" ht="26.25" customHeight="1">
      <c r="A1" s="5"/>
      <c r="B1" s="225" t="s">
        <v>39</v>
      </c>
      <c r="C1" s="225"/>
      <c r="D1" s="225"/>
    </row>
    <row r="2" spans="1:4" s="7" customFormat="1" ht="34.5" customHeight="1">
      <c r="B2" s="19" t="s">
        <v>28</v>
      </c>
      <c r="C2" s="20" t="s">
        <v>36</v>
      </c>
      <c r="D2" s="19" t="s">
        <v>37</v>
      </c>
    </row>
    <row r="3" spans="1:4" ht="66.75" customHeight="1">
      <c r="B3" s="21" t="s">
        <v>34</v>
      </c>
      <c r="C3" s="22">
        <v>42591</v>
      </c>
      <c r="D3" s="23" t="s">
        <v>169</v>
      </c>
    </row>
    <row r="4" spans="1:4" ht="31.5" customHeight="1">
      <c r="B4" s="69" t="s">
        <v>177</v>
      </c>
      <c r="C4" s="24">
        <v>44458</v>
      </c>
      <c r="D4" s="25" t="s">
        <v>170</v>
      </c>
    </row>
    <row r="5" spans="1:4" ht="65.25" customHeight="1">
      <c r="B5" s="69" t="s">
        <v>281</v>
      </c>
      <c r="C5" s="24">
        <v>44865</v>
      </c>
      <c r="D5" s="25" t="s">
        <v>282</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rightToLeft="1" topLeftCell="B1" zoomScaleNormal="100" workbookViewId="0">
      <selection activeCell="C8" sqref="C8:D8"/>
    </sheetView>
  </sheetViews>
  <sheetFormatPr defaultRowHeight="14.25"/>
  <cols>
    <col min="1" max="1" width="2.75" style="10" hidden="1" customWidth="1"/>
    <col min="2" max="2" width="1.125" style="10" customWidth="1"/>
    <col min="3" max="3" width="28.75" style="10" customWidth="1"/>
    <col min="4" max="4" width="99" style="10" customWidth="1"/>
    <col min="5" max="205" width="9" style="10"/>
    <col min="206" max="206" width="0" style="10" hidden="1" customWidth="1"/>
    <col min="207" max="207" width="1" style="10" customWidth="1"/>
    <col min="208" max="208" width="21.75" style="10" customWidth="1"/>
    <col min="209" max="209" width="91.875" style="10" customWidth="1"/>
    <col min="210" max="461" width="9" style="10"/>
    <col min="462" max="462" width="0" style="10" hidden="1" customWidth="1"/>
    <col min="463" max="463" width="1" style="10" customWidth="1"/>
    <col min="464" max="464" width="21.75" style="10" customWidth="1"/>
    <col min="465" max="465" width="91.875" style="10" customWidth="1"/>
    <col min="466" max="717" width="9" style="10"/>
    <col min="718" max="718" width="0" style="10" hidden="1" customWidth="1"/>
    <col min="719" max="719" width="1" style="10" customWidth="1"/>
    <col min="720" max="720" width="21.75" style="10" customWidth="1"/>
    <col min="721" max="721" width="91.875" style="10" customWidth="1"/>
    <col min="722" max="973" width="9" style="10"/>
    <col min="974" max="974" width="0" style="10" hidden="1" customWidth="1"/>
    <col min="975" max="975" width="1" style="10" customWidth="1"/>
    <col min="976" max="976" width="21.75" style="10" customWidth="1"/>
    <col min="977" max="977" width="91.875" style="10" customWidth="1"/>
    <col min="978" max="1229" width="9" style="10"/>
    <col min="1230" max="1230" width="0" style="10" hidden="1" customWidth="1"/>
    <col min="1231" max="1231" width="1" style="10" customWidth="1"/>
    <col min="1232" max="1232" width="21.75" style="10" customWidth="1"/>
    <col min="1233" max="1233" width="91.875" style="10" customWidth="1"/>
    <col min="1234" max="1485" width="9" style="10"/>
    <col min="1486" max="1486" width="0" style="10" hidden="1" customWidth="1"/>
    <col min="1487" max="1487" width="1" style="10" customWidth="1"/>
    <col min="1488" max="1488" width="21.75" style="10" customWidth="1"/>
    <col min="1489" max="1489" width="91.875" style="10" customWidth="1"/>
    <col min="1490" max="1741" width="9" style="10"/>
    <col min="1742" max="1742" width="0" style="10" hidden="1" customWidth="1"/>
    <col min="1743" max="1743" width="1" style="10" customWidth="1"/>
    <col min="1744" max="1744" width="21.75" style="10" customWidth="1"/>
    <col min="1745" max="1745" width="91.875" style="10" customWidth="1"/>
    <col min="1746" max="1997" width="9" style="10"/>
    <col min="1998" max="1998" width="0" style="10" hidden="1" customWidth="1"/>
    <col min="1999" max="1999" width="1" style="10" customWidth="1"/>
    <col min="2000" max="2000" width="21.75" style="10" customWidth="1"/>
    <col min="2001" max="2001" width="91.875" style="10" customWidth="1"/>
    <col min="2002" max="2253" width="9" style="10"/>
    <col min="2254" max="2254" width="0" style="10" hidden="1" customWidth="1"/>
    <col min="2255" max="2255" width="1" style="10" customWidth="1"/>
    <col min="2256" max="2256" width="21.75" style="10" customWidth="1"/>
    <col min="2257" max="2257" width="91.875" style="10" customWidth="1"/>
    <col min="2258" max="2509" width="9" style="10"/>
    <col min="2510" max="2510" width="0" style="10" hidden="1" customWidth="1"/>
    <col min="2511" max="2511" width="1" style="10" customWidth="1"/>
    <col min="2512" max="2512" width="21.75" style="10" customWidth="1"/>
    <col min="2513" max="2513" width="91.875" style="10" customWidth="1"/>
    <col min="2514" max="2765" width="9" style="10"/>
    <col min="2766" max="2766" width="0" style="10" hidden="1" customWidth="1"/>
    <col min="2767" max="2767" width="1" style="10" customWidth="1"/>
    <col min="2768" max="2768" width="21.75" style="10" customWidth="1"/>
    <col min="2769" max="2769" width="91.875" style="10" customWidth="1"/>
    <col min="2770" max="3021" width="9" style="10"/>
    <col min="3022" max="3022" width="0" style="10" hidden="1" customWidth="1"/>
    <col min="3023" max="3023" width="1" style="10" customWidth="1"/>
    <col min="3024" max="3024" width="21.75" style="10" customWidth="1"/>
    <col min="3025" max="3025" width="91.875" style="10" customWidth="1"/>
    <col min="3026" max="3277" width="9" style="10"/>
    <col min="3278" max="3278" width="0" style="10" hidden="1" customWidth="1"/>
    <col min="3279" max="3279" width="1" style="10" customWidth="1"/>
    <col min="3280" max="3280" width="21.75" style="10" customWidth="1"/>
    <col min="3281" max="3281" width="91.875" style="10" customWidth="1"/>
    <col min="3282" max="3533" width="9" style="10"/>
    <col min="3534" max="3534" width="0" style="10" hidden="1" customWidth="1"/>
    <col min="3535" max="3535" width="1" style="10" customWidth="1"/>
    <col min="3536" max="3536" width="21.75" style="10" customWidth="1"/>
    <col min="3537" max="3537" width="91.875" style="10" customWidth="1"/>
    <col min="3538" max="3789" width="9" style="10"/>
    <col min="3790" max="3790" width="0" style="10" hidden="1" customWidth="1"/>
    <col min="3791" max="3791" width="1" style="10" customWidth="1"/>
    <col min="3792" max="3792" width="21.75" style="10" customWidth="1"/>
    <col min="3793" max="3793" width="91.875" style="10" customWidth="1"/>
    <col min="3794" max="4045" width="9" style="10"/>
    <col min="4046" max="4046" width="0" style="10" hidden="1" customWidth="1"/>
    <col min="4047" max="4047" width="1" style="10" customWidth="1"/>
    <col min="4048" max="4048" width="21.75" style="10" customWidth="1"/>
    <col min="4049" max="4049" width="91.875" style="10" customWidth="1"/>
    <col min="4050" max="4301" width="9" style="10"/>
    <col min="4302" max="4302" width="0" style="10" hidden="1" customWidth="1"/>
    <col min="4303" max="4303" width="1" style="10" customWidth="1"/>
    <col min="4304" max="4304" width="21.75" style="10" customWidth="1"/>
    <col min="4305" max="4305" width="91.875" style="10" customWidth="1"/>
    <col min="4306" max="4557" width="9" style="10"/>
    <col min="4558" max="4558" width="0" style="10" hidden="1" customWidth="1"/>
    <col min="4559" max="4559" width="1" style="10" customWidth="1"/>
    <col min="4560" max="4560" width="21.75" style="10" customWidth="1"/>
    <col min="4561" max="4561" width="91.875" style="10" customWidth="1"/>
    <col min="4562" max="4813" width="9" style="10"/>
    <col min="4814" max="4814" width="0" style="10" hidden="1" customWidth="1"/>
    <col min="4815" max="4815" width="1" style="10" customWidth="1"/>
    <col min="4816" max="4816" width="21.75" style="10" customWidth="1"/>
    <col min="4817" max="4817" width="91.875" style="10" customWidth="1"/>
    <col min="4818" max="5069" width="9" style="10"/>
    <col min="5070" max="5070" width="0" style="10" hidden="1" customWidth="1"/>
    <col min="5071" max="5071" width="1" style="10" customWidth="1"/>
    <col min="5072" max="5072" width="21.75" style="10" customWidth="1"/>
    <col min="5073" max="5073" width="91.875" style="10" customWidth="1"/>
    <col min="5074" max="5325" width="9" style="10"/>
    <col min="5326" max="5326" width="0" style="10" hidden="1" customWidth="1"/>
    <col min="5327" max="5327" width="1" style="10" customWidth="1"/>
    <col min="5328" max="5328" width="21.75" style="10" customWidth="1"/>
    <col min="5329" max="5329" width="91.875" style="10" customWidth="1"/>
    <col min="5330" max="5581" width="9" style="10"/>
    <col min="5582" max="5582" width="0" style="10" hidden="1" customWidth="1"/>
    <col min="5583" max="5583" width="1" style="10" customWidth="1"/>
    <col min="5584" max="5584" width="21.75" style="10" customWidth="1"/>
    <col min="5585" max="5585" width="91.875" style="10" customWidth="1"/>
    <col min="5586" max="5837" width="9" style="10"/>
    <col min="5838" max="5838" width="0" style="10" hidden="1" customWidth="1"/>
    <col min="5839" max="5839" width="1" style="10" customWidth="1"/>
    <col min="5840" max="5840" width="21.75" style="10" customWidth="1"/>
    <col min="5841" max="5841" width="91.875" style="10" customWidth="1"/>
    <col min="5842" max="6093" width="9" style="10"/>
    <col min="6094" max="6094" width="0" style="10" hidden="1" customWidth="1"/>
    <col min="6095" max="6095" width="1" style="10" customWidth="1"/>
    <col min="6096" max="6096" width="21.75" style="10" customWidth="1"/>
    <col min="6097" max="6097" width="91.875" style="10" customWidth="1"/>
    <col min="6098" max="6349" width="9" style="10"/>
    <col min="6350" max="6350" width="0" style="10" hidden="1" customWidth="1"/>
    <col min="6351" max="6351" width="1" style="10" customWidth="1"/>
    <col min="6352" max="6352" width="21.75" style="10" customWidth="1"/>
    <col min="6353" max="6353" width="91.875" style="10" customWidth="1"/>
    <col min="6354" max="6605" width="9" style="10"/>
    <col min="6606" max="6606" width="0" style="10" hidden="1" customWidth="1"/>
    <col min="6607" max="6607" width="1" style="10" customWidth="1"/>
    <col min="6608" max="6608" width="21.75" style="10" customWidth="1"/>
    <col min="6609" max="6609" width="91.875" style="10" customWidth="1"/>
    <col min="6610" max="6861" width="9" style="10"/>
    <col min="6862" max="6862" width="0" style="10" hidden="1" customWidth="1"/>
    <col min="6863" max="6863" width="1" style="10" customWidth="1"/>
    <col min="6864" max="6864" width="21.75" style="10" customWidth="1"/>
    <col min="6865" max="6865" width="91.875" style="10" customWidth="1"/>
    <col min="6866" max="7117" width="9" style="10"/>
    <col min="7118" max="7118" width="0" style="10" hidden="1" customWidth="1"/>
    <col min="7119" max="7119" width="1" style="10" customWidth="1"/>
    <col min="7120" max="7120" width="21.75" style="10" customWidth="1"/>
    <col min="7121" max="7121" width="91.875" style="10" customWidth="1"/>
    <col min="7122" max="7373" width="9" style="10"/>
    <col min="7374" max="7374" width="0" style="10" hidden="1" customWidth="1"/>
    <col min="7375" max="7375" width="1" style="10" customWidth="1"/>
    <col min="7376" max="7376" width="21.75" style="10" customWidth="1"/>
    <col min="7377" max="7377" width="91.875" style="10" customWidth="1"/>
    <col min="7378" max="7629" width="9" style="10"/>
    <col min="7630" max="7630" width="0" style="10" hidden="1" customWidth="1"/>
    <col min="7631" max="7631" width="1" style="10" customWidth="1"/>
    <col min="7632" max="7632" width="21.75" style="10" customWidth="1"/>
    <col min="7633" max="7633" width="91.875" style="10" customWidth="1"/>
    <col min="7634" max="7885" width="9" style="10"/>
    <col min="7886" max="7886" width="0" style="10" hidden="1" customWidth="1"/>
    <col min="7887" max="7887" width="1" style="10" customWidth="1"/>
    <col min="7888" max="7888" width="21.75" style="10" customWidth="1"/>
    <col min="7889" max="7889" width="91.875" style="10" customWidth="1"/>
    <col min="7890" max="8141" width="9" style="10"/>
    <col min="8142" max="8142" width="0" style="10" hidden="1" customWidth="1"/>
    <col min="8143" max="8143" width="1" style="10" customWidth="1"/>
    <col min="8144" max="8144" width="21.75" style="10" customWidth="1"/>
    <col min="8145" max="8145" width="91.875" style="10" customWidth="1"/>
    <col min="8146" max="8397" width="9" style="10"/>
    <col min="8398" max="8398" width="0" style="10" hidden="1" customWidth="1"/>
    <col min="8399" max="8399" width="1" style="10" customWidth="1"/>
    <col min="8400" max="8400" width="21.75" style="10" customWidth="1"/>
    <col min="8401" max="8401" width="91.875" style="10" customWidth="1"/>
    <col min="8402" max="8653" width="9" style="10"/>
    <col min="8654" max="8654" width="0" style="10" hidden="1" customWidth="1"/>
    <col min="8655" max="8655" width="1" style="10" customWidth="1"/>
    <col min="8656" max="8656" width="21.75" style="10" customWidth="1"/>
    <col min="8657" max="8657" width="91.875" style="10" customWidth="1"/>
    <col min="8658" max="8909" width="9" style="10"/>
    <col min="8910" max="8910" width="0" style="10" hidden="1" customWidth="1"/>
    <col min="8911" max="8911" width="1" style="10" customWidth="1"/>
    <col min="8912" max="8912" width="21.75" style="10" customWidth="1"/>
    <col min="8913" max="8913" width="91.875" style="10" customWidth="1"/>
    <col min="8914" max="9165" width="9" style="10"/>
    <col min="9166" max="9166" width="0" style="10" hidden="1" customWidth="1"/>
    <col min="9167" max="9167" width="1" style="10" customWidth="1"/>
    <col min="9168" max="9168" width="21.75" style="10" customWidth="1"/>
    <col min="9169" max="9169" width="91.875" style="10" customWidth="1"/>
    <col min="9170" max="9421" width="9" style="10"/>
    <col min="9422" max="9422" width="0" style="10" hidden="1" customWidth="1"/>
    <col min="9423" max="9423" width="1" style="10" customWidth="1"/>
    <col min="9424" max="9424" width="21.75" style="10" customWidth="1"/>
    <col min="9425" max="9425" width="91.875" style="10" customWidth="1"/>
    <col min="9426" max="9677" width="9" style="10"/>
    <col min="9678" max="9678" width="0" style="10" hidden="1" customWidth="1"/>
    <col min="9679" max="9679" width="1" style="10" customWidth="1"/>
    <col min="9680" max="9680" width="21.75" style="10" customWidth="1"/>
    <col min="9681" max="9681" width="91.875" style="10" customWidth="1"/>
    <col min="9682" max="9933" width="9" style="10"/>
    <col min="9934" max="9934" width="0" style="10" hidden="1" customWidth="1"/>
    <col min="9935" max="9935" width="1" style="10" customWidth="1"/>
    <col min="9936" max="9936" width="21.75" style="10" customWidth="1"/>
    <col min="9937" max="9937" width="91.875" style="10" customWidth="1"/>
    <col min="9938" max="10189" width="9" style="10"/>
    <col min="10190" max="10190" width="0" style="10" hidden="1" customWidth="1"/>
    <col min="10191" max="10191" width="1" style="10" customWidth="1"/>
    <col min="10192" max="10192" width="21.75" style="10" customWidth="1"/>
    <col min="10193" max="10193" width="91.875" style="10" customWidth="1"/>
    <col min="10194" max="10445" width="9" style="10"/>
    <col min="10446" max="10446" width="0" style="10" hidden="1" customWidth="1"/>
    <col min="10447" max="10447" width="1" style="10" customWidth="1"/>
    <col min="10448" max="10448" width="21.75" style="10" customWidth="1"/>
    <col min="10449" max="10449" width="91.875" style="10" customWidth="1"/>
    <col min="10450" max="10701" width="9" style="10"/>
    <col min="10702" max="10702" width="0" style="10" hidden="1" customWidth="1"/>
    <col min="10703" max="10703" width="1" style="10" customWidth="1"/>
    <col min="10704" max="10704" width="21.75" style="10" customWidth="1"/>
    <col min="10705" max="10705" width="91.875" style="10" customWidth="1"/>
    <col min="10706" max="10957" width="9" style="10"/>
    <col min="10958" max="10958" width="0" style="10" hidden="1" customWidth="1"/>
    <col min="10959" max="10959" width="1" style="10" customWidth="1"/>
    <col min="10960" max="10960" width="21.75" style="10" customWidth="1"/>
    <col min="10961" max="10961" width="91.875" style="10" customWidth="1"/>
    <col min="10962" max="11213" width="9" style="10"/>
    <col min="11214" max="11214" width="0" style="10" hidden="1" customWidth="1"/>
    <col min="11215" max="11215" width="1" style="10" customWidth="1"/>
    <col min="11216" max="11216" width="21.75" style="10" customWidth="1"/>
    <col min="11217" max="11217" width="91.875" style="10" customWidth="1"/>
    <col min="11218" max="11469" width="9" style="10"/>
    <col min="11470" max="11470" width="0" style="10" hidden="1" customWidth="1"/>
    <col min="11471" max="11471" width="1" style="10" customWidth="1"/>
    <col min="11472" max="11472" width="21.75" style="10" customWidth="1"/>
    <col min="11473" max="11473" width="91.875" style="10" customWidth="1"/>
    <col min="11474" max="11725" width="9" style="10"/>
    <col min="11726" max="11726" width="0" style="10" hidden="1" customWidth="1"/>
    <col min="11727" max="11727" width="1" style="10" customWidth="1"/>
    <col min="11728" max="11728" width="21.75" style="10" customWidth="1"/>
    <col min="11729" max="11729" width="91.875" style="10" customWidth="1"/>
    <col min="11730" max="11981" width="9" style="10"/>
    <col min="11982" max="11982" width="0" style="10" hidden="1" customWidth="1"/>
    <col min="11983" max="11983" width="1" style="10" customWidth="1"/>
    <col min="11984" max="11984" width="21.75" style="10" customWidth="1"/>
    <col min="11985" max="11985" width="91.875" style="10" customWidth="1"/>
    <col min="11986" max="12237" width="9" style="10"/>
    <col min="12238" max="12238" width="0" style="10" hidden="1" customWidth="1"/>
    <col min="12239" max="12239" width="1" style="10" customWidth="1"/>
    <col min="12240" max="12240" width="21.75" style="10" customWidth="1"/>
    <col min="12241" max="12241" width="91.875" style="10" customWidth="1"/>
    <col min="12242" max="12493" width="9" style="10"/>
    <col min="12494" max="12494" width="0" style="10" hidden="1" customWidth="1"/>
    <col min="12495" max="12495" width="1" style="10" customWidth="1"/>
    <col min="12496" max="12496" width="21.75" style="10" customWidth="1"/>
    <col min="12497" max="12497" width="91.875" style="10" customWidth="1"/>
    <col min="12498" max="12749" width="9" style="10"/>
    <col min="12750" max="12750" width="0" style="10" hidden="1" customWidth="1"/>
    <col min="12751" max="12751" width="1" style="10" customWidth="1"/>
    <col min="12752" max="12752" width="21.75" style="10" customWidth="1"/>
    <col min="12753" max="12753" width="91.875" style="10" customWidth="1"/>
    <col min="12754" max="13005" width="9" style="10"/>
    <col min="13006" max="13006" width="0" style="10" hidden="1" customWidth="1"/>
    <col min="13007" max="13007" width="1" style="10" customWidth="1"/>
    <col min="13008" max="13008" width="21.75" style="10" customWidth="1"/>
    <col min="13009" max="13009" width="91.875" style="10" customWidth="1"/>
    <col min="13010" max="13261" width="9" style="10"/>
    <col min="13262" max="13262" width="0" style="10" hidden="1" customWidth="1"/>
    <col min="13263" max="13263" width="1" style="10" customWidth="1"/>
    <col min="13264" max="13264" width="21.75" style="10" customWidth="1"/>
    <col min="13265" max="13265" width="91.875" style="10" customWidth="1"/>
    <col min="13266" max="13517" width="9" style="10"/>
    <col min="13518" max="13518" width="0" style="10" hidden="1" customWidth="1"/>
    <col min="13519" max="13519" width="1" style="10" customWidth="1"/>
    <col min="13520" max="13520" width="21.75" style="10" customWidth="1"/>
    <col min="13521" max="13521" width="91.875" style="10" customWidth="1"/>
    <col min="13522" max="13773" width="9" style="10"/>
    <col min="13774" max="13774" width="0" style="10" hidden="1" customWidth="1"/>
    <col min="13775" max="13775" width="1" style="10" customWidth="1"/>
    <col min="13776" max="13776" width="21.75" style="10" customWidth="1"/>
    <col min="13777" max="13777" width="91.875" style="10" customWidth="1"/>
    <col min="13778" max="14029" width="9" style="10"/>
    <col min="14030" max="14030" width="0" style="10" hidden="1" customWidth="1"/>
    <col min="14031" max="14031" width="1" style="10" customWidth="1"/>
    <col min="14032" max="14032" width="21.75" style="10" customWidth="1"/>
    <col min="14033" max="14033" width="91.875" style="10" customWidth="1"/>
    <col min="14034" max="14285" width="9" style="10"/>
    <col min="14286" max="14286" width="0" style="10" hidden="1" customWidth="1"/>
    <col min="14287" max="14287" width="1" style="10" customWidth="1"/>
    <col min="14288" max="14288" width="21.75" style="10" customWidth="1"/>
    <col min="14289" max="14289" width="91.875" style="10" customWidth="1"/>
    <col min="14290" max="14541" width="9" style="10"/>
    <col min="14542" max="14542" width="0" style="10" hidden="1" customWidth="1"/>
    <col min="14543" max="14543" width="1" style="10" customWidth="1"/>
    <col min="14544" max="14544" width="21.75" style="10" customWidth="1"/>
    <col min="14545" max="14545" width="91.875" style="10" customWidth="1"/>
    <col min="14546" max="14797" width="9" style="10"/>
    <col min="14798" max="14798" width="0" style="10" hidden="1" customWidth="1"/>
    <col min="14799" max="14799" width="1" style="10" customWidth="1"/>
    <col min="14800" max="14800" width="21.75" style="10" customWidth="1"/>
    <col min="14801" max="14801" width="91.875" style="10" customWidth="1"/>
    <col min="14802" max="15053" width="9" style="10"/>
    <col min="15054" max="15054" width="0" style="10" hidden="1" customWidth="1"/>
    <col min="15055" max="15055" width="1" style="10" customWidth="1"/>
    <col min="15056" max="15056" width="21.75" style="10" customWidth="1"/>
    <col min="15057" max="15057" width="91.875" style="10" customWidth="1"/>
    <col min="15058" max="15309" width="9" style="10"/>
    <col min="15310" max="15310" width="0" style="10" hidden="1" customWidth="1"/>
    <col min="15311" max="15311" width="1" style="10" customWidth="1"/>
    <col min="15312" max="15312" width="21.75" style="10" customWidth="1"/>
    <col min="15313" max="15313" width="91.875" style="10" customWidth="1"/>
    <col min="15314" max="15565" width="9" style="10"/>
    <col min="15566" max="15566" width="0" style="10" hidden="1" customWidth="1"/>
    <col min="15567" max="15567" width="1" style="10" customWidth="1"/>
    <col min="15568" max="15568" width="21.75" style="10" customWidth="1"/>
    <col min="15569" max="15569" width="91.875" style="10" customWidth="1"/>
    <col min="15570" max="15821" width="9" style="10"/>
    <col min="15822" max="15822" width="0" style="10" hidden="1" customWidth="1"/>
    <col min="15823" max="15823" width="1" style="10" customWidth="1"/>
    <col min="15824" max="15824" width="21.75" style="10" customWidth="1"/>
    <col min="15825" max="15825" width="91.875" style="10" customWidth="1"/>
    <col min="15826" max="16384" width="9" style="10"/>
  </cols>
  <sheetData>
    <row r="1" spans="3:4" s="9" customFormat="1" ht="27.75" customHeight="1">
      <c r="C1" s="227" t="s">
        <v>303</v>
      </c>
      <c r="D1" s="228"/>
    </row>
    <row r="2" spans="3:4" ht="26.25" customHeight="1">
      <c r="C2" s="226" t="s">
        <v>43</v>
      </c>
      <c r="D2" s="226"/>
    </row>
    <row r="3" spans="3:4" ht="66" customHeight="1">
      <c r="C3" s="14" t="s">
        <v>308</v>
      </c>
      <c r="D3" s="12" t="s">
        <v>309</v>
      </c>
    </row>
    <row r="4" spans="3:4" ht="61.5" customHeight="1">
      <c r="C4" s="69" t="s">
        <v>292</v>
      </c>
      <c r="D4" s="12" t="s">
        <v>293</v>
      </c>
    </row>
    <row r="5" spans="3:4" ht="66.75" customHeight="1">
      <c r="C5" s="69" t="s">
        <v>177</v>
      </c>
      <c r="D5" s="12" t="s">
        <v>277</v>
      </c>
    </row>
    <row r="6" spans="3:4" ht="31.5" customHeight="1">
      <c r="C6" s="226" t="s">
        <v>64</v>
      </c>
      <c r="D6" s="226"/>
    </row>
    <row r="7" spans="3:4" ht="47.25" customHeight="1">
      <c r="C7" s="69" t="s">
        <v>283</v>
      </c>
      <c r="D7" s="12" t="s">
        <v>290</v>
      </c>
    </row>
    <row r="8" spans="3:4" ht="29.25" customHeight="1">
      <c r="C8" s="226" t="s">
        <v>67</v>
      </c>
      <c r="D8" s="226"/>
    </row>
    <row r="9" spans="3:4" ht="48" customHeight="1">
      <c r="C9" s="52" t="s">
        <v>48</v>
      </c>
      <c r="D9" s="12" t="s">
        <v>174</v>
      </c>
    </row>
    <row r="10" spans="3:4" ht="55.5" customHeight="1">
      <c r="C10" s="52" t="s">
        <v>194</v>
      </c>
      <c r="D10" s="12" t="s">
        <v>226</v>
      </c>
    </row>
    <row r="11" spans="3:4" ht="29.25" customHeight="1">
      <c r="C11" s="70" t="s">
        <v>92</v>
      </c>
      <c r="D11" s="12" t="s">
        <v>110</v>
      </c>
    </row>
    <row r="12" spans="3:4" ht="39.75" customHeight="1">
      <c r="C12" s="14" t="s">
        <v>193</v>
      </c>
      <c r="D12" s="12" t="s">
        <v>278</v>
      </c>
    </row>
    <row r="13" spans="3:4" ht="39.75" customHeight="1">
      <c r="C13" s="88" t="s">
        <v>266</v>
      </c>
      <c r="D13" s="12" t="s">
        <v>267</v>
      </c>
    </row>
    <row r="14" spans="3:4" ht="39.75" customHeight="1">
      <c r="C14" s="85" t="s">
        <v>272</v>
      </c>
      <c r="D14" s="12" t="s">
        <v>291</v>
      </c>
    </row>
    <row r="15" spans="3:4" ht="28.5" customHeight="1">
      <c r="C15" s="226" t="s">
        <v>68</v>
      </c>
      <c r="D15" s="226"/>
    </row>
    <row r="16" spans="3:4" ht="45.75" customHeight="1">
      <c r="C16" s="70" t="s">
        <v>92</v>
      </c>
      <c r="D16" s="12" t="s">
        <v>246</v>
      </c>
    </row>
    <row r="17" spans="3:4" ht="48" customHeight="1">
      <c r="C17" s="88" t="s">
        <v>266</v>
      </c>
      <c r="D17" s="12" t="s">
        <v>268</v>
      </c>
    </row>
    <row r="18" spans="3:4" ht="29.25" customHeight="1">
      <c r="C18" s="226" t="s">
        <v>89</v>
      </c>
      <c r="D18" s="226"/>
    </row>
    <row r="19" spans="3:4" ht="36.75" customHeight="1">
      <c r="C19" s="14" t="s">
        <v>269</v>
      </c>
      <c r="D19" s="12" t="s">
        <v>247</v>
      </c>
    </row>
    <row r="20" spans="3:4" ht="32.25" customHeight="1">
      <c r="C20" s="14" t="s">
        <v>202</v>
      </c>
      <c r="D20" s="12" t="s">
        <v>203</v>
      </c>
    </row>
    <row r="21" spans="3:4" ht="25.5" customHeight="1">
      <c r="C21" s="53" t="s">
        <v>186</v>
      </c>
      <c r="D21" s="12" t="s">
        <v>188</v>
      </c>
    </row>
    <row r="22" spans="3:4" ht="33.75" customHeight="1">
      <c r="C22" s="14" t="s">
        <v>187</v>
      </c>
      <c r="D22" s="12" t="s">
        <v>171</v>
      </c>
    </row>
    <row r="23" spans="3:4" ht="43.5" customHeight="1"/>
    <row r="24" spans="3:4" ht="57" customHeight="1"/>
  </sheetData>
  <mergeCells count="6">
    <mergeCell ref="C18:D18"/>
    <mergeCell ref="C1:D1"/>
    <mergeCell ref="C2:D2"/>
    <mergeCell ref="C8:D8"/>
    <mergeCell ref="C6:D6"/>
    <mergeCell ref="C15:D15"/>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Jimmy Afham</cp:lastModifiedBy>
  <cp:lastPrinted>2022-11-09T10:23:13Z</cp:lastPrinted>
  <dcterms:created xsi:type="dcterms:W3CDTF">2018-01-02T05:37:56Z</dcterms:created>
  <dcterms:modified xsi:type="dcterms:W3CDTF">2022-11-09T12:05:45Z</dcterms:modified>
</cp:coreProperties>
</file>