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30" windowWidth="20115" windowHeight="1185" activeTab="4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33" i="9" l="1"/>
  <c r="E33" i="9"/>
  <c r="D33" i="9"/>
  <c r="F26" i="9"/>
  <c r="E26" i="9"/>
  <c r="D26" i="9"/>
  <c r="F23" i="9"/>
  <c r="E23" i="9"/>
  <c r="D23" i="9"/>
  <c r="F20" i="9"/>
  <c r="E20" i="9"/>
  <c r="D20" i="9"/>
  <c r="F17" i="9"/>
  <c r="E17" i="9"/>
  <c r="D17" i="9"/>
  <c r="F8" i="9"/>
  <c r="E8" i="9"/>
  <c r="D8" i="9"/>
  <c r="D27" i="9" l="1"/>
  <c r="E27" i="9"/>
  <c r="F27" i="9"/>
  <c r="L20" i="1"/>
  <c r="M20" i="1"/>
  <c r="N20" i="1"/>
  <c r="M26" i="1"/>
  <c r="N26" i="1"/>
  <c r="L26" i="1"/>
  <c r="L38" i="1"/>
  <c r="M38" i="1"/>
  <c r="N38" i="1"/>
  <c r="L43" i="1"/>
  <c r="M43" i="1"/>
  <c r="N43" i="1"/>
  <c r="M46" i="1"/>
  <c r="N46" i="1"/>
  <c r="L46" i="1"/>
  <c r="M53" i="1"/>
  <c r="N53" i="1"/>
  <c r="L53" i="1"/>
  <c r="M59" i="1"/>
  <c r="N59" i="1"/>
  <c r="L59" i="1"/>
  <c r="L63" i="1"/>
  <c r="M63" i="1"/>
  <c r="N63" i="1"/>
  <c r="M56" i="1" l="1"/>
  <c r="M64" i="1" s="1"/>
  <c r="N56" i="1"/>
  <c r="N64" i="1" s="1"/>
  <c r="L56" i="1"/>
  <c r="L64" i="1" s="1"/>
  <c r="M23" i="1" l="1"/>
  <c r="M47" i="1" s="1"/>
  <c r="M65" i="1" s="1"/>
  <c r="C4" i="1" s="1"/>
  <c r="N23" i="1"/>
  <c r="N47" i="1" s="1"/>
  <c r="N65" i="1" s="1"/>
  <c r="C3" i="1" s="1"/>
  <c r="L23" i="1"/>
  <c r="L47" i="1" s="1"/>
  <c r="L65" i="1" s="1"/>
  <c r="C5" i="1" s="1"/>
</calcChain>
</file>

<file path=xl/sharedStrings.xml><?xml version="1.0" encoding="utf-8"?>
<sst xmlns="http://schemas.openxmlformats.org/spreadsheetml/2006/main" count="444" uniqueCount="310">
  <si>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</si>
  <si>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</si>
  <si>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</si>
  <si>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</si>
  <si>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</si>
  <si>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</si>
  <si>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</si>
  <si>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</si>
  <si>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</si>
  <si>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</si>
  <si>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</si>
  <si>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</si>
  <si>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</si>
  <si>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</si>
  <si>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</si>
  <si>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</si>
  <si>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</si>
  <si>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</si>
  <si>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</si>
  <si>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</si>
  <si>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</si>
  <si>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</si>
  <si>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</si>
  <si>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</si>
  <si>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</si>
  <si>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</si>
  <si>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</si>
  <si>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</si>
  <si>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</si>
  <si>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</si>
  <si>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</si>
  <si>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</si>
  <si>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</si>
  <si>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</si>
  <si>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</si>
  <si>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</si>
  <si>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</si>
  <si>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</si>
  <si>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</si>
  <si>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</si>
  <si>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</si>
  <si>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</si>
  <si>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</si>
  <si>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</si>
  <si>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</si>
  <si>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</si>
  <si>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</si>
  <si>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</si>
  <si>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</si>
  <si>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</si>
  <si>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</si>
  <si>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</si>
  <si>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</si>
  <si>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</si>
  <si>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</si>
  <si>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</si>
  <si>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</si>
  <si>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</si>
  <si>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</si>
  <si>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</si>
  <si>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</si>
  <si>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</si>
  <si>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</si>
  <si>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</si>
  <si>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</si>
  <si>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</si>
  <si>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</si>
  <si>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</si>
  <si>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</si>
  <si>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</si>
  <si>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</si>
  <si>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>فنادق عشتار</t>
  </si>
  <si>
    <t>HISH</t>
  </si>
  <si>
    <t>المصرف التجاري</t>
  </si>
  <si>
    <t>BCOI</t>
  </si>
  <si>
    <t xml:space="preserve">صناعة وتجارة الكارتون </t>
  </si>
  <si>
    <t>IICM</t>
  </si>
  <si>
    <t>المصرف الاهلي</t>
  </si>
  <si>
    <t>BNOI</t>
  </si>
  <si>
    <t xml:space="preserve">فندق بغداد </t>
  </si>
  <si>
    <t>HBAG</t>
  </si>
  <si>
    <t xml:space="preserve">بغداد للمشروبات الغازية </t>
  </si>
  <si>
    <t>IBSD</t>
  </si>
  <si>
    <t>مصرف عبر العراق</t>
  </si>
  <si>
    <t>BTRI</t>
  </si>
  <si>
    <t>مصرف الثقة الدولي</t>
  </si>
  <si>
    <t>BTRU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</si>
  <si>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</si>
  <si>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</si>
  <si>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</si>
  <si>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</si>
  <si>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</si>
  <si>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>بين النهرين للاستثمارات المالية</t>
  </si>
  <si>
    <t>VMES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</si>
  <si>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</si>
  <si>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</si>
  <si>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</si>
  <si>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</si>
  <si>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</si>
  <si>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</si>
  <si>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</si>
  <si>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</si>
  <si>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</si>
  <si>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</si>
  <si>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</si>
  <si>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</si>
  <si>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</si>
  <si>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</si>
  <si>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</si>
  <si>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</si>
  <si>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</si>
  <si>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</si>
  <si>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</si>
  <si>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</si>
  <si>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</si>
  <si>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</si>
  <si>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</si>
  <si>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</si>
  <si>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</si>
  <si>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</si>
  <si>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</si>
  <si>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</si>
  <si>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</si>
  <si>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</si>
  <si>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</si>
  <si>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</si>
  <si>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</si>
  <si>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</si>
  <si>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</si>
  <si>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</si>
  <si>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</si>
  <si>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</si>
  <si>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</si>
  <si>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</si>
  <si>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</si>
  <si>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</si>
  <si>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</si>
  <si>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</si>
  <si>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</si>
  <si>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</si>
  <si>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</si>
  <si>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</si>
  <si>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</si>
  <si>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</si>
  <si>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</si>
  <si>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</si>
  <si>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</si>
  <si>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</si>
  <si>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</si>
  <si>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</si>
  <si>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</si>
  <si>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</si>
  <si>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</si>
  <si>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</si>
  <si>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</si>
  <si>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</si>
  <si>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</si>
  <si>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</si>
  <si>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</si>
  <si>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</si>
  <si>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</si>
  <si>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</si>
  <si>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</si>
  <si>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</si>
  <si>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</si>
  <si>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</si>
  <si>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</si>
  <si>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</si>
  <si>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</si>
  <si>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</si>
  <si>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</si>
  <si>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</si>
  <si>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</si>
  <si>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</si>
  <si>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</si>
  <si>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</si>
  <si>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</si>
  <si>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</si>
  <si>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</si>
  <si>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</si>
  <si>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</si>
  <si>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</si>
  <si>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</si>
  <si>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</si>
  <si>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</si>
  <si>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</si>
  <si>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</si>
  <si>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</si>
  <si>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</si>
  <si>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</si>
  <si>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</si>
  <si>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</si>
  <si>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</si>
  <si>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</si>
  <si>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</si>
  <si>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</si>
  <si>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</si>
  <si>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</si>
  <si>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</si>
  <si>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</si>
  <si>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</si>
  <si>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</si>
  <si>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</si>
  <si>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</si>
  <si>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</si>
  <si>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</si>
  <si>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</si>
  <si>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</si>
  <si>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</si>
  <si>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</si>
  <si>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</si>
  <si>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</si>
  <si>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</si>
  <si>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</si>
  <si>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</si>
  <si>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</si>
  <si>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تعلن الشركة عن البدء بتوزيع الارباح السنوية بنسبة (2.5%) من راس المال  لعام 2019 في مقر الشركة إعتباراً من يوم الاحد 2021/12/5 من الساعة (8:00) صباحا الى الساعة (12:00) ظهراَ مع جلب المستمسكات الثبوتية او بموجب وكالة مصدقة .</t>
  </si>
  <si>
    <t>مصرف آشور(BASH)</t>
  </si>
  <si>
    <t>مصرف الطيف الاسلامي (BTIB)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</si>
  <si>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</si>
  <si>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</si>
  <si>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</si>
  <si>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</si>
  <si>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</si>
  <si>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</si>
  <si>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</si>
  <si>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</si>
  <si>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</si>
  <si>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</si>
  <si>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</si>
  <si>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</si>
  <si>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</si>
  <si>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</si>
  <si>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</si>
  <si>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</si>
  <si>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</si>
  <si>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</si>
  <si>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</si>
  <si>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 xml:space="preserve"> بدء الاكتتاب على أسهم الشركة إعتباراً من يوم  الخميس 2022/1/21 على الاسهم المطروحة البالغة (50) مليار سهم ولمدة (30) يوماً في المصرف ايلاف الاسلامي  ، تنفيذاً لقرار الهيئة العامة المنعقدة في 2021/12/20 زيادة رأسمال الشركة من (203) مليار سهم الى (253)  مليار سهم وفقا للمادة (55/اولاً) من قانون الشركات .</t>
  </si>
  <si>
    <t>خامساً  : توزيع الارباح .</t>
  </si>
  <si>
    <t xml:space="preserve">مجموع السوق الثاني </t>
  </si>
  <si>
    <t>مجموع السوقين</t>
  </si>
  <si>
    <t>عقد إجتماع الهيئة العامة للشركة يوم السبت الموافق 2021/12/25 الساعة العاشرة صباحاً في مبنى المحطة لريادة الاعمال ،  لمناقشة الحسابات الختامية لعام 2020 ، مناقشة مقسوم الارباح لسنة 2020 والبالغة (6.250.000) واجراء انتخابات تكميلية لانتخاب (5) اعضاء احتياط وعضو واحد اصلي . تم إيقاف التداول على أسهم الشركة إعتباراً من جلسة الثلاثاء 2021/12/21.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</si>
  <si>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</si>
  <si>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</si>
  <si>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</si>
  <si>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</si>
  <si>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</si>
  <si>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</si>
  <si>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</si>
  <si>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</si>
  <si>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</si>
  <si>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</si>
  <si>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</si>
  <si>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مصرف المشرق العربي الاسلامي (BAMS)</t>
  </si>
  <si>
    <t>HASH</t>
  </si>
  <si>
    <t xml:space="preserve">مصرف الاتحاد العراقي </t>
  </si>
  <si>
    <t>BUOI</t>
  </si>
  <si>
    <t>فندق اشور</t>
  </si>
  <si>
    <t>عدم تقديم البيانات المالية السنوية لعام 2020 وعدم تقديم البيانات المالية السنوية المنتهية في 2021/3/31 ، وبيانات الفصل الاول لسنة 2021. سعر الاغلاق (11.650) دينار.</t>
  </si>
  <si>
    <t>المعدنية والدراجات</t>
  </si>
  <si>
    <t>IMIB</t>
  </si>
  <si>
    <t>مصرف العالم الاسلامي(BWOR)</t>
  </si>
  <si>
    <t>سيعقد إجتماع الهيئة العامة للشركة يوم الخميس الموافق 2022/3/10 الساعة العاشرة صباحاً في مبنى الادارة العامة/المنصور ، مناقشة الحسابات الختامية للسنة المالية المنتهية في 2019/12/31 ، مناقشة الارباح المتخققة لعام 2019 ن المصادقة على تعديل عقد تاسيس المصرف استنادا الى كتاب البنك المركزي . الشركة موقوفة عن التداول لعدم الالتزام بتعليمات الافصاح المالي.</t>
  </si>
  <si>
    <t>سيعقد إجتماع الهيئة العامة للشركة يوم الثلاثاء الموافق 2022/3/8 الساعة العاشرة صباحاً في قاعة جمعية الاقتصاديين العراقيين/بغداد المنصور ، مناقشة الحسابات الختامية لعام 2020 ، مناقشة زيادة راس مال الشركة بنسبة (52,6251526625%) من راس المال وفق المادة (ثانياً وثالثاً/55) ، مناقشة مقسوم الارباح . الشركة موقوفة عن التداول بقرار من هيئة الاوراق المالية منذ تاريخ 2021/7/5 لعدم الالتزام بتعليمات الافصاح المالي.</t>
  </si>
  <si>
    <t>مجموع قطاع الفنادق والسياحة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</si>
  <si>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</si>
  <si>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</si>
  <si>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</si>
  <si>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</si>
  <si>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</si>
  <si>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</si>
  <si>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سيعقد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</si>
  <si>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</si>
  <si>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</si>
  <si>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</si>
  <si>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</si>
  <si>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</si>
  <si>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</si>
  <si>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>قررت الهيئة العامة في اجتماعها المنعقد في 2021/12/20 زيادة رأسمال الشركة من (203) مليار دينار الى (253) مليار دينار وفق المادة (55/اولاً) من قانون الشركات.</t>
  </si>
  <si>
    <t xml:space="preserve">الكيمياوية والبلاستيكية </t>
  </si>
  <si>
    <t>INCP</t>
  </si>
  <si>
    <t>سيعقد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</si>
  <si>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</si>
  <si>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جلسة الاثنين الموافق 2022/3/7</t>
  </si>
  <si>
    <t>نشرة التداول في السوق النظامي رقم (44)</t>
  </si>
  <si>
    <t>نشرة التداول في السوق الثاني رقم (44)</t>
  </si>
  <si>
    <t>الشركات غير المتداولة في السوق النظامي لجلسة الاثنين الموافق 2022/3/7</t>
  </si>
  <si>
    <t xml:space="preserve"> الشركات غير المتداولة في السوق الثاني لجلسة  الاثنين الموافق 2022/3/7</t>
  </si>
  <si>
    <t>بلغ الرقم القياسي العام (597.06) نقطة منخفضاً بنسبة (0.44)</t>
  </si>
  <si>
    <t>مجموع قطاع الزراعة</t>
  </si>
  <si>
    <t>مجموع قطاع الخدمات</t>
  </si>
  <si>
    <t>سوق العراق للأوراق المالية</t>
  </si>
  <si>
    <t>جلسة الاثنين 2022/3/7</t>
  </si>
  <si>
    <t>نشرة 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</si>
  <si>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</si>
  <si>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</si>
  <si>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</si>
  <si>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</si>
  <si>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المصرف الاهلي العراقي </t>
  </si>
  <si>
    <t xml:space="preserve">مصرف الموصل </t>
  </si>
  <si>
    <t>المعمورة للاستثمارات العقارية</t>
  </si>
  <si>
    <t xml:space="preserve">قطاع الصناعة 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</si>
  <si>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</si>
  <si>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</si>
  <si>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</si>
  <si>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</si>
  <si>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نشرة  تداول الاسهم المباعة من غير العراقيين في السوق الثاني</t>
  </si>
  <si>
    <t>أخبار الشركات المساهمة المدرجة في سوق العراق للاوراق المالية الاثنين الموافق 2022/3/7</t>
  </si>
  <si>
    <t>سيتم إطلاق التداول على أسهم الشركة إعتباراً من يوم الثلاثاء الموافق 2022/3/8 بعد قرار الهيئة العامة المنعقدة في 2022/2/26 ، المصادقة على الحسابات الختامية للسنة المالية المنتهية في 2020/12/31 ، تحويل الارباح إلى حساب الفائض المتراكم ، إطفاء (602,768,000) دينار من العجز المتراكم ليكون مبلغ العجز المتبقي (2,411,072,000) دينار ، المصادقة على تعديل المادة الرابعة من عقد التاسيس بزيادة رأس مال الشركة من (200) مليار دينار إلى (250) مليار دينار وفقاً للمادة (55/اولاً) من قانون الشركات . سيكون السعر التأشيري للسهم (1.000) دينار.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</si>
</sst>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8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  <scheme val="minor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196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vertical="center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3" fontId="6" fillId="0" borderId="86" xfId="0" applyNumberFormat="1" applyFont="1" applyBorder="1" applyAlignment="1">
      <alignment horizontal="center" vertical="center"/>
    </xf>
    <xf numFmtId="0" fontId="6" fillId="0" borderId="86" xfId="0" applyFont="1" applyFill="1" applyBorder="1" applyAlignment="1">
      <alignment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0" fontId="6" fillId="0" borderId="82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87" xfId="0" applyNumberFormat="1" applyFont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164" fontId="6" fillId="0" borderId="90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3" fontId="57" fillId="0" borderId="0" xfId="0" applyNumberFormat="1" applyFont="1"/>
    <xf numFmtId="164" fontId="60" fillId="0" borderId="92" xfId="0" applyNumberFormat="1" applyFont="1" applyBorder="1" applyAlignment="1">
      <alignment horizontal="right" vertical="center" wrapText="1"/>
    </xf>
    <xf numFmtId="164" fontId="6" fillId="0" borderId="92" xfId="0" applyNumberFormat="1" applyFont="1" applyBorder="1" applyAlignment="1">
      <alignment horizontal="center" vertical="center"/>
    </xf>
    <xf numFmtId="4" fontId="6" fillId="0" borderId="92" xfId="0" applyNumberFormat="1" applyFont="1" applyBorder="1" applyAlignment="1">
      <alignment horizontal="center" vertical="center"/>
    </xf>
    <xf numFmtId="3" fontId="6" fillId="0" borderId="92" xfId="0" applyNumberFormat="1" applyFont="1" applyBorder="1" applyAlignment="1">
      <alignment horizontal="center" vertical="center"/>
    </xf>
    <xf numFmtId="4" fontId="61" fillId="0" borderId="92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0" fontId="6" fillId="0" borderId="95" xfId="0" applyFont="1" applyFill="1" applyBorder="1" applyAlignment="1">
      <alignment vertical="center" wrapText="1"/>
    </xf>
    <xf numFmtId="164" fontId="6" fillId="0" borderId="83" xfId="0" applyNumberFormat="1" applyFont="1" applyFill="1" applyBorder="1" applyAlignment="1">
      <alignment horizontal="right" vertical="center" wrapText="1"/>
    </xf>
    <xf numFmtId="4" fontId="62" fillId="0" borderId="92" xfId="0" applyNumberFormat="1" applyFont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3" fontId="0" fillId="0" borderId="0" xfId="0" applyNumberFormat="1"/>
    <xf numFmtId="164" fontId="6" fillId="0" borderId="96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4" fontId="61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2" borderId="98" xfId="0" applyFont="1" applyFill="1" applyBorder="1" applyAlignment="1">
      <alignment horizontal="center" vertical="center"/>
    </xf>
    <xf numFmtId="0" fontId="66" fillId="2" borderId="98" xfId="0" applyFont="1" applyFill="1" applyBorder="1" applyAlignment="1">
      <alignment horizontal="center" vertical="center" wrapText="1"/>
    </xf>
    <xf numFmtId="0" fontId="65" fillId="0" borderId="98" xfId="2" applyFont="1" applyFill="1" applyBorder="1" applyAlignment="1">
      <alignment horizontal="right" vertical="center"/>
    </xf>
    <xf numFmtId="0" fontId="65" fillId="0" borderId="98" xfId="2" applyFont="1" applyFill="1" applyBorder="1" applyAlignment="1">
      <alignment horizontal="left" vertical="center"/>
    </xf>
    <xf numFmtId="3" fontId="65" fillId="0" borderId="102" xfId="2" applyNumberFormat="1" applyFont="1" applyFill="1" applyBorder="1" applyAlignment="1">
      <alignment horizontal="center" vertical="center"/>
    </xf>
    <xf numFmtId="0" fontId="67" fillId="0" borderId="0" xfId="0" applyFont="1"/>
    <xf numFmtId="0" fontId="65" fillId="2" borderId="98" xfId="0" applyFont="1" applyFill="1" applyBorder="1" applyAlignment="1">
      <alignment horizontal="center" vertical="center"/>
    </xf>
    <xf numFmtId="0" fontId="65" fillId="2" borderId="98" xfId="0" applyFont="1" applyFill="1" applyBorder="1" applyAlignment="1">
      <alignment horizontal="center" vertical="center" wrapText="1"/>
    </xf>
    <xf numFmtId="3" fontId="6" fillId="0" borderId="95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6" fillId="0" borderId="95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right" vertical="center"/>
    </xf>
    <xf numFmtId="2" fontId="0" fillId="0" borderId="79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3" fillId="0" borderId="95" xfId="0" applyNumberFormat="1" applyFont="1" applyBorder="1" applyAlignment="1">
      <alignment horizontal="center" vertical="center"/>
    </xf>
    <xf numFmtId="2" fontId="3" fillId="0" borderId="90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right" vertical="center"/>
    </xf>
    <xf numFmtId="4" fontId="63" fillId="0" borderId="13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2" fontId="0" fillId="0" borderId="77" xfId="0" applyNumberFormat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65" fillId="0" borderId="103" xfId="2" applyFont="1" applyFill="1" applyBorder="1" applyAlignment="1">
      <alignment horizontal="center" vertical="center"/>
    </xf>
    <xf numFmtId="0" fontId="65" fillId="0" borderId="104" xfId="2" applyFont="1" applyFill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5" fillId="0" borderId="100" xfId="0" applyFont="1" applyBorder="1" applyAlignment="1">
      <alignment horizontal="center" vertical="center"/>
    </xf>
    <xf numFmtId="0" fontId="65" fillId="0" borderId="101" xfId="0" applyFont="1" applyBorder="1" applyAlignment="1">
      <alignment horizontal="center" vertical="center"/>
    </xf>
    <xf numFmtId="0" fontId="64" fillId="0" borderId="97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103" xfId="0" applyFont="1" applyFill="1" applyBorder="1" applyAlignment="1">
      <alignment horizontal="center" vertical="center"/>
    </xf>
    <xf numFmtId="0" fontId="65" fillId="0" borderId="104" xfId="0" applyFont="1" applyFill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59" fillId="0" borderId="77" xfId="0" applyNumberFormat="1" applyFont="1" applyBorder="1" applyAlignment="1">
      <alignment horizontal="center" vertical="center"/>
    </xf>
    <xf numFmtId="2" fontId="59" fillId="0" borderId="75" xfId="0" applyNumberFormat="1" applyFont="1" applyBorder="1" applyAlignment="1">
      <alignment horizontal="center" vertical="center"/>
    </xf>
    <xf numFmtId="2" fontId="59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5" fontId="17" fillId="3" borderId="75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2</xdr:row>
      <xdr:rowOff>95250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119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296533</xdr:colOff>
      <xdr:row>0</xdr:row>
      <xdr:rowOff>9525</xdr:rowOff>
    </xdr:from>
    <xdr:to>
      <xdr:col>5</xdr:col>
      <xdr:colOff>1562099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1" y="9525"/>
          <a:ext cx="126556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rightToLeft="1" topLeftCell="A7" zoomScale="90" zoomScaleNormal="90" zoomScaleSheetLayoutView="100" workbookViewId="0">
      <selection activeCell="B27" sqref="B27:N27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7" s="3" customFormat="1" ht="43.5" customHeight="1">
      <c r="B1" s="144" t="s">
        <v>0</v>
      </c>
      <c r="C1" s="145"/>
      <c r="D1" s="146"/>
      <c r="E1" s="2"/>
      <c r="F1" s="2"/>
      <c r="G1" s="2"/>
      <c r="H1" s="2"/>
      <c r="I1" s="2"/>
      <c r="J1" s="2"/>
      <c r="K1" s="2"/>
      <c r="L1" s="2"/>
      <c r="M1" s="2"/>
    </row>
    <row r="2" spans="2:17" ht="37.5" customHeight="1">
      <c r="B2" s="29" t="s">
        <v>284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7" ht="33" customHeight="1">
      <c r="B3" s="19" t="s">
        <v>1</v>
      </c>
      <c r="C3" s="150">
        <f>N65</f>
        <v>1371976970.4200001</v>
      </c>
      <c r="D3" s="151"/>
      <c r="E3" s="152"/>
      <c r="F3" s="2"/>
      <c r="G3" s="2"/>
      <c r="H3" s="2"/>
      <c r="I3" s="2"/>
      <c r="J3" s="4"/>
      <c r="K3" s="1" t="s">
        <v>7</v>
      </c>
      <c r="L3" s="2"/>
      <c r="M3" s="2"/>
      <c r="N3" s="25">
        <v>29</v>
      </c>
      <c r="P3" s="98"/>
    </row>
    <row r="4" spans="2:17" ht="33" customHeight="1">
      <c r="B4" s="20" t="s">
        <v>2</v>
      </c>
      <c r="C4" s="150">
        <f>M65</f>
        <v>944686160</v>
      </c>
      <c r="D4" s="151"/>
      <c r="E4" s="152"/>
      <c r="F4" s="2"/>
      <c r="G4" s="2"/>
      <c r="H4" s="2"/>
      <c r="I4" s="2"/>
      <c r="J4" s="4"/>
      <c r="K4" s="1" t="s">
        <v>8</v>
      </c>
      <c r="L4" s="2"/>
      <c r="M4" s="2"/>
      <c r="N4" s="25">
        <v>4</v>
      </c>
      <c r="P4" s="98"/>
      <c r="Q4" s="98"/>
    </row>
    <row r="5" spans="2:17" ht="33" customHeight="1">
      <c r="B5" s="20" t="s">
        <v>3</v>
      </c>
      <c r="C5" s="147">
        <f>L65</f>
        <v>317</v>
      </c>
      <c r="D5" s="148"/>
      <c r="E5" s="149"/>
      <c r="F5" s="2"/>
      <c r="G5" s="2"/>
      <c r="H5" s="2"/>
      <c r="I5" s="2"/>
      <c r="J5" s="4"/>
      <c r="K5" s="1" t="s">
        <v>9</v>
      </c>
      <c r="L5" s="2"/>
      <c r="M5" s="2"/>
      <c r="N5" s="26">
        <v>10</v>
      </c>
    </row>
    <row r="6" spans="2:17" ht="33" customHeight="1">
      <c r="B6" s="20" t="s">
        <v>4</v>
      </c>
      <c r="C6" s="153">
        <v>597.05999999999995</v>
      </c>
      <c r="D6" s="154"/>
      <c r="E6" s="155"/>
      <c r="F6" s="2"/>
      <c r="G6" s="2"/>
      <c r="H6" s="2"/>
      <c r="I6" s="2"/>
      <c r="J6" s="4"/>
      <c r="K6" s="1" t="s">
        <v>10</v>
      </c>
      <c r="L6" s="2"/>
      <c r="M6" s="2"/>
      <c r="N6" s="26">
        <v>5</v>
      </c>
      <c r="O6" s="98"/>
    </row>
    <row r="7" spans="2:17" ht="33" customHeight="1">
      <c r="B7" s="20" t="s">
        <v>5</v>
      </c>
      <c r="C7" s="140">
        <v>-0.44</v>
      </c>
      <c r="D7" s="141"/>
      <c r="E7" s="35"/>
      <c r="F7" s="2"/>
      <c r="G7" s="2"/>
      <c r="H7" s="2"/>
      <c r="I7" s="2"/>
      <c r="J7" s="4"/>
      <c r="K7" s="1" t="s">
        <v>89</v>
      </c>
      <c r="L7" s="2"/>
      <c r="M7" s="2"/>
      <c r="N7" s="25">
        <v>18</v>
      </c>
      <c r="Q7" s="98"/>
    </row>
    <row r="8" spans="2:17" ht="33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51</v>
      </c>
      <c r="O8" s="98"/>
    </row>
    <row r="9" spans="2:17" ht="33" customHeight="1">
      <c r="B9" s="142" t="s">
        <v>285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Q9" s="98"/>
    </row>
    <row r="10" spans="2:17" ht="46.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7" ht="24.95" customHeight="1">
      <c r="B11" s="115" t="s">
        <v>22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7" s="36" customFormat="1" ht="24.95" customHeight="1">
      <c r="B12" s="39" t="s">
        <v>247</v>
      </c>
      <c r="C12" s="42" t="s">
        <v>248</v>
      </c>
      <c r="D12" s="65">
        <v>1.24</v>
      </c>
      <c r="E12" s="86">
        <v>1.24</v>
      </c>
      <c r="F12" s="86">
        <v>1.21</v>
      </c>
      <c r="G12" s="86">
        <v>1.22</v>
      </c>
      <c r="H12" s="86">
        <v>1.23</v>
      </c>
      <c r="I12" s="86">
        <v>1.24</v>
      </c>
      <c r="J12" s="86">
        <v>1.24</v>
      </c>
      <c r="K12" s="87">
        <v>0</v>
      </c>
      <c r="L12" s="88">
        <v>19</v>
      </c>
      <c r="M12" s="88">
        <v>53750000</v>
      </c>
      <c r="N12" s="88">
        <v>65755000</v>
      </c>
    </row>
    <row r="13" spans="2:17" s="36" customFormat="1" ht="24.95" customHeight="1">
      <c r="B13" s="39" t="s">
        <v>73</v>
      </c>
      <c r="C13" s="42" t="s">
        <v>74</v>
      </c>
      <c r="D13" s="65">
        <v>0.62</v>
      </c>
      <c r="E13" s="86">
        <v>0.63</v>
      </c>
      <c r="F13" s="86">
        <v>0.62</v>
      </c>
      <c r="G13" s="86">
        <v>0.62</v>
      </c>
      <c r="H13" s="86">
        <v>0.62</v>
      </c>
      <c r="I13" s="86">
        <v>0.62</v>
      </c>
      <c r="J13" s="86">
        <v>0.62</v>
      </c>
      <c r="K13" s="87">
        <v>0</v>
      </c>
      <c r="L13" s="88">
        <v>8</v>
      </c>
      <c r="M13" s="88">
        <v>12002000</v>
      </c>
      <c r="N13" s="88">
        <v>7441256.04</v>
      </c>
    </row>
    <row r="14" spans="2:17" s="36" customFormat="1" ht="24.95" customHeight="1">
      <c r="B14" s="40" t="s">
        <v>222</v>
      </c>
      <c r="C14" s="41" t="s">
        <v>223</v>
      </c>
      <c r="D14" s="65">
        <v>0.18</v>
      </c>
      <c r="E14" s="86">
        <v>0.18</v>
      </c>
      <c r="F14" s="86">
        <v>0.18</v>
      </c>
      <c r="G14" s="86">
        <v>0.18</v>
      </c>
      <c r="H14" s="86">
        <v>0.18</v>
      </c>
      <c r="I14" s="86">
        <v>0.18</v>
      </c>
      <c r="J14" s="86">
        <v>0.18</v>
      </c>
      <c r="K14" s="87">
        <v>0</v>
      </c>
      <c r="L14" s="88">
        <v>18</v>
      </c>
      <c r="M14" s="88">
        <v>48023065</v>
      </c>
      <c r="N14" s="88">
        <v>8644151.6999999993</v>
      </c>
    </row>
    <row r="15" spans="2:17" s="36" customFormat="1" ht="24.95" customHeight="1">
      <c r="B15" s="39" t="s">
        <v>191</v>
      </c>
      <c r="C15" s="42" t="s">
        <v>192</v>
      </c>
      <c r="D15" s="65">
        <v>0.21</v>
      </c>
      <c r="E15" s="86">
        <v>0.21</v>
      </c>
      <c r="F15" s="86">
        <v>0.2</v>
      </c>
      <c r="G15" s="86">
        <v>0.2</v>
      </c>
      <c r="H15" s="86">
        <v>0.2</v>
      </c>
      <c r="I15" s="86">
        <v>0.2</v>
      </c>
      <c r="J15" s="86">
        <v>0.2</v>
      </c>
      <c r="K15" s="87">
        <v>0</v>
      </c>
      <c r="L15" s="88">
        <v>26</v>
      </c>
      <c r="M15" s="88">
        <v>88600000</v>
      </c>
      <c r="N15" s="88">
        <v>18035000</v>
      </c>
    </row>
    <row r="16" spans="2:17" s="36" customFormat="1" ht="24.95" customHeight="1">
      <c r="B16" s="40" t="s">
        <v>98</v>
      </c>
      <c r="C16" s="41" t="s">
        <v>99</v>
      </c>
      <c r="D16" s="65">
        <v>0.52</v>
      </c>
      <c r="E16" s="86">
        <v>0.52</v>
      </c>
      <c r="F16" s="86">
        <v>0.52</v>
      </c>
      <c r="G16" s="86">
        <v>0.52</v>
      </c>
      <c r="H16" s="86">
        <v>0.53</v>
      </c>
      <c r="I16" s="86">
        <v>0.52</v>
      </c>
      <c r="J16" s="86">
        <v>0.52</v>
      </c>
      <c r="K16" s="87">
        <v>0</v>
      </c>
      <c r="L16" s="88">
        <v>13</v>
      </c>
      <c r="M16" s="88">
        <v>10000000</v>
      </c>
      <c r="N16" s="88">
        <v>5200000</v>
      </c>
    </row>
    <row r="17" spans="2:14" s="36" customFormat="1" ht="24.95" customHeight="1">
      <c r="B17" s="40" t="s">
        <v>77</v>
      </c>
      <c r="C17" s="41" t="s">
        <v>78</v>
      </c>
      <c r="D17" s="65">
        <v>1.53</v>
      </c>
      <c r="E17" s="86">
        <v>1.53</v>
      </c>
      <c r="F17" s="86">
        <v>1.52</v>
      </c>
      <c r="G17" s="86">
        <v>1.53</v>
      </c>
      <c r="H17" s="86">
        <v>1.55</v>
      </c>
      <c r="I17" s="86">
        <v>1.53</v>
      </c>
      <c r="J17" s="86">
        <v>1.55</v>
      </c>
      <c r="K17" s="87">
        <v>-1.29</v>
      </c>
      <c r="L17" s="88">
        <v>14</v>
      </c>
      <c r="M17" s="88">
        <v>10244000</v>
      </c>
      <c r="N17" s="88">
        <v>15633320</v>
      </c>
    </row>
    <row r="18" spans="2:14" s="36" customFormat="1" ht="24.95" customHeight="1">
      <c r="B18" s="39" t="s">
        <v>127</v>
      </c>
      <c r="C18" s="44" t="s">
        <v>126</v>
      </c>
      <c r="D18" s="65">
        <v>0.53</v>
      </c>
      <c r="E18" s="86">
        <v>0.53</v>
      </c>
      <c r="F18" s="86">
        <v>0.53</v>
      </c>
      <c r="G18" s="86">
        <v>0.53</v>
      </c>
      <c r="H18" s="86">
        <v>0.51</v>
      </c>
      <c r="I18" s="86">
        <v>0.53</v>
      </c>
      <c r="J18" s="86">
        <v>0.53</v>
      </c>
      <c r="K18" s="87">
        <v>0</v>
      </c>
      <c r="L18" s="88">
        <v>3</v>
      </c>
      <c r="M18" s="88">
        <v>33124000</v>
      </c>
      <c r="N18" s="88">
        <v>17555720</v>
      </c>
    </row>
    <row r="19" spans="2:14" s="36" customFormat="1" ht="24.95" customHeight="1">
      <c r="B19" s="40" t="s">
        <v>50</v>
      </c>
      <c r="C19" s="41" t="s">
        <v>51</v>
      </c>
      <c r="D19" s="65">
        <v>0.11</v>
      </c>
      <c r="E19" s="86">
        <v>0.11</v>
      </c>
      <c r="F19" s="86">
        <v>0.11</v>
      </c>
      <c r="G19" s="86">
        <v>0.11</v>
      </c>
      <c r="H19" s="86">
        <v>0.11</v>
      </c>
      <c r="I19" s="86">
        <v>0.11</v>
      </c>
      <c r="J19" s="86">
        <v>0.11</v>
      </c>
      <c r="K19" s="87">
        <v>0</v>
      </c>
      <c r="L19" s="88">
        <v>24</v>
      </c>
      <c r="M19" s="88">
        <v>47068475</v>
      </c>
      <c r="N19" s="88">
        <v>5177532.25</v>
      </c>
    </row>
    <row r="20" spans="2:14" ht="24.95" customHeight="1">
      <c r="B20" s="118" t="s">
        <v>23</v>
      </c>
      <c r="C20" s="119"/>
      <c r="D20" s="126"/>
      <c r="E20" s="127"/>
      <c r="F20" s="127"/>
      <c r="G20" s="127"/>
      <c r="H20" s="127"/>
      <c r="I20" s="127"/>
      <c r="J20" s="127"/>
      <c r="K20" s="128"/>
      <c r="L20" s="37">
        <f>SUM(L12:L19)</f>
        <v>125</v>
      </c>
      <c r="M20" s="37">
        <f>SUM(M12:M19)</f>
        <v>302811540</v>
      </c>
      <c r="N20" s="37">
        <f>SUM(N12:N19)</f>
        <v>143441979.99000001</v>
      </c>
    </row>
    <row r="21" spans="2:14" s="36" customFormat="1" ht="24.95" customHeight="1">
      <c r="B21" s="115" t="s">
        <v>49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2:14" s="36" customFormat="1" ht="24.95" customHeight="1">
      <c r="B22" s="40" t="s">
        <v>166</v>
      </c>
      <c r="C22" s="41" t="s">
        <v>165</v>
      </c>
      <c r="D22" s="65">
        <v>7.98</v>
      </c>
      <c r="E22" s="86">
        <v>8</v>
      </c>
      <c r="F22" s="86">
        <v>7.95</v>
      </c>
      <c r="G22" s="86">
        <v>7.96</v>
      </c>
      <c r="H22" s="86">
        <v>7.98</v>
      </c>
      <c r="I22" s="86">
        <v>7.96</v>
      </c>
      <c r="J22" s="86">
        <v>7.98</v>
      </c>
      <c r="K22" s="87">
        <v>-0.25</v>
      </c>
      <c r="L22" s="88">
        <v>28</v>
      </c>
      <c r="M22" s="88">
        <v>3005000</v>
      </c>
      <c r="N22" s="88">
        <v>23915150</v>
      </c>
    </row>
    <row r="23" spans="2:14" s="36" customFormat="1" ht="24.95" customHeight="1">
      <c r="B23" s="118" t="s">
        <v>193</v>
      </c>
      <c r="C23" s="119"/>
      <c r="D23" s="126"/>
      <c r="E23" s="127"/>
      <c r="F23" s="127"/>
      <c r="G23" s="127"/>
      <c r="H23" s="127"/>
      <c r="I23" s="127"/>
      <c r="J23" s="127"/>
      <c r="K23" s="128"/>
      <c r="L23" s="37">
        <f>L22</f>
        <v>28</v>
      </c>
      <c r="M23" s="37">
        <f t="shared" ref="M23:N23" si="0">M22</f>
        <v>3005000</v>
      </c>
      <c r="N23" s="37">
        <f t="shared" si="0"/>
        <v>23915150</v>
      </c>
    </row>
    <row r="24" spans="2:14" s="36" customFormat="1" ht="24.95" customHeight="1">
      <c r="B24" s="115" t="s">
        <v>24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</row>
    <row r="25" spans="2:14" s="36" customFormat="1" ht="24.95" customHeight="1">
      <c r="B25" s="40" t="s">
        <v>167</v>
      </c>
      <c r="C25" s="41" t="s">
        <v>168</v>
      </c>
      <c r="D25" s="65">
        <v>2.65</v>
      </c>
      <c r="E25" s="86">
        <v>2.65</v>
      </c>
      <c r="F25" s="86">
        <v>2.65</v>
      </c>
      <c r="G25" s="86">
        <v>2.65</v>
      </c>
      <c r="H25" s="86">
        <v>2.68</v>
      </c>
      <c r="I25" s="86">
        <v>2.65</v>
      </c>
      <c r="J25" s="86">
        <v>2.68</v>
      </c>
      <c r="K25" s="87">
        <v>-1.1200000000000001</v>
      </c>
      <c r="L25" s="88">
        <v>2</v>
      </c>
      <c r="M25" s="88">
        <v>1500000</v>
      </c>
      <c r="N25" s="88">
        <v>3975000</v>
      </c>
    </row>
    <row r="26" spans="2:14" s="36" customFormat="1" ht="24.95" customHeight="1">
      <c r="B26" s="118" t="s">
        <v>291</v>
      </c>
      <c r="C26" s="119"/>
      <c r="D26" s="126"/>
      <c r="E26" s="127"/>
      <c r="F26" s="127"/>
      <c r="G26" s="127"/>
      <c r="H26" s="127"/>
      <c r="I26" s="127"/>
      <c r="J26" s="127"/>
      <c r="K26" s="128"/>
      <c r="L26" s="37">
        <f>L25</f>
        <v>2</v>
      </c>
      <c r="M26" s="37">
        <f t="shared" ref="M26:N26" si="1">M25</f>
        <v>1500000</v>
      </c>
      <c r="N26" s="37">
        <f t="shared" si="1"/>
        <v>3975000</v>
      </c>
    </row>
    <row r="27" spans="2:14" ht="24.95" customHeight="1">
      <c r="B27" s="115" t="s">
        <v>25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2:14" s="36" customFormat="1" ht="24.95" customHeight="1">
      <c r="B28" s="48" t="s">
        <v>81</v>
      </c>
      <c r="C28" s="49" t="s">
        <v>82</v>
      </c>
      <c r="D28" s="65">
        <v>4.4400000000000004</v>
      </c>
      <c r="E28" s="86">
        <v>4.4400000000000004</v>
      </c>
      <c r="F28" s="86">
        <v>4.3499999999999996</v>
      </c>
      <c r="G28" s="86">
        <v>4.38</v>
      </c>
      <c r="H28" s="86">
        <v>4.43</v>
      </c>
      <c r="I28" s="86">
        <v>4.3899999999999997</v>
      </c>
      <c r="J28" s="86">
        <v>4.47</v>
      </c>
      <c r="K28" s="87">
        <v>-1.79</v>
      </c>
      <c r="L28" s="88">
        <v>73</v>
      </c>
      <c r="M28" s="88">
        <v>31921000</v>
      </c>
      <c r="N28" s="88">
        <v>139720000</v>
      </c>
    </row>
    <row r="29" spans="2:14" s="36" customFormat="1" ht="24.95" customHeight="1">
      <c r="B29" s="48" t="s">
        <v>75</v>
      </c>
      <c r="C29" s="49" t="s">
        <v>76</v>
      </c>
      <c r="D29" s="65">
        <v>1.01</v>
      </c>
      <c r="E29" s="86">
        <v>1.06</v>
      </c>
      <c r="F29" s="86">
        <v>1.01</v>
      </c>
      <c r="G29" s="86">
        <v>1.02</v>
      </c>
      <c r="H29" s="86">
        <v>1.02</v>
      </c>
      <c r="I29" s="86">
        <v>1.06</v>
      </c>
      <c r="J29" s="86">
        <v>1.02</v>
      </c>
      <c r="K29" s="87">
        <v>3.92</v>
      </c>
      <c r="L29" s="88">
        <v>5</v>
      </c>
      <c r="M29" s="88">
        <v>3100000</v>
      </c>
      <c r="N29" s="88">
        <v>3161000</v>
      </c>
    </row>
    <row r="30" spans="2:14" s="36" customFormat="1" ht="24.95" customHeight="1">
      <c r="B30" s="48" t="s">
        <v>198</v>
      </c>
      <c r="C30" s="49" t="s">
        <v>199</v>
      </c>
      <c r="D30" s="65">
        <v>1.07</v>
      </c>
      <c r="E30" s="86">
        <v>1.1200000000000001</v>
      </c>
      <c r="F30" s="86">
        <v>1.07</v>
      </c>
      <c r="G30" s="86">
        <v>1.1000000000000001</v>
      </c>
      <c r="H30" s="86">
        <v>1.1100000000000001</v>
      </c>
      <c r="I30" s="86">
        <v>1.1200000000000001</v>
      </c>
      <c r="J30" s="86">
        <v>1.1000000000000001</v>
      </c>
      <c r="K30" s="87">
        <v>1.82</v>
      </c>
      <c r="L30" s="88">
        <v>2</v>
      </c>
      <c r="M30" s="88">
        <v>100000</v>
      </c>
      <c r="N30" s="88">
        <v>109500</v>
      </c>
    </row>
    <row r="31" spans="2:14" s="36" customFormat="1" ht="24.95" customHeight="1">
      <c r="B31" s="48" t="s">
        <v>220</v>
      </c>
      <c r="C31" s="49" t="s">
        <v>221</v>
      </c>
      <c r="D31" s="65">
        <v>4.5</v>
      </c>
      <c r="E31" s="86">
        <v>4.5</v>
      </c>
      <c r="F31" s="86">
        <v>4.5</v>
      </c>
      <c r="G31" s="86">
        <v>4.5</v>
      </c>
      <c r="H31" s="86">
        <v>4.7699999999999996</v>
      </c>
      <c r="I31" s="86">
        <v>4.5</v>
      </c>
      <c r="J31" s="86">
        <v>4.75</v>
      </c>
      <c r="K31" s="87">
        <v>-5.26</v>
      </c>
      <c r="L31" s="88">
        <v>4</v>
      </c>
      <c r="M31" s="88">
        <v>472186</v>
      </c>
      <c r="N31" s="88">
        <v>2124837</v>
      </c>
    </row>
    <row r="32" spans="2:14" s="36" customFormat="1" ht="24.95" customHeight="1">
      <c r="B32" s="50" t="s">
        <v>101</v>
      </c>
      <c r="C32" s="51" t="s">
        <v>102</v>
      </c>
      <c r="D32" s="65">
        <v>15.6</v>
      </c>
      <c r="E32" s="86">
        <v>16</v>
      </c>
      <c r="F32" s="86">
        <v>15.6</v>
      </c>
      <c r="G32" s="86">
        <v>15.95</v>
      </c>
      <c r="H32" s="86">
        <v>15.5</v>
      </c>
      <c r="I32" s="86">
        <v>15.8</v>
      </c>
      <c r="J32" s="86">
        <v>15.5</v>
      </c>
      <c r="K32" s="87">
        <v>1.94</v>
      </c>
      <c r="L32" s="88">
        <v>4</v>
      </c>
      <c r="M32" s="88">
        <v>235333</v>
      </c>
      <c r="N32" s="88">
        <v>3753194.8</v>
      </c>
    </row>
    <row r="33" spans="2:14" s="36" customFormat="1" ht="24.95" customHeight="1">
      <c r="B33" s="50" t="s">
        <v>270</v>
      </c>
      <c r="C33" s="51" t="s">
        <v>271</v>
      </c>
      <c r="D33" s="65">
        <v>1.57</v>
      </c>
      <c r="E33" s="86">
        <v>1.57</v>
      </c>
      <c r="F33" s="86">
        <v>1.57</v>
      </c>
      <c r="G33" s="86">
        <v>1.57</v>
      </c>
      <c r="H33" s="86">
        <v>1.6</v>
      </c>
      <c r="I33" s="86">
        <v>1.57</v>
      </c>
      <c r="J33" s="86">
        <v>1.6</v>
      </c>
      <c r="K33" s="87">
        <v>-1.87</v>
      </c>
      <c r="L33" s="88">
        <v>1</v>
      </c>
      <c r="M33" s="88">
        <v>100000</v>
      </c>
      <c r="N33" s="88">
        <v>157000</v>
      </c>
    </row>
    <row r="34" spans="2:14" s="36" customFormat="1" ht="24.95" customHeight="1">
      <c r="B34" s="39" t="s">
        <v>196</v>
      </c>
      <c r="C34" s="42" t="s">
        <v>197</v>
      </c>
      <c r="D34" s="65">
        <v>2.6</v>
      </c>
      <c r="E34" s="86">
        <v>2.62</v>
      </c>
      <c r="F34" s="86">
        <v>2.6</v>
      </c>
      <c r="G34" s="86">
        <v>2.6</v>
      </c>
      <c r="H34" s="86">
        <v>2.58</v>
      </c>
      <c r="I34" s="86">
        <v>2.6</v>
      </c>
      <c r="J34" s="86">
        <v>2.6</v>
      </c>
      <c r="K34" s="87">
        <v>0</v>
      </c>
      <c r="L34" s="88">
        <v>27</v>
      </c>
      <c r="M34" s="88">
        <v>6001923</v>
      </c>
      <c r="N34" s="88">
        <v>15605038.26</v>
      </c>
    </row>
    <row r="35" spans="2:14" s="36" customFormat="1" ht="24.95" customHeight="1">
      <c r="B35" s="92" t="s">
        <v>260</v>
      </c>
      <c r="C35" s="97" t="s">
        <v>261</v>
      </c>
      <c r="D35" s="65">
        <v>2.4500000000000002</v>
      </c>
      <c r="E35" s="86">
        <v>2.4500000000000002</v>
      </c>
      <c r="F35" s="86">
        <v>2.4500000000000002</v>
      </c>
      <c r="G35" s="86">
        <v>2.4500000000000002</v>
      </c>
      <c r="H35" s="86">
        <v>2.48</v>
      </c>
      <c r="I35" s="86">
        <v>2.4500000000000002</v>
      </c>
      <c r="J35" s="86">
        <v>2.48</v>
      </c>
      <c r="K35" s="87">
        <v>-1.21</v>
      </c>
      <c r="L35" s="88">
        <v>1</v>
      </c>
      <c r="M35" s="88">
        <v>10000</v>
      </c>
      <c r="N35" s="88">
        <v>24500</v>
      </c>
    </row>
    <row r="36" spans="2:14" s="36" customFormat="1" ht="24.95" customHeight="1">
      <c r="B36" s="48" t="s">
        <v>121</v>
      </c>
      <c r="C36" s="49" t="s">
        <v>120</v>
      </c>
      <c r="D36" s="65">
        <v>5.35</v>
      </c>
      <c r="E36" s="86">
        <v>5.35</v>
      </c>
      <c r="F36" s="86">
        <v>5.3</v>
      </c>
      <c r="G36" s="86">
        <v>5.34</v>
      </c>
      <c r="H36" s="86">
        <v>5.39</v>
      </c>
      <c r="I36" s="86">
        <v>5.3</v>
      </c>
      <c r="J36" s="86">
        <v>5.35</v>
      </c>
      <c r="K36" s="87">
        <v>-0.93</v>
      </c>
      <c r="L36" s="88">
        <v>8</v>
      </c>
      <c r="M36" s="88">
        <v>3637774</v>
      </c>
      <c r="N36" s="88">
        <v>19434590.899999999</v>
      </c>
    </row>
    <row r="37" spans="2:14" s="36" customFormat="1" ht="24.95" customHeight="1">
      <c r="B37" s="48" t="s">
        <v>280</v>
      </c>
      <c r="C37" s="49" t="s">
        <v>281</v>
      </c>
      <c r="D37" s="65">
        <v>2.4</v>
      </c>
      <c r="E37" s="86">
        <v>2.4</v>
      </c>
      <c r="F37" s="86">
        <v>2.4</v>
      </c>
      <c r="G37" s="86">
        <v>2.4</v>
      </c>
      <c r="H37" s="86">
        <v>2.4</v>
      </c>
      <c r="I37" s="86">
        <v>2.4</v>
      </c>
      <c r="J37" s="86">
        <v>2.4</v>
      </c>
      <c r="K37" s="87">
        <v>0</v>
      </c>
      <c r="L37" s="88">
        <v>1</v>
      </c>
      <c r="M37" s="88">
        <v>50000</v>
      </c>
      <c r="N37" s="88">
        <v>120000</v>
      </c>
    </row>
    <row r="38" spans="2:14" s="36" customFormat="1" ht="24.95" customHeight="1">
      <c r="B38" s="138" t="s">
        <v>26</v>
      </c>
      <c r="C38" s="139"/>
      <c r="D38" s="161"/>
      <c r="E38" s="127"/>
      <c r="F38" s="127"/>
      <c r="G38" s="127"/>
      <c r="H38" s="127"/>
      <c r="I38" s="127"/>
      <c r="J38" s="127"/>
      <c r="K38" s="128"/>
      <c r="L38" s="66">
        <f>SUM(L28:L37)</f>
        <v>126</v>
      </c>
      <c r="M38" s="66">
        <f>SUM(M28:M37)</f>
        <v>45628216</v>
      </c>
      <c r="N38" s="66">
        <f>SUM(N28:N37)</f>
        <v>184209660.96000001</v>
      </c>
    </row>
    <row r="39" spans="2:14" s="36" customFormat="1" ht="24.95" customHeight="1">
      <c r="B39" s="115" t="s">
        <v>62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</row>
    <row r="40" spans="2:14" s="36" customFormat="1" ht="24.95" customHeight="1">
      <c r="B40" s="39" t="s">
        <v>203</v>
      </c>
      <c r="C40" s="42" t="s">
        <v>204</v>
      </c>
      <c r="D40" s="65">
        <v>80</v>
      </c>
      <c r="E40" s="86">
        <v>80</v>
      </c>
      <c r="F40" s="86">
        <v>80</v>
      </c>
      <c r="G40" s="86">
        <v>80</v>
      </c>
      <c r="H40" s="86">
        <v>80</v>
      </c>
      <c r="I40" s="86">
        <v>80</v>
      </c>
      <c r="J40" s="86">
        <v>80</v>
      </c>
      <c r="K40" s="87">
        <v>0</v>
      </c>
      <c r="L40" s="88">
        <v>1</v>
      </c>
      <c r="M40" s="88">
        <v>2000</v>
      </c>
      <c r="N40" s="88">
        <v>160000</v>
      </c>
    </row>
    <row r="41" spans="2:14" s="36" customFormat="1" ht="24.95" customHeight="1">
      <c r="B41" s="39" t="s">
        <v>71</v>
      </c>
      <c r="C41" s="42" t="s">
        <v>72</v>
      </c>
      <c r="D41" s="65">
        <v>11</v>
      </c>
      <c r="E41" s="86">
        <v>11</v>
      </c>
      <c r="F41" s="86">
        <v>11</v>
      </c>
      <c r="G41" s="86">
        <v>11</v>
      </c>
      <c r="H41" s="86">
        <v>11.17</v>
      </c>
      <c r="I41" s="86">
        <v>11</v>
      </c>
      <c r="J41" s="86">
        <v>11.2</v>
      </c>
      <c r="K41" s="87">
        <v>-1.79</v>
      </c>
      <c r="L41" s="88">
        <v>4</v>
      </c>
      <c r="M41" s="88">
        <v>550000</v>
      </c>
      <c r="N41" s="88">
        <v>6050000</v>
      </c>
    </row>
    <row r="42" spans="2:14" s="36" customFormat="1" ht="24.95" customHeight="1">
      <c r="B42" s="50" t="s">
        <v>96</v>
      </c>
      <c r="C42" s="51" t="s">
        <v>97</v>
      </c>
      <c r="D42" s="65">
        <v>3.65</v>
      </c>
      <c r="E42" s="86">
        <v>3.65</v>
      </c>
      <c r="F42" s="86">
        <v>3.65</v>
      </c>
      <c r="G42" s="86">
        <v>3.65</v>
      </c>
      <c r="H42" s="86">
        <v>3.65</v>
      </c>
      <c r="I42" s="86">
        <v>3.65</v>
      </c>
      <c r="J42" s="86">
        <v>3.65</v>
      </c>
      <c r="K42" s="87">
        <v>0</v>
      </c>
      <c r="L42" s="88">
        <v>1</v>
      </c>
      <c r="M42" s="88">
        <v>20864</v>
      </c>
      <c r="N42" s="88">
        <v>76153.600000000006</v>
      </c>
    </row>
    <row r="43" spans="2:14" s="36" customFormat="1" ht="24.95" customHeight="1">
      <c r="B43" s="138" t="s">
        <v>265</v>
      </c>
      <c r="C43" s="139"/>
      <c r="D43" s="161"/>
      <c r="E43" s="127"/>
      <c r="F43" s="127"/>
      <c r="G43" s="127"/>
      <c r="H43" s="127"/>
      <c r="I43" s="127"/>
      <c r="J43" s="127"/>
      <c r="K43" s="128"/>
      <c r="L43" s="66">
        <f>SUM(L40:L42)</f>
        <v>6</v>
      </c>
      <c r="M43" s="66">
        <f>SUM(M40:M42)</f>
        <v>572864</v>
      </c>
      <c r="N43" s="66">
        <f>SUM(N40:N42)</f>
        <v>6286153.5999999996</v>
      </c>
    </row>
    <row r="44" spans="2:14" s="36" customFormat="1" ht="24.95" customHeight="1">
      <c r="B44" s="115" t="s">
        <v>27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</row>
    <row r="45" spans="2:14" s="36" customFormat="1" ht="24.95" customHeight="1">
      <c r="B45" s="91" t="s">
        <v>90</v>
      </c>
      <c r="C45" s="90" t="s">
        <v>91</v>
      </c>
      <c r="D45" s="65">
        <v>4.66</v>
      </c>
      <c r="E45" s="86">
        <v>4.66</v>
      </c>
      <c r="F45" s="86">
        <v>4.66</v>
      </c>
      <c r="G45" s="86">
        <v>4.66</v>
      </c>
      <c r="H45" s="86">
        <v>4.78</v>
      </c>
      <c r="I45" s="86">
        <v>4.66</v>
      </c>
      <c r="J45" s="86">
        <v>4.8</v>
      </c>
      <c r="K45" s="87">
        <v>-2.92</v>
      </c>
      <c r="L45" s="88">
        <v>2</v>
      </c>
      <c r="M45" s="88">
        <v>476000</v>
      </c>
      <c r="N45" s="88">
        <v>2218160</v>
      </c>
    </row>
    <row r="46" spans="2:14" s="36" customFormat="1" ht="24.95" customHeight="1">
      <c r="B46" s="118" t="s">
        <v>290</v>
      </c>
      <c r="C46" s="119"/>
      <c r="D46" s="120"/>
      <c r="E46" s="121"/>
      <c r="F46" s="121"/>
      <c r="G46" s="121"/>
      <c r="H46" s="121"/>
      <c r="I46" s="121"/>
      <c r="J46" s="121"/>
      <c r="K46" s="122"/>
      <c r="L46" s="88">
        <f>L45</f>
        <v>2</v>
      </c>
      <c r="M46" s="88">
        <f t="shared" ref="M46:N46" si="2">M45</f>
        <v>476000</v>
      </c>
      <c r="N46" s="88">
        <f t="shared" si="2"/>
        <v>2218160</v>
      </c>
    </row>
    <row r="47" spans="2:14" s="36" customFormat="1" ht="24.95" customHeight="1">
      <c r="B47" s="118" t="s">
        <v>28</v>
      </c>
      <c r="C47" s="119"/>
      <c r="D47" s="120"/>
      <c r="E47" s="121"/>
      <c r="F47" s="121"/>
      <c r="G47" s="121"/>
      <c r="H47" s="121"/>
      <c r="I47" s="121"/>
      <c r="J47" s="121"/>
      <c r="K47" s="122"/>
      <c r="L47" s="66">
        <f>L46+L43+L38+L26+L23+L20</f>
        <v>289</v>
      </c>
      <c r="M47" s="66">
        <f t="shared" ref="M47:N47" si="3">M46+M43+M38+M26+M23+M20</f>
        <v>353993620</v>
      </c>
      <c r="N47" s="66">
        <f t="shared" si="3"/>
        <v>364046104.55000001</v>
      </c>
    </row>
    <row r="48" spans="2:14" ht="24.95" customHeight="1">
      <c r="B48" s="162" t="s">
        <v>44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2:14" s="36" customFormat="1" ht="51" customHeight="1">
      <c r="B49" s="142" t="s">
        <v>286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</row>
    <row r="50" spans="2:14" s="36" customFormat="1" ht="48" customHeight="1">
      <c r="B50" s="30" t="s">
        <v>12</v>
      </c>
      <c r="C50" s="31" t="s">
        <v>13</v>
      </c>
      <c r="D50" s="31" t="s">
        <v>14</v>
      </c>
      <c r="E50" s="31" t="s">
        <v>15</v>
      </c>
      <c r="F50" s="31" t="s">
        <v>16</v>
      </c>
      <c r="G50" s="31" t="s">
        <v>17</v>
      </c>
      <c r="H50" s="31" t="s">
        <v>18</v>
      </c>
      <c r="I50" s="31" t="s">
        <v>19</v>
      </c>
      <c r="J50" s="31" t="s">
        <v>20</v>
      </c>
      <c r="K50" s="31" t="s">
        <v>21</v>
      </c>
      <c r="L50" s="31" t="s">
        <v>3</v>
      </c>
      <c r="M50" s="31" t="s">
        <v>2</v>
      </c>
      <c r="N50" s="31" t="s">
        <v>1</v>
      </c>
    </row>
    <row r="51" spans="2:14" s="36" customFormat="1" ht="24.95" customHeight="1">
      <c r="B51" s="115" t="s">
        <v>22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</row>
    <row r="52" spans="2:14" s="36" customFormat="1" ht="24.95" customHeight="1">
      <c r="B52" s="40" t="s">
        <v>200</v>
      </c>
      <c r="C52" s="41" t="s">
        <v>201</v>
      </c>
      <c r="D52" s="65">
        <v>1.7</v>
      </c>
      <c r="E52" s="86">
        <v>1.7</v>
      </c>
      <c r="F52" s="86">
        <v>1.7</v>
      </c>
      <c r="G52" s="86">
        <v>1.7</v>
      </c>
      <c r="H52" s="86">
        <v>1.7</v>
      </c>
      <c r="I52" s="86">
        <v>1.7</v>
      </c>
      <c r="J52" s="86">
        <v>1.7</v>
      </c>
      <c r="K52" s="87">
        <v>0</v>
      </c>
      <c r="L52" s="88">
        <v>2</v>
      </c>
      <c r="M52" s="88">
        <v>588000000</v>
      </c>
      <c r="N52" s="88">
        <v>999600000</v>
      </c>
    </row>
    <row r="53" spans="2:14" s="36" customFormat="1" ht="24.95" customHeight="1">
      <c r="B53" s="118" t="s">
        <v>23</v>
      </c>
      <c r="C53" s="119"/>
      <c r="D53" s="120"/>
      <c r="E53" s="121"/>
      <c r="F53" s="121"/>
      <c r="G53" s="121"/>
      <c r="H53" s="121"/>
      <c r="I53" s="121"/>
      <c r="J53" s="121"/>
      <c r="K53" s="122"/>
      <c r="L53" s="88">
        <f>L52</f>
        <v>2</v>
      </c>
      <c r="M53" s="88">
        <f t="shared" ref="M53:N53" si="4">M52</f>
        <v>588000000</v>
      </c>
      <c r="N53" s="88">
        <f t="shared" si="4"/>
        <v>999600000</v>
      </c>
    </row>
    <row r="54" spans="2:14" s="36" customFormat="1" ht="24.95" customHeight="1">
      <c r="B54" s="115" t="s">
        <v>62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</row>
    <row r="55" spans="2:14" s="36" customFormat="1" ht="24.95" customHeight="1">
      <c r="B55" s="40" t="s">
        <v>211</v>
      </c>
      <c r="C55" s="41" t="s">
        <v>212</v>
      </c>
      <c r="D55" s="65">
        <v>2.4</v>
      </c>
      <c r="E55" s="86">
        <v>2.4</v>
      </c>
      <c r="F55" s="86">
        <v>2.4</v>
      </c>
      <c r="G55" s="86">
        <v>2.4</v>
      </c>
      <c r="H55" s="86">
        <v>2.4</v>
      </c>
      <c r="I55" s="86">
        <v>2.4</v>
      </c>
      <c r="J55" s="86">
        <v>2.4</v>
      </c>
      <c r="K55" s="87">
        <v>0</v>
      </c>
      <c r="L55" s="88">
        <v>2</v>
      </c>
      <c r="M55" s="88">
        <v>38000</v>
      </c>
      <c r="N55" s="88">
        <v>91200</v>
      </c>
    </row>
    <row r="56" spans="2:14" s="36" customFormat="1" ht="24.95" customHeight="1">
      <c r="B56" s="118" t="s">
        <v>265</v>
      </c>
      <c r="C56" s="119"/>
      <c r="D56" s="120"/>
      <c r="E56" s="121"/>
      <c r="F56" s="121"/>
      <c r="G56" s="121"/>
      <c r="H56" s="121"/>
      <c r="I56" s="121"/>
      <c r="J56" s="121"/>
      <c r="K56" s="122"/>
      <c r="L56" s="88">
        <f>L55</f>
        <v>2</v>
      </c>
      <c r="M56" s="88">
        <f t="shared" ref="M56:N56" si="5">M55</f>
        <v>38000</v>
      </c>
      <c r="N56" s="88">
        <f t="shared" si="5"/>
        <v>91200</v>
      </c>
    </row>
    <row r="57" spans="2:14" s="36" customFormat="1" ht="24.9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2:14" s="36" customFormat="1" ht="24.95" customHeight="1">
      <c r="B58" s="39" t="s">
        <v>52</v>
      </c>
      <c r="C58" s="42" t="s">
        <v>53</v>
      </c>
      <c r="D58" s="65">
        <v>0.25</v>
      </c>
      <c r="E58" s="86">
        <v>0.25</v>
      </c>
      <c r="F58" s="86">
        <v>0.25</v>
      </c>
      <c r="G58" s="86">
        <v>0.25</v>
      </c>
      <c r="H58" s="86">
        <v>0.25</v>
      </c>
      <c r="I58" s="86">
        <v>0.25</v>
      </c>
      <c r="J58" s="86">
        <v>0.25</v>
      </c>
      <c r="K58" s="87">
        <v>0</v>
      </c>
      <c r="L58" s="88">
        <v>4</v>
      </c>
      <c r="M58" s="88">
        <v>107972</v>
      </c>
      <c r="N58" s="88">
        <v>26993</v>
      </c>
    </row>
    <row r="59" spans="2:14" s="36" customFormat="1" ht="24.95" customHeight="1">
      <c r="B59" s="118"/>
      <c r="C59" s="119"/>
      <c r="D59" s="120"/>
      <c r="E59" s="121"/>
      <c r="F59" s="121"/>
      <c r="G59" s="121"/>
      <c r="H59" s="121"/>
      <c r="I59" s="121"/>
      <c r="J59" s="121"/>
      <c r="K59" s="122"/>
      <c r="L59" s="88">
        <f>L58</f>
        <v>4</v>
      </c>
      <c r="M59" s="88">
        <f t="shared" ref="M59:N59" si="6">M58</f>
        <v>107972</v>
      </c>
      <c r="N59" s="88">
        <f t="shared" si="6"/>
        <v>26993</v>
      </c>
    </row>
    <row r="60" spans="2:14" s="36" customFormat="1" ht="24.95" customHeight="1">
      <c r="B60" s="136" t="s">
        <v>25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37"/>
    </row>
    <row r="61" spans="2:14" s="36" customFormat="1" ht="24.95" customHeight="1">
      <c r="B61" s="40" t="s">
        <v>234</v>
      </c>
      <c r="C61" s="41" t="s">
        <v>235</v>
      </c>
      <c r="D61" s="65">
        <v>3.85</v>
      </c>
      <c r="E61" s="86">
        <v>3.88</v>
      </c>
      <c r="F61" s="86">
        <v>3.85</v>
      </c>
      <c r="G61" s="86">
        <v>3.86</v>
      </c>
      <c r="H61" s="86">
        <v>3.85</v>
      </c>
      <c r="I61" s="86">
        <v>3.86</v>
      </c>
      <c r="J61" s="86">
        <v>3.85</v>
      </c>
      <c r="K61" s="87">
        <v>0.26</v>
      </c>
      <c r="L61" s="88">
        <v>13</v>
      </c>
      <c r="M61" s="88">
        <v>1347601</v>
      </c>
      <c r="N61" s="88">
        <v>5201693.09</v>
      </c>
    </row>
    <row r="62" spans="2:14" s="36" customFormat="1" ht="24.95" customHeight="1">
      <c r="B62" s="39" t="s">
        <v>136</v>
      </c>
      <c r="C62" s="42" t="s">
        <v>137</v>
      </c>
      <c r="D62" s="65">
        <v>2.54</v>
      </c>
      <c r="E62" s="86">
        <v>2.54</v>
      </c>
      <c r="F62" s="86">
        <v>2.5</v>
      </c>
      <c r="G62" s="86">
        <v>2.5099999999999998</v>
      </c>
      <c r="H62" s="86">
        <v>2.56</v>
      </c>
      <c r="I62" s="86">
        <v>2.54</v>
      </c>
      <c r="J62" s="86">
        <v>2.54</v>
      </c>
      <c r="K62" s="87">
        <v>0</v>
      </c>
      <c r="L62" s="88">
        <v>7</v>
      </c>
      <c r="M62" s="88">
        <v>1198967</v>
      </c>
      <c r="N62" s="88">
        <v>3010979.78</v>
      </c>
    </row>
    <row r="63" spans="2:14" s="36" customFormat="1" ht="24.95" customHeight="1">
      <c r="B63" s="138" t="s">
        <v>26</v>
      </c>
      <c r="C63" s="139"/>
      <c r="D63" s="120"/>
      <c r="E63" s="121"/>
      <c r="F63" s="121"/>
      <c r="G63" s="121"/>
      <c r="H63" s="121"/>
      <c r="I63" s="121"/>
      <c r="J63" s="121"/>
      <c r="K63" s="122"/>
      <c r="L63" s="88">
        <f>SUM(L61:L62)</f>
        <v>20</v>
      </c>
      <c r="M63" s="88">
        <f>SUM(M61:M62)</f>
        <v>2546568</v>
      </c>
      <c r="N63" s="88">
        <f>SUM(N61:N62)</f>
        <v>8212672.8699999992</v>
      </c>
    </row>
    <row r="64" spans="2:14" s="36" customFormat="1" ht="24.95" customHeight="1">
      <c r="B64" s="138" t="s">
        <v>240</v>
      </c>
      <c r="C64" s="139"/>
      <c r="D64" s="126"/>
      <c r="E64" s="127"/>
      <c r="F64" s="127"/>
      <c r="G64" s="127"/>
      <c r="H64" s="127"/>
      <c r="I64" s="127"/>
      <c r="J64" s="127"/>
      <c r="K64" s="128"/>
      <c r="L64" s="66">
        <f>L63+L59+L56+L53</f>
        <v>28</v>
      </c>
      <c r="M64" s="66">
        <f t="shared" ref="M64:N64" si="7">M63+M59+M56+M53</f>
        <v>590692540</v>
      </c>
      <c r="N64" s="66">
        <f t="shared" si="7"/>
        <v>1007930865.87</v>
      </c>
    </row>
    <row r="65" spans="2:14" s="36" customFormat="1" ht="24.95" customHeight="1">
      <c r="B65" s="118" t="s">
        <v>241</v>
      </c>
      <c r="C65" s="119"/>
      <c r="D65" s="126"/>
      <c r="E65" s="127"/>
      <c r="F65" s="127"/>
      <c r="G65" s="127"/>
      <c r="H65" s="127"/>
      <c r="I65" s="127"/>
      <c r="J65" s="127"/>
      <c r="K65" s="128"/>
      <c r="L65" s="66">
        <f>L64+L47</f>
        <v>317</v>
      </c>
      <c r="M65" s="66">
        <f t="shared" ref="M65:N65" si="8">M64+M47</f>
        <v>944686160</v>
      </c>
      <c r="N65" s="66">
        <f t="shared" si="8"/>
        <v>1371976970.4200001</v>
      </c>
    </row>
    <row r="66" spans="2:14" s="28" customFormat="1" ht="24" customHeight="1">
      <c r="B66" s="135" t="s">
        <v>289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2:14" ht="18.75" customHeight="1">
      <c r="B67" s="114" t="s">
        <v>114</v>
      </c>
      <c r="C67" s="114"/>
      <c r="D67" s="114"/>
      <c r="E67" s="114"/>
      <c r="F67" s="114"/>
      <c r="G67" s="114"/>
      <c r="H67" s="32"/>
      <c r="I67" s="114" t="s">
        <v>68</v>
      </c>
      <c r="J67" s="114"/>
      <c r="K67" s="114"/>
      <c r="L67" s="114"/>
      <c r="M67" s="114"/>
      <c r="N67" s="114"/>
    </row>
    <row r="68" spans="2:14" ht="26.25" customHeight="1">
      <c r="B68" s="14" t="s">
        <v>29</v>
      </c>
      <c r="C68" s="15" t="s">
        <v>30</v>
      </c>
      <c r="D68" s="16" t="s">
        <v>46</v>
      </c>
      <c r="E68" s="132" t="s">
        <v>45</v>
      </c>
      <c r="F68" s="133"/>
      <c r="G68" s="134"/>
      <c r="H68" s="8"/>
      <c r="I68" s="129" t="s">
        <v>29</v>
      </c>
      <c r="J68" s="130"/>
      <c r="K68" s="131"/>
      <c r="L68" s="7" t="s">
        <v>30</v>
      </c>
      <c r="M68" s="7" t="s">
        <v>21</v>
      </c>
      <c r="N68" s="7" t="s">
        <v>45</v>
      </c>
    </row>
    <row r="69" spans="2:14" ht="23.25" customHeight="1">
      <c r="B69" s="39" t="s">
        <v>75</v>
      </c>
      <c r="C69" s="86">
        <v>1.06</v>
      </c>
      <c r="D69" s="89">
        <v>3.92</v>
      </c>
      <c r="E69" s="111">
        <v>3100000</v>
      </c>
      <c r="F69" s="112">
        <v>3100000</v>
      </c>
      <c r="G69" s="113">
        <v>3100000</v>
      </c>
      <c r="H69" s="17"/>
      <c r="I69" s="123" t="s">
        <v>220</v>
      </c>
      <c r="J69" s="124" t="s">
        <v>220</v>
      </c>
      <c r="K69" s="125" t="s">
        <v>220</v>
      </c>
      <c r="L69" s="86">
        <v>4.5</v>
      </c>
      <c r="M69" s="96">
        <v>-5.26</v>
      </c>
      <c r="N69" s="88">
        <v>472186</v>
      </c>
    </row>
    <row r="70" spans="2:14" s="8" customFormat="1" ht="23.25" customHeight="1">
      <c r="B70" s="39" t="s">
        <v>101</v>
      </c>
      <c r="C70" s="86">
        <v>15.8</v>
      </c>
      <c r="D70" s="89">
        <v>1.94</v>
      </c>
      <c r="E70" s="111">
        <v>235333</v>
      </c>
      <c r="F70" s="112">
        <v>235333</v>
      </c>
      <c r="G70" s="113">
        <v>235333</v>
      </c>
      <c r="H70" s="17"/>
      <c r="I70" s="123" t="s">
        <v>90</v>
      </c>
      <c r="J70" s="124" t="s">
        <v>90</v>
      </c>
      <c r="K70" s="125" t="s">
        <v>90</v>
      </c>
      <c r="L70" s="86">
        <v>4.66</v>
      </c>
      <c r="M70" s="96">
        <v>-2.92</v>
      </c>
      <c r="N70" s="88">
        <v>476000</v>
      </c>
    </row>
    <row r="71" spans="2:14" s="12" customFormat="1" ht="23.25" customHeight="1">
      <c r="B71" s="40" t="s">
        <v>198</v>
      </c>
      <c r="C71" s="86">
        <v>1.1200000000000001</v>
      </c>
      <c r="D71" s="89">
        <v>1.82</v>
      </c>
      <c r="E71" s="111">
        <v>100000</v>
      </c>
      <c r="F71" s="112">
        <v>100000</v>
      </c>
      <c r="G71" s="113">
        <v>100000</v>
      </c>
      <c r="H71" s="17"/>
      <c r="I71" s="123" t="s">
        <v>270</v>
      </c>
      <c r="J71" s="124" t="s">
        <v>270</v>
      </c>
      <c r="K71" s="125" t="s">
        <v>270</v>
      </c>
      <c r="L71" s="86">
        <v>1.57</v>
      </c>
      <c r="M71" s="96">
        <v>-1.87</v>
      </c>
      <c r="N71" s="88">
        <v>100000</v>
      </c>
    </row>
    <row r="72" spans="2:14" s="12" customFormat="1" ht="23.25" customHeight="1">
      <c r="B72" s="39" t="s">
        <v>234</v>
      </c>
      <c r="C72" s="86">
        <v>3.86</v>
      </c>
      <c r="D72" s="89">
        <v>0.26</v>
      </c>
      <c r="E72" s="111">
        <v>1347601</v>
      </c>
      <c r="F72" s="112">
        <v>1347601</v>
      </c>
      <c r="G72" s="113">
        <v>1347601</v>
      </c>
      <c r="H72" s="17"/>
      <c r="I72" s="123" t="s">
        <v>81</v>
      </c>
      <c r="J72" s="124" t="s">
        <v>81</v>
      </c>
      <c r="K72" s="125" t="s">
        <v>81</v>
      </c>
      <c r="L72" s="86">
        <v>4.3899999999999997</v>
      </c>
      <c r="M72" s="96">
        <v>-1.79</v>
      </c>
      <c r="N72" s="88">
        <v>31921000</v>
      </c>
    </row>
    <row r="73" spans="2:14" s="12" customFormat="1" ht="23.25" customHeight="1">
      <c r="B73" s="62"/>
      <c r="C73" s="63"/>
      <c r="D73" s="101"/>
      <c r="E73" s="159"/>
      <c r="F73" s="159"/>
      <c r="G73" s="159"/>
      <c r="H73" s="17"/>
      <c r="I73" s="123" t="s">
        <v>71</v>
      </c>
      <c r="J73" s="124" t="s">
        <v>71</v>
      </c>
      <c r="K73" s="125" t="s">
        <v>71</v>
      </c>
      <c r="L73" s="86">
        <v>11</v>
      </c>
      <c r="M73" s="96">
        <v>-1.79</v>
      </c>
      <c r="N73" s="88">
        <v>550000</v>
      </c>
    </row>
    <row r="74" spans="2:14" s="12" customFormat="1" ht="23.25" customHeight="1">
      <c r="B74" s="114" t="s">
        <v>31</v>
      </c>
      <c r="C74" s="114"/>
      <c r="D74" s="114"/>
      <c r="E74" s="114"/>
      <c r="F74" s="114"/>
      <c r="G74" s="114"/>
      <c r="H74" s="33"/>
      <c r="I74" s="114" t="s">
        <v>32</v>
      </c>
      <c r="J74" s="114"/>
      <c r="K74" s="114"/>
      <c r="L74" s="114"/>
      <c r="M74" s="114"/>
      <c r="N74" s="114"/>
    </row>
    <row r="75" spans="2:14" s="12" customFormat="1" ht="23.25" customHeight="1">
      <c r="B75" s="14" t="s">
        <v>29</v>
      </c>
      <c r="C75" s="15" t="s">
        <v>30</v>
      </c>
      <c r="D75" s="16" t="s">
        <v>46</v>
      </c>
      <c r="E75" s="132" t="s">
        <v>45</v>
      </c>
      <c r="F75" s="133"/>
      <c r="G75" s="134"/>
      <c r="H75" s="8"/>
      <c r="I75" s="129" t="s">
        <v>29</v>
      </c>
      <c r="J75" s="130"/>
      <c r="K75" s="131"/>
      <c r="L75" s="7" t="s">
        <v>30</v>
      </c>
      <c r="M75" s="7" t="s">
        <v>21</v>
      </c>
      <c r="N75" s="7" t="s">
        <v>1</v>
      </c>
    </row>
    <row r="76" spans="2:14" ht="23.25" customHeight="1">
      <c r="B76" s="39" t="s">
        <v>200</v>
      </c>
      <c r="C76" s="86">
        <v>1.7</v>
      </c>
      <c r="D76" s="87">
        <v>0</v>
      </c>
      <c r="E76" s="111">
        <v>588000000</v>
      </c>
      <c r="F76" s="112">
        <v>588000000</v>
      </c>
      <c r="G76" s="113">
        <v>588000000</v>
      </c>
      <c r="H76" s="18"/>
      <c r="I76" s="123" t="s">
        <v>200</v>
      </c>
      <c r="J76" s="124" t="s">
        <v>200</v>
      </c>
      <c r="K76" s="125" t="s">
        <v>200</v>
      </c>
      <c r="L76" s="86">
        <v>1.7</v>
      </c>
      <c r="M76" s="87">
        <v>0</v>
      </c>
      <c r="N76" s="88">
        <v>999600000</v>
      </c>
    </row>
    <row r="77" spans="2:14" ht="23.25" customHeight="1">
      <c r="B77" s="39" t="s">
        <v>191</v>
      </c>
      <c r="C77" s="86">
        <v>0.2</v>
      </c>
      <c r="D77" s="87">
        <v>0</v>
      </c>
      <c r="E77" s="111">
        <v>88600000</v>
      </c>
      <c r="F77" s="112">
        <v>88600000</v>
      </c>
      <c r="G77" s="113">
        <v>88600000</v>
      </c>
      <c r="H77" s="18"/>
      <c r="I77" s="123" t="s">
        <v>81</v>
      </c>
      <c r="J77" s="124" t="s">
        <v>81</v>
      </c>
      <c r="K77" s="125" t="s">
        <v>81</v>
      </c>
      <c r="L77" s="86">
        <v>4.3899999999999997</v>
      </c>
      <c r="M77" s="87">
        <v>-1.79</v>
      </c>
      <c r="N77" s="88">
        <v>139720000</v>
      </c>
    </row>
    <row r="78" spans="2:14" s="9" customFormat="1" ht="23.25" customHeight="1">
      <c r="B78" s="40" t="s">
        <v>247</v>
      </c>
      <c r="C78" s="86">
        <v>1.24</v>
      </c>
      <c r="D78" s="87">
        <v>0</v>
      </c>
      <c r="E78" s="111">
        <v>53750000</v>
      </c>
      <c r="F78" s="112">
        <v>53750000</v>
      </c>
      <c r="G78" s="113">
        <v>53750000</v>
      </c>
      <c r="H78" s="18"/>
      <c r="I78" s="123" t="s">
        <v>247</v>
      </c>
      <c r="J78" s="124" t="s">
        <v>247</v>
      </c>
      <c r="K78" s="125" t="s">
        <v>247</v>
      </c>
      <c r="L78" s="86">
        <v>1.24</v>
      </c>
      <c r="M78" s="87">
        <v>0</v>
      </c>
      <c r="N78" s="88">
        <v>65755000</v>
      </c>
    </row>
    <row r="79" spans="2:14" s="9" customFormat="1" ht="23.25" customHeight="1">
      <c r="B79" s="39" t="s">
        <v>222</v>
      </c>
      <c r="C79" s="86">
        <v>0.18</v>
      </c>
      <c r="D79" s="87">
        <v>0</v>
      </c>
      <c r="E79" s="111">
        <v>48023065</v>
      </c>
      <c r="F79" s="112">
        <v>48023065</v>
      </c>
      <c r="G79" s="113">
        <v>48023065</v>
      </c>
      <c r="H79" s="18"/>
      <c r="I79" s="123" t="s">
        <v>166</v>
      </c>
      <c r="J79" s="124" t="s">
        <v>166</v>
      </c>
      <c r="K79" s="125" t="s">
        <v>166</v>
      </c>
      <c r="L79" s="86">
        <v>7.96</v>
      </c>
      <c r="M79" s="87">
        <v>-0.25</v>
      </c>
      <c r="N79" s="88">
        <v>23915150</v>
      </c>
    </row>
    <row r="80" spans="2:14" s="9" customFormat="1" ht="23.25" customHeight="1">
      <c r="B80" s="40" t="s">
        <v>50</v>
      </c>
      <c r="C80" s="86">
        <v>0.11</v>
      </c>
      <c r="D80" s="87">
        <v>0</v>
      </c>
      <c r="E80" s="111">
        <v>47068475</v>
      </c>
      <c r="F80" s="112">
        <v>47068475</v>
      </c>
      <c r="G80" s="113">
        <v>47068475</v>
      </c>
      <c r="H80" s="18"/>
      <c r="I80" s="123" t="s">
        <v>121</v>
      </c>
      <c r="J80" s="124" t="s">
        <v>121</v>
      </c>
      <c r="K80" s="125" t="s">
        <v>121</v>
      </c>
      <c r="L80" s="86">
        <v>5.3</v>
      </c>
      <c r="M80" s="87">
        <v>-0.93</v>
      </c>
      <c r="N80" s="88">
        <v>19434590.899999999</v>
      </c>
    </row>
    <row r="81" spans="2:14" s="9" customFormat="1" ht="22.5" customHeight="1">
      <c r="B81" s="160" t="s">
        <v>87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</row>
    <row r="82" spans="2:14" s="9" customFormat="1" ht="32.25" customHeight="1">
      <c r="B82" s="156" t="s">
        <v>58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8"/>
    </row>
  </sheetData>
  <mergeCells count="76">
    <mergeCell ref="B48:N48"/>
    <mergeCell ref="D53:K53"/>
    <mergeCell ref="B49:N49"/>
    <mergeCell ref="D47:K47"/>
    <mergeCell ref="B47:C47"/>
    <mergeCell ref="B51:N51"/>
    <mergeCell ref="B53:C53"/>
    <mergeCell ref="B44:N44"/>
    <mergeCell ref="B46:C46"/>
    <mergeCell ref="D46:K46"/>
    <mergeCell ref="B24:N24"/>
    <mergeCell ref="B26:C26"/>
    <mergeCell ref="D26:K26"/>
    <mergeCell ref="B27:N27"/>
    <mergeCell ref="D38:K38"/>
    <mergeCell ref="B39:N39"/>
    <mergeCell ref="B43:C43"/>
    <mergeCell ref="D43:K43"/>
    <mergeCell ref="B38:C38"/>
    <mergeCell ref="I77:K77"/>
    <mergeCell ref="E77:G77"/>
    <mergeCell ref="I76:K76"/>
    <mergeCell ref="I73:K73"/>
    <mergeCell ref="B81:N81"/>
    <mergeCell ref="B82:N82"/>
    <mergeCell ref="E79:G79"/>
    <mergeCell ref="I80:K80"/>
    <mergeCell ref="B64:C64"/>
    <mergeCell ref="D64:K64"/>
    <mergeCell ref="E76:G76"/>
    <mergeCell ref="I75:K75"/>
    <mergeCell ref="E75:G75"/>
    <mergeCell ref="E80:G80"/>
    <mergeCell ref="I79:K79"/>
    <mergeCell ref="E78:G78"/>
    <mergeCell ref="I78:K78"/>
    <mergeCell ref="E72:G72"/>
    <mergeCell ref="E73:G73"/>
    <mergeCell ref="B65:C65"/>
    <mergeCell ref="E70:G70"/>
    <mergeCell ref="B1:D1"/>
    <mergeCell ref="C5:E5"/>
    <mergeCell ref="C3:E3"/>
    <mergeCell ref="C4:E4"/>
    <mergeCell ref="C6:E6"/>
    <mergeCell ref="C7:D7"/>
    <mergeCell ref="B9:N9"/>
    <mergeCell ref="B11:N11"/>
    <mergeCell ref="D23:K23"/>
    <mergeCell ref="B21:N21"/>
    <mergeCell ref="D20:K20"/>
    <mergeCell ref="B23:C23"/>
    <mergeCell ref="B20:C20"/>
    <mergeCell ref="B66:N66"/>
    <mergeCell ref="I67:N67"/>
    <mergeCell ref="B57:N57"/>
    <mergeCell ref="B59:C59"/>
    <mergeCell ref="D59:K59"/>
    <mergeCell ref="B60:N60"/>
    <mergeCell ref="B63:C63"/>
    <mergeCell ref="E71:G71"/>
    <mergeCell ref="B74:G74"/>
    <mergeCell ref="B54:N54"/>
    <mergeCell ref="B56:C56"/>
    <mergeCell ref="D56:K56"/>
    <mergeCell ref="I74:N74"/>
    <mergeCell ref="I71:K71"/>
    <mergeCell ref="D63:K63"/>
    <mergeCell ref="E69:G69"/>
    <mergeCell ref="I69:K69"/>
    <mergeCell ref="I72:K72"/>
    <mergeCell ref="D65:K65"/>
    <mergeCell ref="I68:K68"/>
    <mergeCell ref="E68:G68"/>
    <mergeCell ref="I70:K70"/>
    <mergeCell ref="B67:G67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rightToLeft="1" topLeftCell="A26" zoomScale="90" zoomScaleNormal="90" workbookViewId="0">
      <selection activeCell="A37" sqref="A37:XFD37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69" t="s">
        <v>292</v>
      </c>
      <c r="C1" s="169"/>
    </row>
    <row r="2" spans="2:6" ht="18" customHeight="1">
      <c r="B2" s="102" t="s">
        <v>293</v>
      </c>
      <c r="C2" s="102"/>
    </row>
    <row r="3" spans="2:6" ht="21.95" customHeight="1">
      <c r="B3" s="170"/>
      <c r="C3" s="170"/>
      <c r="D3" s="170"/>
    </row>
    <row r="4" spans="2:6" ht="21.95" customHeight="1">
      <c r="B4" s="168" t="s">
        <v>294</v>
      </c>
      <c r="C4" s="168"/>
      <c r="D4" s="168"/>
      <c r="E4" s="168"/>
      <c r="F4" s="168"/>
    </row>
    <row r="5" spans="2:6" ht="21.95" customHeight="1">
      <c r="B5" s="103" t="s">
        <v>29</v>
      </c>
      <c r="C5" s="104" t="s">
        <v>13</v>
      </c>
      <c r="D5" s="104" t="s">
        <v>3</v>
      </c>
      <c r="E5" s="104" t="s">
        <v>45</v>
      </c>
      <c r="F5" s="104" t="s">
        <v>1</v>
      </c>
    </row>
    <row r="6" spans="2:6" ht="21.95" customHeight="1">
      <c r="B6" s="165" t="s">
        <v>22</v>
      </c>
      <c r="C6" s="166"/>
      <c r="D6" s="166"/>
      <c r="E6" s="166"/>
      <c r="F6" s="167"/>
    </row>
    <row r="7" spans="2:6" ht="21.95" customHeight="1">
      <c r="B7" s="105" t="s">
        <v>295</v>
      </c>
      <c r="C7" s="106" t="s">
        <v>248</v>
      </c>
      <c r="D7" s="107">
        <v>3</v>
      </c>
      <c r="E7" s="107">
        <v>16550000</v>
      </c>
      <c r="F7" s="107">
        <v>20222000</v>
      </c>
    </row>
    <row r="8" spans="2:6" ht="21.95" customHeight="1">
      <c r="B8" s="171" t="s">
        <v>23</v>
      </c>
      <c r="C8" s="172"/>
      <c r="D8" s="107">
        <f>SUM(D7)</f>
        <v>3</v>
      </c>
      <c r="E8" s="107">
        <f>SUM(E7)</f>
        <v>16550000</v>
      </c>
      <c r="F8" s="107">
        <f>SUM(F7)</f>
        <v>20222000</v>
      </c>
    </row>
    <row r="9" spans="2:6" ht="21" customHeight="1">
      <c r="B9" s="163" t="s">
        <v>296</v>
      </c>
      <c r="C9" s="164"/>
      <c r="D9" s="107">
        <v>3</v>
      </c>
      <c r="E9" s="107">
        <v>16550000</v>
      </c>
      <c r="F9" s="107">
        <v>20222000</v>
      </c>
    </row>
    <row r="10" spans="2:6" ht="18">
      <c r="B10" s="108"/>
      <c r="C10" s="108"/>
      <c r="D10" s="108"/>
      <c r="E10" s="108"/>
      <c r="F10" s="108"/>
    </row>
    <row r="11" spans="2:6" ht="23.25">
      <c r="B11" s="168" t="s">
        <v>297</v>
      </c>
      <c r="C11" s="168"/>
      <c r="D11" s="168"/>
      <c r="E11" s="168"/>
      <c r="F11" s="168"/>
    </row>
    <row r="12" spans="2:6" ht="21.75" customHeight="1">
      <c r="B12" s="109" t="s">
        <v>29</v>
      </c>
      <c r="C12" s="110" t="s">
        <v>13</v>
      </c>
      <c r="D12" s="110" t="s">
        <v>3</v>
      </c>
      <c r="E12" s="110" t="s">
        <v>45</v>
      </c>
      <c r="F12" s="110" t="s">
        <v>1</v>
      </c>
    </row>
    <row r="13" spans="2:6" ht="21.75" customHeight="1">
      <c r="B13" s="165" t="s">
        <v>22</v>
      </c>
      <c r="C13" s="166"/>
      <c r="D13" s="166"/>
      <c r="E13" s="166"/>
      <c r="F13" s="167"/>
    </row>
    <row r="14" spans="2:6" ht="21.75" customHeight="1">
      <c r="B14" s="105" t="s">
        <v>298</v>
      </c>
      <c r="C14" s="106" t="s">
        <v>74</v>
      </c>
      <c r="D14" s="107">
        <v>1</v>
      </c>
      <c r="E14" s="107">
        <v>396</v>
      </c>
      <c r="F14" s="107">
        <v>245.52</v>
      </c>
    </row>
    <row r="15" spans="2:6" ht="21.75" customHeight="1">
      <c r="B15" s="105" t="s">
        <v>299</v>
      </c>
      <c r="C15" s="106" t="s">
        <v>78</v>
      </c>
      <c r="D15" s="107">
        <v>7</v>
      </c>
      <c r="E15" s="107">
        <v>6044000</v>
      </c>
      <c r="F15" s="107">
        <v>9247320</v>
      </c>
    </row>
    <row r="16" spans="2:6" ht="21.75" customHeight="1">
      <c r="B16" s="105" t="s">
        <v>300</v>
      </c>
      <c r="C16" s="106" t="s">
        <v>192</v>
      </c>
      <c r="D16" s="107">
        <v>10</v>
      </c>
      <c r="E16" s="107">
        <v>42000000</v>
      </c>
      <c r="F16" s="107">
        <v>8400000</v>
      </c>
    </row>
    <row r="17" spans="2:6" ht="21.75" customHeight="1">
      <c r="B17" s="171" t="s">
        <v>23</v>
      </c>
      <c r="C17" s="172"/>
      <c r="D17" s="107">
        <f>SUM(D14:D16)</f>
        <v>18</v>
      </c>
      <c r="E17" s="107">
        <f>SUM(E14:E16)</f>
        <v>48044396</v>
      </c>
      <c r="F17" s="107">
        <f>SUM(F14:F16)</f>
        <v>17647565.52</v>
      </c>
    </row>
    <row r="18" spans="2:6" ht="21.75" customHeight="1">
      <c r="B18" s="165" t="s">
        <v>24</v>
      </c>
      <c r="C18" s="166"/>
      <c r="D18" s="166"/>
      <c r="E18" s="166"/>
      <c r="F18" s="167"/>
    </row>
    <row r="19" spans="2:6" ht="21.75" customHeight="1">
      <c r="B19" s="105" t="s">
        <v>301</v>
      </c>
      <c r="C19" s="106" t="s">
        <v>168</v>
      </c>
      <c r="D19" s="107">
        <v>1</v>
      </c>
      <c r="E19" s="107">
        <v>1000000</v>
      </c>
      <c r="F19" s="107">
        <v>2650000</v>
      </c>
    </row>
    <row r="20" spans="2:6" ht="21.75" customHeight="1">
      <c r="B20" s="163" t="s">
        <v>291</v>
      </c>
      <c r="C20" s="164"/>
      <c r="D20" s="107">
        <f>SUM(D19)</f>
        <v>1</v>
      </c>
      <c r="E20" s="107">
        <f>SUM(E19)</f>
        <v>1000000</v>
      </c>
      <c r="F20" s="107">
        <f>SUM(F19)</f>
        <v>2650000</v>
      </c>
    </row>
    <row r="21" spans="2:6" ht="21.75" customHeight="1">
      <c r="B21" s="165" t="s">
        <v>302</v>
      </c>
      <c r="C21" s="166"/>
      <c r="D21" s="166"/>
      <c r="E21" s="166"/>
      <c r="F21" s="167"/>
    </row>
    <row r="22" spans="2:6" ht="21.75" customHeight="1">
      <c r="B22" s="105" t="s">
        <v>81</v>
      </c>
      <c r="C22" s="106" t="s">
        <v>82</v>
      </c>
      <c r="D22" s="107">
        <v>67</v>
      </c>
      <c r="E22" s="107">
        <v>29871000</v>
      </c>
      <c r="F22" s="107">
        <v>130705500</v>
      </c>
    </row>
    <row r="23" spans="2:6" ht="21.75" customHeight="1">
      <c r="B23" s="163" t="s">
        <v>303</v>
      </c>
      <c r="C23" s="164"/>
      <c r="D23" s="107">
        <f>SUM(D22)</f>
        <v>67</v>
      </c>
      <c r="E23" s="107">
        <f>SUM(E22)</f>
        <v>29871000</v>
      </c>
      <c r="F23" s="107">
        <f>SUM(F22)</f>
        <v>130705500</v>
      </c>
    </row>
    <row r="24" spans="2:6" ht="21.75" customHeight="1">
      <c r="B24" s="165" t="s">
        <v>304</v>
      </c>
      <c r="C24" s="166"/>
      <c r="D24" s="166"/>
      <c r="E24" s="166"/>
      <c r="F24" s="167"/>
    </row>
    <row r="25" spans="2:6" ht="21.75" customHeight="1">
      <c r="B25" s="105" t="s">
        <v>305</v>
      </c>
      <c r="C25" s="106" t="s">
        <v>165</v>
      </c>
      <c r="D25" s="107">
        <v>1</v>
      </c>
      <c r="E25" s="107">
        <v>75000</v>
      </c>
      <c r="F25" s="107">
        <v>600000</v>
      </c>
    </row>
    <row r="26" spans="2:6" ht="21.75" customHeight="1">
      <c r="B26" s="163" t="s">
        <v>306</v>
      </c>
      <c r="C26" s="164"/>
      <c r="D26" s="107">
        <f>SUM(D25)</f>
        <v>1</v>
      </c>
      <c r="E26" s="107">
        <f>SUM(E25)</f>
        <v>75000</v>
      </c>
      <c r="F26" s="107">
        <f>SUM(F25)</f>
        <v>600000</v>
      </c>
    </row>
    <row r="27" spans="2:6" ht="18">
      <c r="B27" s="163" t="s">
        <v>296</v>
      </c>
      <c r="C27" s="164"/>
      <c r="D27" s="107">
        <f>D26+D23+D20+D17</f>
        <v>87</v>
      </c>
      <c r="E27" s="107">
        <f>E26+E23+E20+E17</f>
        <v>78990396</v>
      </c>
      <c r="F27" s="107">
        <f>F26+F23+F20+F17</f>
        <v>151603065.52000001</v>
      </c>
    </row>
    <row r="29" spans="2:6" ht="23.25">
      <c r="B29" s="168" t="s">
        <v>307</v>
      </c>
      <c r="C29" s="168"/>
      <c r="D29" s="168"/>
      <c r="E29" s="168"/>
      <c r="F29" s="168"/>
    </row>
    <row r="30" spans="2:6" ht="18">
      <c r="B30" s="109" t="s">
        <v>29</v>
      </c>
      <c r="C30" s="110" t="s">
        <v>13</v>
      </c>
      <c r="D30" s="110" t="s">
        <v>3</v>
      </c>
      <c r="E30" s="110" t="s">
        <v>45</v>
      </c>
      <c r="F30" s="110" t="s">
        <v>1</v>
      </c>
    </row>
    <row r="31" spans="2:6" ht="18">
      <c r="B31" s="165" t="s">
        <v>304</v>
      </c>
      <c r="C31" s="166"/>
      <c r="D31" s="166"/>
      <c r="E31" s="166"/>
      <c r="F31" s="167"/>
    </row>
    <row r="32" spans="2:6" ht="18">
      <c r="B32" s="105" t="s">
        <v>211</v>
      </c>
      <c r="C32" s="106" t="s">
        <v>212</v>
      </c>
      <c r="D32" s="107">
        <v>2</v>
      </c>
      <c r="E32" s="107">
        <v>38000</v>
      </c>
      <c r="F32" s="107">
        <v>91200</v>
      </c>
    </row>
    <row r="33" spans="2:6" ht="18">
      <c r="B33" s="163" t="s">
        <v>306</v>
      </c>
      <c r="C33" s="164"/>
      <c r="D33" s="107">
        <f>SUM(D32)</f>
        <v>2</v>
      </c>
      <c r="E33" s="107">
        <f>SUM(E32)</f>
        <v>38000</v>
      </c>
      <c r="F33" s="107">
        <f>SUM(F32)</f>
        <v>91200</v>
      </c>
    </row>
    <row r="34" spans="2:6" ht="18">
      <c r="B34" s="163" t="s">
        <v>296</v>
      </c>
      <c r="C34" s="164"/>
      <c r="D34" s="107">
        <v>2</v>
      </c>
      <c r="E34" s="107">
        <v>38000</v>
      </c>
      <c r="F34" s="107">
        <v>91200</v>
      </c>
    </row>
  </sheetData>
  <mergeCells count="20">
    <mergeCell ref="B21:F21"/>
    <mergeCell ref="B1:C1"/>
    <mergeCell ref="B3:D3"/>
    <mergeCell ref="B4:F4"/>
    <mergeCell ref="B6:F6"/>
    <mergeCell ref="B8:C8"/>
    <mergeCell ref="B9:C9"/>
    <mergeCell ref="B11:F11"/>
    <mergeCell ref="B13:F13"/>
    <mergeCell ref="B17:C17"/>
    <mergeCell ref="B18:F18"/>
    <mergeCell ref="B20:C20"/>
    <mergeCell ref="B33:C33"/>
    <mergeCell ref="B34:C34"/>
    <mergeCell ref="B23:C23"/>
    <mergeCell ref="B24:F24"/>
    <mergeCell ref="B26:C26"/>
    <mergeCell ref="B27:C27"/>
    <mergeCell ref="B29:F29"/>
    <mergeCell ref="B31:F3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rightToLeft="1" zoomScaleNormal="100" zoomScaleSheetLayoutView="95" workbookViewId="0">
      <selection activeCell="D59" sqref="D59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20.25" customHeight="1">
      <c r="B1" s="183" t="s">
        <v>287</v>
      </c>
      <c r="C1" s="183"/>
      <c r="D1" s="183"/>
      <c r="E1" s="183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184" t="s">
        <v>22</v>
      </c>
      <c r="C3" s="185"/>
      <c r="D3" s="185"/>
      <c r="E3" s="186"/>
    </row>
    <row r="4" spans="2:8" ht="12" customHeight="1">
      <c r="B4" s="78" t="s">
        <v>209</v>
      </c>
      <c r="C4" s="79" t="s">
        <v>210</v>
      </c>
      <c r="D4" s="77">
        <v>2.29</v>
      </c>
      <c r="E4" s="80">
        <v>2.29</v>
      </c>
    </row>
    <row r="5" spans="2:8" ht="12" customHeight="1">
      <c r="B5" s="40" t="s">
        <v>83</v>
      </c>
      <c r="C5" s="41" t="s">
        <v>84</v>
      </c>
      <c r="D5" s="64">
        <v>1</v>
      </c>
      <c r="E5" s="64">
        <v>1</v>
      </c>
    </row>
    <row r="6" spans="2:8" ht="12" customHeight="1">
      <c r="B6" s="40" t="s">
        <v>205</v>
      </c>
      <c r="C6" s="41" t="s">
        <v>206</v>
      </c>
      <c r="D6" s="64">
        <v>1</v>
      </c>
      <c r="E6" s="64">
        <v>1</v>
      </c>
    </row>
    <row r="7" spans="2:8" ht="12" customHeight="1">
      <c r="B7" s="40" t="s">
        <v>170</v>
      </c>
      <c r="C7" s="41" t="s">
        <v>169</v>
      </c>
      <c r="D7" s="64">
        <v>1.08</v>
      </c>
      <c r="E7" s="64">
        <v>1.08</v>
      </c>
      <c r="F7" s="62"/>
      <c r="G7" s="62"/>
      <c r="H7" s="63"/>
    </row>
    <row r="8" spans="2:8" ht="12" customHeight="1">
      <c r="B8" s="39" t="s">
        <v>116</v>
      </c>
      <c r="C8" s="44" t="s">
        <v>115</v>
      </c>
      <c r="D8" s="86">
        <v>0.44</v>
      </c>
      <c r="E8" s="93">
        <v>0.44</v>
      </c>
    </row>
    <row r="9" spans="2:8" ht="12" customHeight="1">
      <c r="B9" s="39" t="s">
        <v>146</v>
      </c>
      <c r="C9" s="42" t="s">
        <v>147</v>
      </c>
      <c r="D9" s="86">
        <v>0.52</v>
      </c>
      <c r="E9" s="86">
        <v>0.52</v>
      </c>
      <c r="F9" s="62"/>
      <c r="G9" s="62"/>
      <c r="H9" s="63"/>
    </row>
    <row r="10" spans="2:8" ht="12" customHeight="1">
      <c r="B10" s="39" t="s">
        <v>162</v>
      </c>
      <c r="C10" s="42" t="s">
        <v>161</v>
      </c>
      <c r="D10" s="86">
        <v>1.25</v>
      </c>
      <c r="E10" s="81">
        <v>1.25</v>
      </c>
      <c r="F10" s="62"/>
      <c r="G10" s="62"/>
      <c r="H10" s="63"/>
    </row>
    <row r="11" spans="2:8" ht="12" customHeight="1">
      <c r="B11" s="39" t="s">
        <v>143</v>
      </c>
      <c r="C11" s="42" t="s">
        <v>142</v>
      </c>
      <c r="D11" s="86">
        <v>0.18</v>
      </c>
      <c r="E11" s="81">
        <v>0.18</v>
      </c>
      <c r="F11" s="62"/>
      <c r="G11" s="62"/>
      <c r="H11" s="63"/>
    </row>
    <row r="12" spans="2:8" ht="12" customHeight="1">
      <c r="B12" s="39" t="s">
        <v>172</v>
      </c>
      <c r="C12" s="42" t="s">
        <v>171</v>
      </c>
      <c r="D12" s="86">
        <v>0.3</v>
      </c>
      <c r="E12" s="81">
        <v>0.3</v>
      </c>
      <c r="F12" s="62"/>
      <c r="G12" s="62"/>
      <c r="H12" s="63"/>
    </row>
    <row r="13" spans="2:8" ht="12" customHeight="1">
      <c r="B13" s="182" t="s">
        <v>35</v>
      </c>
      <c r="C13" s="174"/>
      <c r="D13" s="174"/>
      <c r="E13" s="175"/>
    </row>
    <row r="14" spans="2:8" ht="12" customHeight="1">
      <c r="B14" s="60" t="s">
        <v>230</v>
      </c>
      <c r="C14" s="41" t="s">
        <v>231</v>
      </c>
      <c r="D14" s="64">
        <v>0.8</v>
      </c>
      <c r="E14" s="69">
        <v>0.8</v>
      </c>
    </row>
    <row r="15" spans="2:8" ht="12" customHeight="1">
      <c r="B15" s="40" t="s">
        <v>194</v>
      </c>
      <c r="C15" s="41" t="s">
        <v>195</v>
      </c>
      <c r="D15" s="86">
        <v>0.43</v>
      </c>
      <c r="E15" s="86">
        <v>0.43</v>
      </c>
      <c r="F15" s="62"/>
      <c r="G15" s="62"/>
      <c r="H15" s="63"/>
    </row>
    <row r="16" spans="2:8" ht="12" customHeight="1">
      <c r="B16" s="182" t="s">
        <v>24</v>
      </c>
      <c r="C16" s="174"/>
      <c r="D16" s="174"/>
      <c r="E16" s="175"/>
      <c r="F16" s="62"/>
      <c r="G16" s="62"/>
      <c r="H16" s="63"/>
    </row>
    <row r="17" spans="2:8" ht="12" customHeight="1">
      <c r="B17" s="40" t="s">
        <v>207</v>
      </c>
      <c r="C17" s="41" t="s">
        <v>208</v>
      </c>
      <c r="D17" s="86">
        <v>2.92</v>
      </c>
      <c r="E17" s="81">
        <v>2.92</v>
      </c>
      <c r="F17" s="62"/>
      <c r="G17" s="62"/>
      <c r="H17" s="63"/>
    </row>
    <row r="18" spans="2:8" ht="12" customHeight="1">
      <c r="B18" s="48" t="s">
        <v>134</v>
      </c>
      <c r="C18" s="49" t="s">
        <v>135</v>
      </c>
      <c r="D18" s="86">
        <v>0.5</v>
      </c>
      <c r="E18" s="81">
        <v>0.5</v>
      </c>
      <c r="F18" s="62"/>
      <c r="G18" s="62"/>
      <c r="H18" s="63"/>
    </row>
    <row r="19" spans="2:8" ht="12" customHeight="1">
      <c r="B19" s="60" t="s">
        <v>113</v>
      </c>
      <c r="C19" s="41" t="s">
        <v>112</v>
      </c>
      <c r="D19" s="86">
        <v>27.75</v>
      </c>
      <c r="E19" s="81">
        <v>27.75</v>
      </c>
      <c r="F19" s="62"/>
      <c r="G19" s="62"/>
      <c r="H19" s="63"/>
    </row>
    <row r="20" spans="2:8" ht="12" customHeight="1">
      <c r="B20" s="40" t="s">
        <v>213</v>
      </c>
      <c r="C20" s="41" t="s">
        <v>214</v>
      </c>
      <c r="D20" s="86">
        <v>11.11</v>
      </c>
      <c r="E20" s="81">
        <v>11.1</v>
      </c>
      <c r="F20" s="62"/>
      <c r="G20" s="62"/>
      <c r="H20" s="63"/>
    </row>
    <row r="21" spans="2:8" ht="12" customHeight="1">
      <c r="B21" s="184" t="s">
        <v>25</v>
      </c>
      <c r="C21" s="185"/>
      <c r="D21" s="185"/>
      <c r="E21" s="186"/>
    </row>
    <row r="22" spans="2:8" ht="12" customHeight="1">
      <c r="B22" s="60" t="s">
        <v>140</v>
      </c>
      <c r="C22" s="71" t="s">
        <v>141</v>
      </c>
      <c r="D22" s="86">
        <v>2</v>
      </c>
      <c r="E22" s="86">
        <v>2</v>
      </c>
    </row>
    <row r="23" spans="2:8" ht="12" customHeight="1">
      <c r="B23" s="39" t="s">
        <v>224</v>
      </c>
      <c r="C23" s="42" t="s">
        <v>225</v>
      </c>
      <c r="D23" s="86">
        <v>12.98</v>
      </c>
      <c r="E23" s="81">
        <v>12.95</v>
      </c>
    </row>
    <row r="24" spans="2:8" ht="12" customHeight="1">
      <c r="B24" s="188" t="s">
        <v>62</v>
      </c>
      <c r="C24" s="185"/>
      <c r="D24" s="185"/>
      <c r="E24" s="189"/>
    </row>
    <row r="25" spans="2:8" ht="12" customHeight="1">
      <c r="B25" s="40" t="s">
        <v>178</v>
      </c>
      <c r="C25" s="41" t="s">
        <v>177</v>
      </c>
      <c r="D25" s="86">
        <v>0.95</v>
      </c>
      <c r="E25" s="86">
        <v>0.95</v>
      </c>
    </row>
    <row r="26" spans="2:8" ht="12" customHeight="1">
      <c r="B26" s="67" t="s">
        <v>109</v>
      </c>
      <c r="C26" s="67" t="s">
        <v>110</v>
      </c>
      <c r="D26" s="86">
        <v>13</v>
      </c>
      <c r="E26" s="86">
        <v>13</v>
      </c>
    </row>
    <row r="27" spans="2:8" ht="12" customHeight="1">
      <c r="B27" s="40" t="s">
        <v>79</v>
      </c>
      <c r="C27" s="41" t="s">
        <v>80</v>
      </c>
      <c r="D27" s="86">
        <v>8.26</v>
      </c>
      <c r="E27" s="81">
        <v>8.26</v>
      </c>
      <c r="F27" s="62"/>
      <c r="G27" s="62"/>
      <c r="H27" s="63"/>
    </row>
    <row r="28" spans="2:8" ht="12" customHeight="1">
      <c r="B28" s="184" t="s">
        <v>27</v>
      </c>
      <c r="C28" s="185"/>
      <c r="D28" s="185"/>
      <c r="E28" s="186"/>
    </row>
    <row r="29" spans="2:8" ht="12" customHeight="1">
      <c r="B29" s="39" t="s">
        <v>123</v>
      </c>
      <c r="C29" s="42" t="s">
        <v>122</v>
      </c>
      <c r="D29" s="65">
        <v>1.04</v>
      </c>
      <c r="E29" s="81">
        <v>1.04</v>
      </c>
    </row>
    <row r="30" spans="2:8" ht="12" customHeight="1">
      <c r="B30" s="40" t="s">
        <v>268</v>
      </c>
      <c r="C30" s="41" t="s">
        <v>269</v>
      </c>
      <c r="D30" s="86">
        <v>8.25</v>
      </c>
      <c r="E30" s="86">
        <v>8.25</v>
      </c>
    </row>
    <row r="31" spans="2:8" ht="12" customHeight="1">
      <c r="B31" s="50" t="s">
        <v>103</v>
      </c>
      <c r="C31" s="51" t="s">
        <v>104</v>
      </c>
      <c r="D31" s="86">
        <v>18.75</v>
      </c>
      <c r="E31" s="86">
        <v>18.75</v>
      </c>
    </row>
    <row r="32" spans="2:8" ht="18" customHeight="1">
      <c r="B32" s="187" t="s">
        <v>288</v>
      </c>
      <c r="C32" s="187"/>
      <c r="D32" s="187"/>
      <c r="E32" s="187"/>
    </row>
    <row r="33" spans="2:8" ht="15.75" customHeight="1">
      <c r="B33" s="43" t="s">
        <v>29</v>
      </c>
      <c r="C33" s="43" t="s">
        <v>13</v>
      </c>
      <c r="D33" s="43" t="s">
        <v>33</v>
      </c>
      <c r="E33" s="43" t="s">
        <v>34</v>
      </c>
    </row>
    <row r="34" spans="2:8" ht="12" customHeight="1">
      <c r="B34" s="176" t="s">
        <v>22</v>
      </c>
      <c r="C34" s="177"/>
      <c r="D34" s="177"/>
      <c r="E34" s="178"/>
    </row>
    <row r="35" spans="2:8" ht="12" customHeight="1">
      <c r="B35" s="39" t="s">
        <v>85</v>
      </c>
      <c r="C35" s="42" t="s">
        <v>86</v>
      </c>
      <c r="D35" s="68">
        <v>0.35</v>
      </c>
      <c r="E35" s="69">
        <v>0.35</v>
      </c>
    </row>
    <row r="36" spans="2:8" ht="12" customHeight="1">
      <c r="B36" s="39" t="s">
        <v>63</v>
      </c>
      <c r="C36" s="73" t="s">
        <v>64</v>
      </c>
      <c r="D36" s="68">
        <v>0.34</v>
      </c>
      <c r="E36" s="69">
        <v>0.34</v>
      </c>
    </row>
    <row r="37" spans="2:8" ht="12" customHeight="1">
      <c r="B37" s="39" t="s">
        <v>125</v>
      </c>
      <c r="C37" s="42" t="s">
        <v>124</v>
      </c>
      <c r="D37" s="72">
        <v>1</v>
      </c>
      <c r="E37" s="72">
        <v>1</v>
      </c>
    </row>
    <row r="38" spans="2:8" ht="12" customHeight="1">
      <c r="B38" s="39" t="s">
        <v>131</v>
      </c>
      <c r="C38" s="42" t="s">
        <v>130</v>
      </c>
      <c r="D38" s="74">
        <v>1</v>
      </c>
      <c r="E38" s="74">
        <v>1</v>
      </c>
    </row>
    <row r="39" spans="2:8" ht="12" customHeight="1">
      <c r="B39" s="39" t="s">
        <v>138</v>
      </c>
      <c r="C39" s="42" t="s">
        <v>139</v>
      </c>
      <c r="D39" s="74">
        <v>1</v>
      </c>
      <c r="E39" s="74">
        <v>1</v>
      </c>
    </row>
    <row r="40" spans="2:8" ht="12" customHeight="1">
      <c r="B40" s="39" t="s">
        <v>158</v>
      </c>
      <c r="C40" s="42" t="s">
        <v>157</v>
      </c>
      <c r="D40" s="75">
        <v>1</v>
      </c>
      <c r="E40" s="75">
        <v>1</v>
      </c>
    </row>
    <row r="41" spans="2:8" ht="12" customHeight="1">
      <c r="B41" s="39" t="s">
        <v>164</v>
      </c>
      <c r="C41" s="42" t="s">
        <v>163</v>
      </c>
      <c r="D41" s="68">
        <v>0.81</v>
      </c>
      <c r="E41" s="69">
        <v>0.81</v>
      </c>
    </row>
    <row r="42" spans="2:8" ht="12" customHeight="1">
      <c r="B42" s="50" t="s">
        <v>232</v>
      </c>
      <c r="C42" s="51" t="s">
        <v>233</v>
      </c>
      <c r="D42" s="70">
        <v>0.9</v>
      </c>
      <c r="E42" s="69">
        <v>0.9</v>
      </c>
    </row>
    <row r="43" spans="2:8" ht="12" customHeight="1">
      <c r="B43" s="39" t="s">
        <v>243</v>
      </c>
      <c r="C43" s="42" t="s">
        <v>244</v>
      </c>
      <c r="D43" s="65">
        <v>0.11</v>
      </c>
      <c r="E43" s="81">
        <v>0.11</v>
      </c>
    </row>
    <row r="44" spans="2:8" ht="12" customHeight="1">
      <c r="B44" s="39" t="s">
        <v>129</v>
      </c>
      <c r="C44" s="42" t="s">
        <v>128</v>
      </c>
      <c r="D44" s="65">
        <v>1</v>
      </c>
      <c r="E44" s="81">
        <v>1</v>
      </c>
    </row>
    <row r="45" spans="2:8" ht="12" customHeight="1">
      <c r="B45" s="39" t="s">
        <v>251</v>
      </c>
      <c r="C45" s="42" t="s">
        <v>252</v>
      </c>
      <c r="D45" s="65">
        <v>1</v>
      </c>
      <c r="E45" s="81">
        <v>1</v>
      </c>
    </row>
    <row r="46" spans="2:8" ht="12" customHeight="1">
      <c r="B46" s="92" t="s">
        <v>266</v>
      </c>
      <c r="C46" s="100" t="s">
        <v>267</v>
      </c>
      <c r="D46" s="99">
        <v>1</v>
      </c>
      <c r="E46" s="81">
        <v>1</v>
      </c>
    </row>
    <row r="47" spans="2:8" ht="12" customHeight="1">
      <c r="B47" s="50" t="s">
        <v>179</v>
      </c>
      <c r="C47" s="51" t="s">
        <v>180</v>
      </c>
      <c r="D47" s="86">
        <v>0.4</v>
      </c>
      <c r="E47" s="86">
        <v>0.4</v>
      </c>
    </row>
    <row r="48" spans="2:8" ht="12" customHeight="1">
      <c r="B48" s="39" t="s">
        <v>159</v>
      </c>
      <c r="C48" s="42" t="s">
        <v>160</v>
      </c>
      <c r="D48" s="86">
        <v>1</v>
      </c>
      <c r="E48" s="81">
        <v>1</v>
      </c>
      <c r="F48" s="62"/>
      <c r="G48" s="62"/>
      <c r="H48" s="63"/>
    </row>
    <row r="49" spans="2:8" ht="12" customHeight="1">
      <c r="B49" s="39" t="s">
        <v>256</v>
      </c>
      <c r="C49" s="42" t="s">
        <v>257</v>
      </c>
      <c r="D49" s="86">
        <v>0.3</v>
      </c>
      <c r="E49" s="81">
        <v>0.32</v>
      </c>
      <c r="F49" s="62"/>
      <c r="G49" s="62"/>
      <c r="H49" s="63"/>
    </row>
    <row r="50" spans="2:8" ht="12" customHeight="1">
      <c r="B50" s="39" t="s">
        <v>176</v>
      </c>
      <c r="C50" s="42" t="s">
        <v>175</v>
      </c>
      <c r="D50" s="86">
        <v>0.26</v>
      </c>
      <c r="E50" s="81">
        <v>0.25</v>
      </c>
      <c r="F50" s="62"/>
      <c r="G50" s="62"/>
      <c r="H50" s="63"/>
    </row>
    <row r="51" spans="2:8" ht="12" customHeight="1">
      <c r="B51" s="39" t="s">
        <v>61</v>
      </c>
      <c r="C51" s="42" t="s">
        <v>111</v>
      </c>
      <c r="D51" s="86">
        <v>0.24</v>
      </c>
      <c r="E51" s="81">
        <v>0.24</v>
      </c>
      <c r="F51" s="62"/>
      <c r="G51" s="62"/>
      <c r="H51" s="63"/>
    </row>
    <row r="52" spans="2:8" ht="12" customHeight="1">
      <c r="B52" s="182" t="s">
        <v>35</v>
      </c>
      <c r="C52" s="174"/>
      <c r="D52" s="174"/>
      <c r="E52" s="175"/>
    </row>
    <row r="53" spans="2:8" ht="12" customHeight="1">
      <c r="B53" s="39" t="s">
        <v>107</v>
      </c>
      <c r="C53" s="42" t="s">
        <v>108</v>
      </c>
      <c r="D53" s="65">
        <v>0.5</v>
      </c>
      <c r="E53" s="81">
        <v>0.5</v>
      </c>
    </row>
    <row r="54" spans="2:8" ht="12" customHeight="1">
      <c r="B54" s="39" t="s">
        <v>174</v>
      </c>
      <c r="C54" s="42" t="s">
        <v>173</v>
      </c>
      <c r="D54" s="86">
        <v>0.48</v>
      </c>
      <c r="E54" s="86">
        <v>0.48</v>
      </c>
    </row>
    <row r="55" spans="2:8" ht="12" customHeight="1">
      <c r="B55" s="39" t="s">
        <v>69</v>
      </c>
      <c r="C55" s="42" t="s">
        <v>70</v>
      </c>
      <c r="D55" s="86">
        <v>1</v>
      </c>
      <c r="E55" s="81">
        <v>1</v>
      </c>
    </row>
    <row r="56" spans="2:8" ht="12" customHeight="1">
      <c r="B56" s="173" t="s">
        <v>36</v>
      </c>
      <c r="C56" s="174"/>
      <c r="D56" s="174"/>
      <c r="E56" s="175"/>
    </row>
    <row r="57" spans="2:8" ht="12" customHeight="1">
      <c r="B57" s="39" t="s">
        <v>92</v>
      </c>
      <c r="C57" s="42" t="s">
        <v>93</v>
      </c>
      <c r="D57" s="68">
        <v>0.9</v>
      </c>
      <c r="E57" s="69">
        <v>0.9</v>
      </c>
    </row>
    <row r="58" spans="2:8" ht="12" customHeight="1">
      <c r="B58" s="50" t="s">
        <v>145</v>
      </c>
      <c r="C58" s="51" t="s">
        <v>144</v>
      </c>
      <c r="D58" s="68">
        <v>0.56000000000000005</v>
      </c>
      <c r="E58" s="69">
        <v>0.56000000000000005</v>
      </c>
    </row>
    <row r="59" spans="2:8" ht="12" customHeight="1">
      <c r="B59" s="39" t="s">
        <v>132</v>
      </c>
      <c r="C59" s="42" t="s">
        <v>133</v>
      </c>
      <c r="D59" s="68">
        <v>0.2</v>
      </c>
      <c r="E59" s="69">
        <v>0.2</v>
      </c>
    </row>
    <row r="60" spans="2:8" ht="12" customHeight="1">
      <c r="B60" s="179" t="s">
        <v>24</v>
      </c>
      <c r="C60" s="180"/>
      <c r="D60" s="180"/>
      <c r="E60" s="181"/>
    </row>
    <row r="61" spans="2:8" ht="12" customHeight="1">
      <c r="B61" s="48" t="s">
        <v>94</v>
      </c>
      <c r="C61" s="49" t="s">
        <v>95</v>
      </c>
      <c r="D61" s="68" t="s">
        <v>37</v>
      </c>
      <c r="E61" s="69" t="s">
        <v>37</v>
      </c>
    </row>
    <row r="62" spans="2:8" ht="12" customHeight="1">
      <c r="B62" s="48" t="s">
        <v>105</v>
      </c>
      <c r="C62" s="49" t="s">
        <v>106</v>
      </c>
      <c r="D62" s="68">
        <v>1.5</v>
      </c>
      <c r="E62" s="69">
        <v>1.5</v>
      </c>
    </row>
    <row r="63" spans="2:8" ht="12" customHeight="1">
      <c r="B63" s="173" t="s">
        <v>62</v>
      </c>
      <c r="C63" s="174"/>
      <c r="D63" s="174"/>
      <c r="E63" s="175"/>
    </row>
    <row r="64" spans="2:8" ht="12" customHeight="1">
      <c r="B64" s="39" t="s">
        <v>258</v>
      </c>
      <c r="C64" s="42" t="s">
        <v>255</v>
      </c>
      <c r="D64" s="76">
        <v>7.18</v>
      </c>
      <c r="E64" s="76">
        <v>7.18</v>
      </c>
    </row>
    <row r="65" spans="2:5" ht="12" customHeight="1">
      <c r="B65" s="173" t="s">
        <v>25</v>
      </c>
      <c r="C65" s="174"/>
      <c r="D65" s="174"/>
      <c r="E65" s="175"/>
    </row>
    <row r="66" spans="2:5" ht="12" customHeight="1">
      <c r="B66" s="40" t="s">
        <v>274</v>
      </c>
      <c r="C66" s="41" t="s">
        <v>273</v>
      </c>
      <c r="D66" s="86">
        <v>69.5</v>
      </c>
      <c r="E66" s="76">
        <v>69.5</v>
      </c>
    </row>
    <row r="67" spans="2:5" ht="12" customHeight="1">
      <c r="B67" s="173" t="s">
        <v>27</v>
      </c>
      <c r="C67" s="174"/>
      <c r="D67" s="174"/>
      <c r="E67" s="175"/>
    </row>
    <row r="68" spans="2:5" ht="12" customHeight="1">
      <c r="B68" s="39" t="s">
        <v>59</v>
      </c>
      <c r="C68" s="42" t="s">
        <v>60</v>
      </c>
      <c r="D68" s="76" t="s">
        <v>37</v>
      </c>
      <c r="E68" s="76" t="s">
        <v>37</v>
      </c>
    </row>
  </sheetData>
  <mergeCells count="15">
    <mergeCell ref="B16:E16"/>
    <mergeCell ref="B1:E1"/>
    <mergeCell ref="B3:E3"/>
    <mergeCell ref="B32:E32"/>
    <mergeCell ref="B21:E21"/>
    <mergeCell ref="B13:E13"/>
    <mergeCell ref="B24:E24"/>
    <mergeCell ref="B28:E28"/>
    <mergeCell ref="B65:E65"/>
    <mergeCell ref="B63:E63"/>
    <mergeCell ref="B34:E34"/>
    <mergeCell ref="B67:E67"/>
    <mergeCell ref="B56:E56"/>
    <mergeCell ref="B60:E60"/>
    <mergeCell ref="B52:E5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rightToLeft="1" topLeftCell="A16" zoomScaleNormal="100" workbookViewId="0">
      <selection activeCell="B6" sqref="B6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90" t="s">
        <v>57</v>
      </c>
      <c r="C1" s="190"/>
      <c r="D1" s="190"/>
    </row>
    <row r="2" spans="1:4" s="24" customFormat="1" ht="34.5" customHeight="1">
      <c r="B2" s="34" t="s">
        <v>29</v>
      </c>
      <c r="C2" s="52" t="s">
        <v>47</v>
      </c>
      <c r="D2" s="34" t="s">
        <v>48</v>
      </c>
    </row>
    <row r="3" spans="1:4" ht="57" customHeight="1">
      <c r="B3" s="53" t="s">
        <v>38</v>
      </c>
      <c r="C3" s="59">
        <v>42191</v>
      </c>
      <c r="D3" s="54" t="s">
        <v>187</v>
      </c>
    </row>
    <row r="4" spans="1:4" ht="62.25" customHeight="1">
      <c r="B4" s="53" t="s">
        <v>39</v>
      </c>
      <c r="C4" s="59">
        <v>42564</v>
      </c>
      <c r="D4" s="54" t="s">
        <v>186</v>
      </c>
    </row>
    <row r="5" spans="1:4" ht="53.25" customHeight="1">
      <c r="B5" s="53" t="s">
        <v>43</v>
      </c>
      <c r="C5" s="59">
        <v>42922</v>
      </c>
      <c r="D5" s="54" t="s">
        <v>188</v>
      </c>
    </row>
    <row r="6" spans="1:4" ht="53.25" customHeight="1">
      <c r="B6" s="53" t="s">
        <v>42</v>
      </c>
      <c r="C6" s="59">
        <v>42953</v>
      </c>
      <c r="D6" s="54" t="s">
        <v>185</v>
      </c>
    </row>
    <row r="7" spans="1:4" ht="39.950000000000003" customHeight="1">
      <c r="B7" s="53" t="s">
        <v>41</v>
      </c>
      <c r="C7" s="59">
        <v>42799</v>
      </c>
      <c r="D7" s="54" t="s">
        <v>151</v>
      </c>
    </row>
    <row r="8" spans="1:4" ht="66.75" customHeight="1">
      <c r="B8" s="53" t="s">
        <v>40</v>
      </c>
      <c r="C8" s="59">
        <v>42591</v>
      </c>
      <c r="D8" s="54" t="s">
        <v>183</v>
      </c>
    </row>
    <row r="9" spans="1:4" ht="39.950000000000003" customHeight="1">
      <c r="B9" s="55" t="s">
        <v>54</v>
      </c>
      <c r="C9" s="59">
        <v>43697</v>
      </c>
      <c r="D9" s="54" t="s">
        <v>184</v>
      </c>
    </row>
    <row r="10" spans="1:4" ht="39.950000000000003" customHeight="1">
      <c r="B10" s="55" t="s">
        <v>55</v>
      </c>
      <c r="C10" s="59">
        <v>43697</v>
      </c>
      <c r="D10" s="54" t="s">
        <v>190</v>
      </c>
    </row>
    <row r="11" spans="1:4" ht="39.950000000000003" customHeight="1">
      <c r="B11" s="55" t="s">
        <v>56</v>
      </c>
      <c r="C11" s="59">
        <v>43697</v>
      </c>
      <c r="D11" s="54" t="s">
        <v>152</v>
      </c>
    </row>
    <row r="12" spans="1:4" ht="39.950000000000003" customHeight="1">
      <c r="B12" s="38" t="s">
        <v>65</v>
      </c>
      <c r="C12" s="59">
        <v>44138</v>
      </c>
      <c r="D12" s="56" t="s">
        <v>153</v>
      </c>
    </row>
    <row r="13" spans="1:4" ht="39.950000000000003" customHeight="1">
      <c r="B13" s="38" t="s">
        <v>67</v>
      </c>
      <c r="C13" s="59">
        <v>44138</v>
      </c>
      <c r="D13" s="56" t="s">
        <v>189</v>
      </c>
    </row>
    <row r="14" spans="1:4" ht="33.75" customHeight="1">
      <c r="B14" s="38" t="s">
        <v>66</v>
      </c>
      <c r="C14" s="59">
        <v>44138</v>
      </c>
      <c r="D14" s="56" t="s">
        <v>154</v>
      </c>
    </row>
    <row r="15" spans="1:4" ht="31.5" customHeight="1">
      <c r="B15" s="38" t="s">
        <v>100</v>
      </c>
      <c r="C15" s="59">
        <v>44382</v>
      </c>
      <c r="D15" s="56" t="s">
        <v>259</v>
      </c>
    </row>
    <row r="16" spans="1:4" ht="39.950000000000003" customHeight="1">
      <c r="B16" s="48" t="s">
        <v>119</v>
      </c>
      <c r="C16" s="82">
        <v>44437</v>
      </c>
      <c r="D16" s="56" t="s">
        <v>182</v>
      </c>
    </row>
    <row r="17" spans="2:4" ht="31.5" customHeight="1">
      <c r="B17" s="50" t="s">
        <v>148</v>
      </c>
      <c r="C17" s="82">
        <v>44458</v>
      </c>
      <c r="D17" s="56" t="s">
        <v>155</v>
      </c>
    </row>
    <row r="18" spans="2:4" ht="31.5" customHeight="1">
      <c r="B18" s="39" t="s">
        <v>149</v>
      </c>
      <c r="C18" s="82">
        <v>44458</v>
      </c>
      <c r="D18" s="56" t="s">
        <v>156</v>
      </c>
    </row>
    <row r="19" spans="2:4" ht="32.25" customHeight="1">
      <c r="B19" s="48" t="s">
        <v>150</v>
      </c>
      <c r="C19" s="82">
        <v>44458</v>
      </c>
      <c r="D19" s="56" t="s">
        <v>181</v>
      </c>
    </row>
    <row r="20" spans="2:4" ht="53.25" customHeight="1">
      <c r="B20" s="83" t="s">
        <v>227</v>
      </c>
      <c r="C20" s="82">
        <v>44553</v>
      </c>
      <c r="D20" s="56" t="s">
        <v>228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tabSelected="1" topLeftCell="B4" zoomScaleNormal="100" workbookViewId="0">
      <selection activeCell="D7" sqref="D7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6.25" style="46" customWidth="1"/>
    <col min="6" max="6" width="13.5" style="46" bestFit="1" customWidth="1"/>
    <col min="7" max="230" width="9" style="46"/>
    <col min="231" max="231" width="0" style="46" hidden="1" customWidth="1"/>
    <col min="232" max="232" width="1" style="46" customWidth="1"/>
    <col min="233" max="233" width="21.75" style="46" customWidth="1"/>
    <col min="234" max="234" width="91.875" style="46" customWidth="1"/>
    <col min="235" max="486" width="9" style="46"/>
    <col min="487" max="487" width="0" style="46" hidden="1" customWidth="1"/>
    <col min="488" max="488" width="1" style="46" customWidth="1"/>
    <col min="489" max="489" width="21.75" style="46" customWidth="1"/>
    <col min="490" max="490" width="91.875" style="46" customWidth="1"/>
    <col min="491" max="742" width="9" style="46"/>
    <col min="743" max="743" width="0" style="46" hidden="1" customWidth="1"/>
    <col min="744" max="744" width="1" style="46" customWidth="1"/>
    <col min="745" max="745" width="21.75" style="46" customWidth="1"/>
    <col min="746" max="746" width="91.875" style="46" customWidth="1"/>
    <col min="747" max="998" width="9" style="46"/>
    <col min="999" max="999" width="0" style="46" hidden="1" customWidth="1"/>
    <col min="1000" max="1000" width="1" style="46" customWidth="1"/>
    <col min="1001" max="1001" width="21.75" style="46" customWidth="1"/>
    <col min="1002" max="1002" width="91.875" style="46" customWidth="1"/>
    <col min="1003" max="1254" width="9" style="46"/>
    <col min="1255" max="1255" width="0" style="46" hidden="1" customWidth="1"/>
    <col min="1256" max="1256" width="1" style="46" customWidth="1"/>
    <col min="1257" max="1257" width="21.75" style="46" customWidth="1"/>
    <col min="1258" max="1258" width="91.875" style="46" customWidth="1"/>
    <col min="1259" max="1510" width="9" style="46"/>
    <col min="1511" max="1511" width="0" style="46" hidden="1" customWidth="1"/>
    <col min="1512" max="1512" width="1" style="46" customWidth="1"/>
    <col min="1513" max="1513" width="21.75" style="46" customWidth="1"/>
    <col min="1514" max="1514" width="91.875" style="46" customWidth="1"/>
    <col min="1515" max="1766" width="9" style="46"/>
    <col min="1767" max="1767" width="0" style="46" hidden="1" customWidth="1"/>
    <col min="1768" max="1768" width="1" style="46" customWidth="1"/>
    <col min="1769" max="1769" width="21.75" style="46" customWidth="1"/>
    <col min="1770" max="1770" width="91.875" style="46" customWidth="1"/>
    <col min="1771" max="2022" width="9" style="46"/>
    <col min="2023" max="2023" width="0" style="46" hidden="1" customWidth="1"/>
    <col min="2024" max="2024" width="1" style="46" customWidth="1"/>
    <col min="2025" max="2025" width="21.75" style="46" customWidth="1"/>
    <col min="2026" max="2026" width="91.875" style="46" customWidth="1"/>
    <col min="2027" max="2278" width="9" style="46"/>
    <col min="2279" max="2279" width="0" style="46" hidden="1" customWidth="1"/>
    <col min="2280" max="2280" width="1" style="46" customWidth="1"/>
    <col min="2281" max="2281" width="21.75" style="46" customWidth="1"/>
    <col min="2282" max="2282" width="91.875" style="46" customWidth="1"/>
    <col min="2283" max="2534" width="9" style="46"/>
    <col min="2535" max="2535" width="0" style="46" hidden="1" customWidth="1"/>
    <col min="2536" max="2536" width="1" style="46" customWidth="1"/>
    <col min="2537" max="2537" width="21.75" style="46" customWidth="1"/>
    <col min="2538" max="2538" width="91.875" style="46" customWidth="1"/>
    <col min="2539" max="2790" width="9" style="46"/>
    <col min="2791" max="2791" width="0" style="46" hidden="1" customWidth="1"/>
    <col min="2792" max="2792" width="1" style="46" customWidth="1"/>
    <col min="2793" max="2793" width="21.75" style="46" customWidth="1"/>
    <col min="2794" max="2794" width="91.875" style="46" customWidth="1"/>
    <col min="2795" max="3046" width="9" style="46"/>
    <col min="3047" max="3047" width="0" style="46" hidden="1" customWidth="1"/>
    <col min="3048" max="3048" width="1" style="46" customWidth="1"/>
    <col min="3049" max="3049" width="21.75" style="46" customWidth="1"/>
    <col min="3050" max="3050" width="91.875" style="46" customWidth="1"/>
    <col min="3051" max="3302" width="9" style="46"/>
    <col min="3303" max="3303" width="0" style="46" hidden="1" customWidth="1"/>
    <col min="3304" max="3304" width="1" style="46" customWidth="1"/>
    <col min="3305" max="3305" width="21.75" style="46" customWidth="1"/>
    <col min="3306" max="3306" width="91.875" style="46" customWidth="1"/>
    <col min="3307" max="3558" width="9" style="46"/>
    <col min="3559" max="3559" width="0" style="46" hidden="1" customWidth="1"/>
    <col min="3560" max="3560" width="1" style="46" customWidth="1"/>
    <col min="3561" max="3561" width="21.75" style="46" customWidth="1"/>
    <col min="3562" max="3562" width="91.875" style="46" customWidth="1"/>
    <col min="3563" max="3814" width="9" style="46"/>
    <col min="3815" max="3815" width="0" style="46" hidden="1" customWidth="1"/>
    <col min="3816" max="3816" width="1" style="46" customWidth="1"/>
    <col min="3817" max="3817" width="21.75" style="46" customWidth="1"/>
    <col min="3818" max="3818" width="91.875" style="46" customWidth="1"/>
    <col min="3819" max="4070" width="9" style="46"/>
    <col min="4071" max="4071" width="0" style="46" hidden="1" customWidth="1"/>
    <col min="4072" max="4072" width="1" style="46" customWidth="1"/>
    <col min="4073" max="4073" width="21.75" style="46" customWidth="1"/>
    <col min="4074" max="4074" width="91.875" style="46" customWidth="1"/>
    <col min="4075" max="4326" width="9" style="46"/>
    <col min="4327" max="4327" width="0" style="46" hidden="1" customWidth="1"/>
    <col min="4328" max="4328" width="1" style="46" customWidth="1"/>
    <col min="4329" max="4329" width="21.75" style="46" customWidth="1"/>
    <col min="4330" max="4330" width="91.875" style="46" customWidth="1"/>
    <col min="4331" max="4582" width="9" style="46"/>
    <col min="4583" max="4583" width="0" style="46" hidden="1" customWidth="1"/>
    <col min="4584" max="4584" width="1" style="46" customWidth="1"/>
    <col min="4585" max="4585" width="21.75" style="46" customWidth="1"/>
    <col min="4586" max="4586" width="91.875" style="46" customWidth="1"/>
    <col min="4587" max="4838" width="9" style="46"/>
    <col min="4839" max="4839" width="0" style="46" hidden="1" customWidth="1"/>
    <col min="4840" max="4840" width="1" style="46" customWidth="1"/>
    <col min="4841" max="4841" width="21.75" style="46" customWidth="1"/>
    <col min="4842" max="4842" width="91.875" style="46" customWidth="1"/>
    <col min="4843" max="5094" width="9" style="46"/>
    <col min="5095" max="5095" width="0" style="46" hidden="1" customWidth="1"/>
    <col min="5096" max="5096" width="1" style="46" customWidth="1"/>
    <col min="5097" max="5097" width="21.75" style="46" customWidth="1"/>
    <col min="5098" max="5098" width="91.875" style="46" customWidth="1"/>
    <col min="5099" max="5350" width="9" style="46"/>
    <col min="5351" max="5351" width="0" style="46" hidden="1" customWidth="1"/>
    <col min="5352" max="5352" width="1" style="46" customWidth="1"/>
    <col min="5353" max="5353" width="21.75" style="46" customWidth="1"/>
    <col min="5354" max="5354" width="91.875" style="46" customWidth="1"/>
    <col min="5355" max="5606" width="9" style="46"/>
    <col min="5607" max="5607" width="0" style="46" hidden="1" customWidth="1"/>
    <col min="5608" max="5608" width="1" style="46" customWidth="1"/>
    <col min="5609" max="5609" width="21.75" style="46" customWidth="1"/>
    <col min="5610" max="5610" width="91.875" style="46" customWidth="1"/>
    <col min="5611" max="5862" width="9" style="46"/>
    <col min="5863" max="5863" width="0" style="46" hidden="1" customWidth="1"/>
    <col min="5864" max="5864" width="1" style="46" customWidth="1"/>
    <col min="5865" max="5865" width="21.75" style="46" customWidth="1"/>
    <col min="5866" max="5866" width="91.875" style="46" customWidth="1"/>
    <col min="5867" max="6118" width="9" style="46"/>
    <col min="6119" max="6119" width="0" style="46" hidden="1" customWidth="1"/>
    <col min="6120" max="6120" width="1" style="46" customWidth="1"/>
    <col min="6121" max="6121" width="21.75" style="46" customWidth="1"/>
    <col min="6122" max="6122" width="91.875" style="46" customWidth="1"/>
    <col min="6123" max="6374" width="9" style="46"/>
    <col min="6375" max="6375" width="0" style="46" hidden="1" customWidth="1"/>
    <col min="6376" max="6376" width="1" style="46" customWidth="1"/>
    <col min="6377" max="6377" width="21.75" style="46" customWidth="1"/>
    <col min="6378" max="6378" width="91.875" style="46" customWidth="1"/>
    <col min="6379" max="6630" width="9" style="46"/>
    <col min="6631" max="6631" width="0" style="46" hidden="1" customWidth="1"/>
    <col min="6632" max="6632" width="1" style="46" customWidth="1"/>
    <col min="6633" max="6633" width="21.75" style="46" customWidth="1"/>
    <col min="6634" max="6634" width="91.875" style="46" customWidth="1"/>
    <col min="6635" max="6886" width="9" style="46"/>
    <col min="6887" max="6887" width="0" style="46" hidden="1" customWidth="1"/>
    <col min="6888" max="6888" width="1" style="46" customWidth="1"/>
    <col min="6889" max="6889" width="21.75" style="46" customWidth="1"/>
    <col min="6890" max="6890" width="91.875" style="46" customWidth="1"/>
    <col min="6891" max="7142" width="9" style="46"/>
    <col min="7143" max="7143" width="0" style="46" hidden="1" customWidth="1"/>
    <col min="7144" max="7144" width="1" style="46" customWidth="1"/>
    <col min="7145" max="7145" width="21.75" style="46" customWidth="1"/>
    <col min="7146" max="7146" width="91.875" style="46" customWidth="1"/>
    <col min="7147" max="7398" width="9" style="46"/>
    <col min="7399" max="7399" width="0" style="46" hidden="1" customWidth="1"/>
    <col min="7400" max="7400" width="1" style="46" customWidth="1"/>
    <col min="7401" max="7401" width="21.75" style="46" customWidth="1"/>
    <col min="7402" max="7402" width="91.875" style="46" customWidth="1"/>
    <col min="7403" max="7654" width="9" style="46"/>
    <col min="7655" max="7655" width="0" style="46" hidden="1" customWidth="1"/>
    <col min="7656" max="7656" width="1" style="46" customWidth="1"/>
    <col min="7657" max="7657" width="21.75" style="46" customWidth="1"/>
    <col min="7658" max="7658" width="91.875" style="46" customWidth="1"/>
    <col min="7659" max="7910" width="9" style="46"/>
    <col min="7911" max="7911" width="0" style="46" hidden="1" customWidth="1"/>
    <col min="7912" max="7912" width="1" style="46" customWidth="1"/>
    <col min="7913" max="7913" width="21.75" style="46" customWidth="1"/>
    <col min="7914" max="7914" width="91.875" style="46" customWidth="1"/>
    <col min="7915" max="8166" width="9" style="46"/>
    <col min="8167" max="8167" width="0" style="46" hidden="1" customWidth="1"/>
    <col min="8168" max="8168" width="1" style="46" customWidth="1"/>
    <col min="8169" max="8169" width="21.75" style="46" customWidth="1"/>
    <col min="8170" max="8170" width="91.875" style="46" customWidth="1"/>
    <col min="8171" max="8422" width="9" style="46"/>
    <col min="8423" max="8423" width="0" style="46" hidden="1" customWidth="1"/>
    <col min="8424" max="8424" width="1" style="46" customWidth="1"/>
    <col min="8425" max="8425" width="21.75" style="46" customWidth="1"/>
    <col min="8426" max="8426" width="91.875" style="46" customWidth="1"/>
    <col min="8427" max="8678" width="9" style="46"/>
    <col min="8679" max="8679" width="0" style="46" hidden="1" customWidth="1"/>
    <col min="8680" max="8680" width="1" style="46" customWidth="1"/>
    <col min="8681" max="8681" width="21.75" style="46" customWidth="1"/>
    <col min="8682" max="8682" width="91.875" style="46" customWidth="1"/>
    <col min="8683" max="8934" width="9" style="46"/>
    <col min="8935" max="8935" width="0" style="46" hidden="1" customWidth="1"/>
    <col min="8936" max="8936" width="1" style="46" customWidth="1"/>
    <col min="8937" max="8937" width="21.75" style="46" customWidth="1"/>
    <col min="8938" max="8938" width="91.875" style="46" customWidth="1"/>
    <col min="8939" max="9190" width="9" style="46"/>
    <col min="9191" max="9191" width="0" style="46" hidden="1" customWidth="1"/>
    <col min="9192" max="9192" width="1" style="46" customWidth="1"/>
    <col min="9193" max="9193" width="21.75" style="46" customWidth="1"/>
    <col min="9194" max="9194" width="91.875" style="46" customWidth="1"/>
    <col min="9195" max="9446" width="9" style="46"/>
    <col min="9447" max="9447" width="0" style="46" hidden="1" customWidth="1"/>
    <col min="9448" max="9448" width="1" style="46" customWidth="1"/>
    <col min="9449" max="9449" width="21.75" style="46" customWidth="1"/>
    <col min="9450" max="9450" width="91.875" style="46" customWidth="1"/>
    <col min="9451" max="9702" width="9" style="46"/>
    <col min="9703" max="9703" width="0" style="46" hidden="1" customWidth="1"/>
    <col min="9704" max="9704" width="1" style="46" customWidth="1"/>
    <col min="9705" max="9705" width="21.75" style="46" customWidth="1"/>
    <col min="9706" max="9706" width="91.875" style="46" customWidth="1"/>
    <col min="9707" max="9958" width="9" style="46"/>
    <col min="9959" max="9959" width="0" style="46" hidden="1" customWidth="1"/>
    <col min="9960" max="9960" width="1" style="46" customWidth="1"/>
    <col min="9961" max="9961" width="21.75" style="46" customWidth="1"/>
    <col min="9962" max="9962" width="91.875" style="46" customWidth="1"/>
    <col min="9963" max="10214" width="9" style="46"/>
    <col min="10215" max="10215" width="0" style="46" hidden="1" customWidth="1"/>
    <col min="10216" max="10216" width="1" style="46" customWidth="1"/>
    <col min="10217" max="10217" width="21.75" style="46" customWidth="1"/>
    <col min="10218" max="10218" width="91.875" style="46" customWidth="1"/>
    <col min="10219" max="10470" width="9" style="46"/>
    <col min="10471" max="10471" width="0" style="46" hidden="1" customWidth="1"/>
    <col min="10472" max="10472" width="1" style="46" customWidth="1"/>
    <col min="10473" max="10473" width="21.75" style="46" customWidth="1"/>
    <col min="10474" max="10474" width="91.875" style="46" customWidth="1"/>
    <col min="10475" max="10726" width="9" style="46"/>
    <col min="10727" max="10727" width="0" style="46" hidden="1" customWidth="1"/>
    <col min="10728" max="10728" width="1" style="46" customWidth="1"/>
    <col min="10729" max="10729" width="21.75" style="46" customWidth="1"/>
    <col min="10730" max="10730" width="91.875" style="46" customWidth="1"/>
    <col min="10731" max="10982" width="9" style="46"/>
    <col min="10983" max="10983" width="0" style="46" hidden="1" customWidth="1"/>
    <col min="10984" max="10984" width="1" style="46" customWidth="1"/>
    <col min="10985" max="10985" width="21.75" style="46" customWidth="1"/>
    <col min="10986" max="10986" width="91.875" style="46" customWidth="1"/>
    <col min="10987" max="11238" width="9" style="46"/>
    <col min="11239" max="11239" width="0" style="46" hidden="1" customWidth="1"/>
    <col min="11240" max="11240" width="1" style="46" customWidth="1"/>
    <col min="11241" max="11241" width="21.75" style="46" customWidth="1"/>
    <col min="11242" max="11242" width="91.875" style="46" customWidth="1"/>
    <col min="11243" max="11494" width="9" style="46"/>
    <col min="11495" max="11495" width="0" style="46" hidden="1" customWidth="1"/>
    <col min="11496" max="11496" width="1" style="46" customWidth="1"/>
    <col min="11497" max="11497" width="21.75" style="46" customWidth="1"/>
    <col min="11498" max="11498" width="91.875" style="46" customWidth="1"/>
    <col min="11499" max="11750" width="9" style="46"/>
    <col min="11751" max="11751" width="0" style="46" hidden="1" customWidth="1"/>
    <col min="11752" max="11752" width="1" style="46" customWidth="1"/>
    <col min="11753" max="11753" width="21.75" style="46" customWidth="1"/>
    <col min="11754" max="11754" width="91.875" style="46" customWidth="1"/>
    <col min="11755" max="12006" width="9" style="46"/>
    <col min="12007" max="12007" width="0" style="46" hidden="1" customWidth="1"/>
    <col min="12008" max="12008" width="1" style="46" customWidth="1"/>
    <col min="12009" max="12009" width="21.75" style="46" customWidth="1"/>
    <col min="12010" max="12010" width="91.875" style="46" customWidth="1"/>
    <col min="12011" max="12262" width="9" style="46"/>
    <col min="12263" max="12263" width="0" style="46" hidden="1" customWidth="1"/>
    <col min="12264" max="12264" width="1" style="46" customWidth="1"/>
    <col min="12265" max="12265" width="21.75" style="46" customWidth="1"/>
    <col min="12266" max="12266" width="91.875" style="46" customWidth="1"/>
    <col min="12267" max="12518" width="9" style="46"/>
    <col min="12519" max="12519" width="0" style="46" hidden="1" customWidth="1"/>
    <col min="12520" max="12520" width="1" style="46" customWidth="1"/>
    <col min="12521" max="12521" width="21.75" style="46" customWidth="1"/>
    <col min="12522" max="12522" width="91.875" style="46" customWidth="1"/>
    <col min="12523" max="12774" width="9" style="46"/>
    <col min="12775" max="12775" width="0" style="46" hidden="1" customWidth="1"/>
    <col min="12776" max="12776" width="1" style="46" customWidth="1"/>
    <col min="12777" max="12777" width="21.75" style="46" customWidth="1"/>
    <col min="12778" max="12778" width="91.875" style="46" customWidth="1"/>
    <col min="12779" max="13030" width="9" style="46"/>
    <col min="13031" max="13031" width="0" style="46" hidden="1" customWidth="1"/>
    <col min="13032" max="13032" width="1" style="46" customWidth="1"/>
    <col min="13033" max="13033" width="21.75" style="46" customWidth="1"/>
    <col min="13034" max="13034" width="91.875" style="46" customWidth="1"/>
    <col min="13035" max="13286" width="9" style="46"/>
    <col min="13287" max="13287" width="0" style="46" hidden="1" customWidth="1"/>
    <col min="13288" max="13288" width="1" style="46" customWidth="1"/>
    <col min="13289" max="13289" width="21.75" style="46" customWidth="1"/>
    <col min="13290" max="13290" width="91.875" style="46" customWidth="1"/>
    <col min="13291" max="13542" width="9" style="46"/>
    <col min="13543" max="13543" width="0" style="46" hidden="1" customWidth="1"/>
    <col min="13544" max="13544" width="1" style="46" customWidth="1"/>
    <col min="13545" max="13545" width="21.75" style="46" customWidth="1"/>
    <col min="13546" max="13546" width="91.875" style="46" customWidth="1"/>
    <col min="13547" max="13798" width="9" style="46"/>
    <col min="13799" max="13799" width="0" style="46" hidden="1" customWidth="1"/>
    <col min="13800" max="13800" width="1" style="46" customWidth="1"/>
    <col min="13801" max="13801" width="21.75" style="46" customWidth="1"/>
    <col min="13802" max="13802" width="91.875" style="46" customWidth="1"/>
    <col min="13803" max="14054" width="9" style="46"/>
    <col min="14055" max="14055" width="0" style="46" hidden="1" customWidth="1"/>
    <col min="14056" max="14056" width="1" style="46" customWidth="1"/>
    <col min="14057" max="14057" width="21.75" style="46" customWidth="1"/>
    <col min="14058" max="14058" width="91.875" style="46" customWidth="1"/>
    <col min="14059" max="14310" width="9" style="46"/>
    <col min="14311" max="14311" width="0" style="46" hidden="1" customWidth="1"/>
    <col min="14312" max="14312" width="1" style="46" customWidth="1"/>
    <col min="14313" max="14313" width="21.75" style="46" customWidth="1"/>
    <col min="14314" max="14314" width="91.875" style="46" customWidth="1"/>
    <col min="14315" max="14566" width="9" style="46"/>
    <col min="14567" max="14567" width="0" style="46" hidden="1" customWidth="1"/>
    <col min="14568" max="14568" width="1" style="46" customWidth="1"/>
    <col min="14569" max="14569" width="21.75" style="46" customWidth="1"/>
    <col min="14570" max="14570" width="91.875" style="46" customWidth="1"/>
    <col min="14571" max="14822" width="9" style="46"/>
    <col min="14823" max="14823" width="0" style="46" hidden="1" customWidth="1"/>
    <col min="14824" max="14824" width="1" style="46" customWidth="1"/>
    <col min="14825" max="14825" width="21.75" style="46" customWidth="1"/>
    <col min="14826" max="14826" width="91.875" style="46" customWidth="1"/>
    <col min="14827" max="15078" width="9" style="46"/>
    <col min="15079" max="15079" width="0" style="46" hidden="1" customWidth="1"/>
    <col min="15080" max="15080" width="1" style="46" customWidth="1"/>
    <col min="15081" max="15081" width="21.75" style="46" customWidth="1"/>
    <col min="15082" max="15082" width="91.875" style="46" customWidth="1"/>
    <col min="15083" max="15334" width="9" style="46"/>
    <col min="15335" max="15335" width="0" style="46" hidden="1" customWidth="1"/>
    <col min="15336" max="15336" width="1" style="46" customWidth="1"/>
    <col min="15337" max="15337" width="21.75" style="46" customWidth="1"/>
    <col min="15338" max="15338" width="91.875" style="46" customWidth="1"/>
    <col min="15339" max="15590" width="9" style="46"/>
    <col min="15591" max="15591" width="0" style="46" hidden="1" customWidth="1"/>
    <col min="15592" max="15592" width="1" style="46" customWidth="1"/>
    <col min="15593" max="15593" width="21.75" style="46" customWidth="1"/>
    <col min="15594" max="15594" width="91.875" style="46" customWidth="1"/>
    <col min="15595" max="15846" width="9" style="46"/>
    <col min="15847" max="15847" width="0" style="46" hidden="1" customWidth="1"/>
    <col min="15848" max="15848" width="1" style="46" customWidth="1"/>
    <col min="15849" max="15849" width="21.75" style="46" customWidth="1"/>
    <col min="15850" max="15850" width="91.875" style="46" customWidth="1"/>
    <col min="15851" max="16384" width="9" style="46"/>
  </cols>
  <sheetData>
    <row r="1" spans="3:6" s="45" customFormat="1" ht="33.75" customHeight="1">
      <c r="C1" s="193" t="s">
        <v>308</v>
      </c>
      <c r="D1" s="194"/>
    </row>
    <row r="2" spans="3:6" ht="30.75" customHeight="1">
      <c r="C2" s="195" t="s">
        <v>88</v>
      </c>
      <c r="D2" s="195"/>
    </row>
    <row r="3" spans="3:6" ht="69.75" customHeight="1">
      <c r="C3" s="94" t="s">
        <v>254</v>
      </c>
      <c r="D3" s="95" t="s">
        <v>309</v>
      </c>
    </row>
    <row r="4" spans="3:6" ht="55.5" customHeight="1">
      <c r="C4" s="38" t="s">
        <v>100</v>
      </c>
      <c r="D4" s="61" t="s">
        <v>264</v>
      </c>
    </row>
    <row r="5" spans="3:6" ht="52.5" customHeight="1">
      <c r="C5" s="53" t="s">
        <v>41</v>
      </c>
      <c r="D5" s="61" t="s">
        <v>263</v>
      </c>
    </row>
    <row r="6" spans="3:6" ht="30.75" customHeight="1">
      <c r="C6" s="191" t="s">
        <v>226</v>
      </c>
      <c r="D6" s="191"/>
    </row>
    <row r="7" spans="3:6" ht="64.5" customHeight="1">
      <c r="C7" s="94" t="s">
        <v>254</v>
      </c>
      <c r="D7" s="95" t="s">
        <v>309</v>
      </c>
    </row>
    <row r="8" spans="3:6" ht="51.75" customHeight="1">
      <c r="C8" s="92" t="s">
        <v>262</v>
      </c>
      <c r="D8" s="61" t="s">
        <v>272</v>
      </c>
    </row>
    <row r="9" spans="3:6" ht="37.5" customHeight="1">
      <c r="C9" s="92" t="s">
        <v>253</v>
      </c>
      <c r="D9" s="61" t="s">
        <v>282</v>
      </c>
    </row>
    <row r="10" spans="3:6" ht="55.5" customHeight="1">
      <c r="C10" s="39" t="s">
        <v>217</v>
      </c>
      <c r="D10" s="61" t="s">
        <v>242</v>
      </c>
    </row>
    <row r="11" spans="3:6" ht="53.25" customHeight="1">
      <c r="C11" s="38" t="s">
        <v>229</v>
      </c>
      <c r="D11" s="61" t="s">
        <v>283</v>
      </c>
    </row>
    <row r="12" spans="3:6" ht="22.5" customHeight="1">
      <c r="C12" s="192" t="s">
        <v>236</v>
      </c>
      <c r="D12" s="192"/>
    </row>
    <row r="13" spans="3:6" ht="36.75" customHeight="1">
      <c r="C13" s="58" t="s">
        <v>117</v>
      </c>
      <c r="D13" s="57" t="s">
        <v>118</v>
      </c>
    </row>
    <row r="14" spans="3:6" ht="36.75" customHeight="1">
      <c r="C14" s="39" t="s">
        <v>202</v>
      </c>
      <c r="D14" s="57" t="s">
        <v>277</v>
      </c>
      <c r="F14" s="84"/>
    </row>
    <row r="15" spans="3:6" ht="36.75" customHeight="1">
      <c r="C15" s="39" t="s">
        <v>218</v>
      </c>
      <c r="D15" s="57" t="s">
        <v>279</v>
      </c>
      <c r="F15" s="84"/>
    </row>
    <row r="16" spans="3:6" ht="36.75" customHeight="1">
      <c r="C16" s="38" t="s">
        <v>219</v>
      </c>
      <c r="D16" s="57" t="s">
        <v>278</v>
      </c>
      <c r="F16" s="84"/>
    </row>
    <row r="17" spans="3:6" ht="36.75" customHeight="1">
      <c r="C17" s="38" t="s">
        <v>275</v>
      </c>
      <c r="D17" s="57" t="s">
        <v>276</v>
      </c>
      <c r="F17" s="84"/>
    </row>
    <row r="18" spans="3:6" ht="27.75" customHeight="1">
      <c r="C18" s="191" t="s">
        <v>237</v>
      </c>
      <c r="D18" s="191"/>
      <c r="F18" s="84"/>
    </row>
    <row r="19" spans="3:6" ht="56.25" customHeight="1">
      <c r="C19" s="39" t="s">
        <v>218</v>
      </c>
      <c r="D19" s="85" t="s">
        <v>238</v>
      </c>
      <c r="F19" s="84"/>
    </row>
    <row r="20" spans="3:6" ht="56.25" customHeight="1">
      <c r="C20" s="39" t="s">
        <v>245</v>
      </c>
      <c r="D20" s="85" t="s">
        <v>246</v>
      </c>
      <c r="F20" s="84"/>
    </row>
    <row r="21" spans="3:6" ht="65.25" customHeight="1">
      <c r="C21" s="39" t="s">
        <v>250</v>
      </c>
      <c r="D21" s="85" t="s">
        <v>249</v>
      </c>
      <c r="F21" s="84"/>
    </row>
    <row r="22" spans="3:6" ht="23.25" customHeight="1">
      <c r="C22" s="192" t="s">
        <v>239</v>
      </c>
      <c r="D22" s="192"/>
    </row>
    <row r="23" spans="3:6" ht="37.5" customHeight="1">
      <c r="C23" s="50" t="s">
        <v>215</v>
      </c>
      <c r="D23" s="57" t="s">
        <v>216</v>
      </c>
    </row>
  </sheetData>
  <mergeCells count="6">
    <mergeCell ref="C18:D18"/>
    <mergeCell ref="C22:D22"/>
    <mergeCell ref="C1:D1"/>
    <mergeCell ref="C12:D12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2022-03-07T10:50:16Z</cp:lastPrinted>
  <dcterms:created xsi:type="dcterms:W3CDTF">2018-01-02T05:37:56Z</dcterms:created>
  <dcterms:modified xsi:type="dcterms:W3CDTF">2022-03-07T11:00:37Z</dcterms:modified>
</cp:coreProperties>
</file>