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90" windowWidth="20115" windowHeight="6525"/>
  </bookViews>
  <sheets>
    <sheet name="نشرة التداول" sheetId="1" r:id="rId1"/>
    <sheet name="اجانب" sheetId="6" r:id="rId2"/>
    <sheet name="الغير متداولة" sheetId="3"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38" i="6" l="1"/>
  <c r="E38" i="6"/>
  <c r="D38" i="6"/>
  <c r="D39" i="6" s="1"/>
  <c r="F35" i="6"/>
  <c r="E35" i="6"/>
  <c r="D35" i="6"/>
  <c r="F32" i="6"/>
  <c r="E32" i="6"/>
  <c r="E39" i="6" s="1"/>
  <c r="D32" i="6"/>
  <c r="F24" i="6"/>
  <c r="E24" i="6"/>
  <c r="D24" i="6"/>
  <c r="F21" i="6"/>
  <c r="E21" i="6"/>
  <c r="D21" i="6"/>
  <c r="F18" i="6"/>
  <c r="F25" i="6" s="1"/>
  <c r="E18" i="6"/>
  <c r="D18" i="6"/>
  <c r="F15" i="6"/>
  <c r="E15" i="6"/>
  <c r="E25" i="6" s="1"/>
  <c r="D15" i="6"/>
  <c r="F12" i="6"/>
  <c r="E12" i="6"/>
  <c r="D12" i="6"/>
  <c r="D25" i="6" l="1"/>
  <c r="F39" i="6"/>
  <c r="M77" i="1"/>
  <c r="N77" i="1"/>
  <c r="L77" i="1"/>
  <c r="L38" i="1"/>
  <c r="M38" i="1"/>
  <c r="N38" i="1"/>
  <c r="L51" i="1"/>
  <c r="M51" i="1"/>
  <c r="N51" i="1"/>
  <c r="L61" i="1"/>
  <c r="M61" i="1"/>
  <c r="N61" i="1"/>
  <c r="L27" i="1"/>
  <c r="M27" i="1"/>
  <c r="N27" i="1"/>
  <c r="L67" i="1"/>
  <c r="M67" i="1"/>
  <c r="N67" i="1"/>
  <c r="N68" i="1" l="1"/>
  <c r="N78" i="1" s="1"/>
  <c r="M68" i="1"/>
  <c r="M78" i="1" s="1"/>
  <c r="L68" i="1"/>
  <c r="L78" i="1" s="1"/>
</calcChain>
</file>

<file path=xl/sharedStrings.xml><?xml version="1.0" encoding="utf-8"?>
<sst xmlns="http://schemas.openxmlformats.org/spreadsheetml/2006/main" count="447" uniqueCount="325">
  <si>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</si>
  <si>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</si>
  <si>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</si>
  <si>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</si>
  <si>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</si>
  <si>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</si>
  <si>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</si>
  <si>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</si>
  <si>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</si>
  <si>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</si>
  <si>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</si>
  <si>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</si>
  <si>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</si>
  <si>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</si>
  <si>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</si>
  <si>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</si>
  <si>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</si>
  <si>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</si>
  <si>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</si>
  <si>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</si>
  <si>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</si>
  <si>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</si>
  <si>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</si>
  <si>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</si>
  <si>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مصرف بغداد</t>
  </si>
  <si>
    <t>BBOB</t>
  </si>
  <si>
    <t>المصرف التجاري</t>
  </si>
  <si>
    <t>BCOI</t>
  </si>
  <si>
    <t>مصرف الخليج التجاري</t>
  </si>
  <si>
    <t>BGUC</t>
  </si>
  <si>
    <t>مصرف الاستثمار</t>
  </si>
  <si>
    <t>BIBI</t>
  </si>
  <si>
    <t xml:space="preserve">المصرف العراقي الاسلامي </t>
  </si>
  <si>
    <t>BIIB</t>
  </si>
  <si>
    <t>مصرف الموصل</t>
  </si>
  <si>
    <t>BMFI</t>
  </si>
  <si>
    <t>مصرف المنصور</t>
  </si>
  <si>
    <t>BMNS</t>
  </si>
  <si>
    <t xml:space="preserve">المصرف الوطني الاسلامي </t>
  </si>
  <si>
    <t>BNAI</t>
  </si>
  <si>
    <t xml:space="preserve">المصرف الاهلي </t>
  </si>
  <si>
    <t>BNOI</t>
  </si>
  <si>
    <t>المصرف المتحد</t>
  </si>
  <si>
    <t>BUND</t>
  </si>
  <si>
    <t>مجموع قطاع المصارف</t>
  </si>
  <si>
    <t>قطاع الاتصالات</t>
  </si>
  <si>
    <t>قطاع الخدمات</t>
  </si>
  <si>
    <t>مجموع قطاع الخدمات</t>
  </si>
  <si>
    <t>بغداد العراق للنقل العام</t>
  </si>
  <si>
    <t>SBPT</t>
  </si>
  <si>
    <t>المعمورة العقارية</t>
  </si>
  <si>
    <t>SMRI</t>
  </si>
  <si>
    <t>قطاع الصناعة</t>
  </si>
  <si>
    <t>مجموع قطاع الصناعة</t>
  </si>
  <si>
    <t>بغداد للمشروبات الغازية</t>
  </si>
  <si>
    <t>IBSD</t>
  </si>
  <si>
    <t>الهلال الصناعيه</t>
  </si>
  <si>
    <t>IHLI</t>
  </si>
  <si>
    <t>تصنيع وتسويق التمور</t>
  </si>
  <si>
    <t>IIDP</t>
  </si>
  <si>
    <t>المعدنية والدراجات</t>
  </si>
  <si>
    <t>IMIB</t>
  </si>
  <si>
    <t>الخياطة الحديثة</t>
  </si>
  <si>
    <t>IMOS</t>
  </si>
  <si>
    <t>الكيمياوية والبلاستيكية</t>
  </si>
  <si>
    <t>INCP</t>
  </si>
  <si>
    <t>انتاج الالبسة الجاهزة</t>
  </si>
  <si>
    <t>IRMC</t>
  </si>
  <si>
    <t xml:space="preserve"> قطاع الفنادق والسياحة </t>
  </si>
  <si>
    <t>فندق بابل</t>
  </si>
  <si>
    <t>HBAY</t>
  </si>
  <si>
    <t>فنادق عشتار</t>
  </si>
  <si>
    <t>HISH</t>
  </si>
  <si>
    <t>فنادق المنصور</t>
  </si>
  <si>
    <t>HMAN</t>
  </si>
  <si>
    <t>الاستثمارات السياحية</t>
  </si>
  <si>
    <t>HNTI</t>
  </si>
  <si>
    <t>مجموع قطاع الفنادق</t>
  </si>
  <si>
    <t>قطاع الزراعة</t>
  </si>
  <si>
    <t>انتاج وتسويق اللحوم</t>
  </si>
  <si>
    <t>AIPM</t>
  </si>
  <si>
    <t>المنتجات الزراعية</t>
  </si>
  <si>
    <t>AIRP</t>
  </si>
  <si>
    <t>مجموع قطاع الزراعة</t>
  </si>
  <si>
    <t>مجموع السوق النظامي</t>
  </si>
  <si>
    <t>BIDB</t>
  </si>
  <si>
    <t xml:space="preserve">مصرف التنمية الدولي </t>
  </si>
  <si>
    <t>اسم الشركة</t>
  </si>
  <si>
    <t>اغلاق</t>
  </si>
  <si>
    <t>الاكثر ربحية</t>
  </si>
  <si>
    <t>الاكثر خسارة</t>
  </si>
  <si>
    <t xml:space="preserve">الاكثر نشاطا حسب الاسهم المتداولة </t>
  </si>
  <si>
    <t xml:space="preserve">الاكثر نشاطا حسب القيمة المتداولة </t>
  </si>
  <si>
    <t>معدل السعر السابق</t>
  </si>
  <si>
    <t>سعر الاغلاق السابق</t>
  </si>
  <si>
    <t>مصرف جيهان</t>
  </si>
  <si>
    <t>BCIH</t>
  </si>
  <si>
    <t>مصرف كوردستان</t>
  </si>
  <si>
    <t>BKUI</t>
  </si>
  <si>
    <t xml:space="preserve">مصرف البلاد الاسلامي </t>
  </si>
  <si>
    <t>BLAD</t>
  </si>
  <si>
    <t>مصرف بابل</t>
  </si>
  <si>
    <t>BBAY</t>
  </si>
  <si>
    <t>مصرف ايلاف الاسلامي</t>
  </si>
  <si>
    <t>BELF</t>
  </si>
  <si>
    <t>مصرف الائتمان</t>
  </si>
  <si>
    <t>BROI</t>
  </si>
  <si>
    <t>الخاتم للاتصالات</t>
  </si>
  <si>
    <t>TZNI</t>
  </si>
  <si>
    <t>قطاع التأمين</t>
  </si>
  <si>
    <t>دار السلام للتأمين</t>
  </si>
  <si>
    <t>NDSA</t>
  </si>
  <si>
    <t>الاهلية للتأمين</t>
  </si>
  <si>
    <t>NAHF</t>
  </si>
  <si>
    <t>الامين للتأمين</t>
  </si>
  <si>
    <t>NAME</t>
  </si>
  <si>
    <t>الخليج للتامين</t>
  </si>
  <si>
    <t>NGIR</t>
  </si>
  <si>
    <t>قطاع الاستثمار</t>
  </si>
  <si>
    <t>الوئام للاستثمار المالي</t>
  </si>
  <si>
    <t>VWIF</t>
  </si>
  <si>
    <t>الزوراء للاستثمار المالي</t>
  </si>
  <si>
    <t>VZAF</t>
  </si>
  <si>
    <t xml:space="preserve">النخبة للمقاولات العامة </t>
  </si>
  <si>
    <t>SNUC</t>
  </si>
  <si>
    <t>العراقية الاعمال الهندسية</t>
  </si>
  <si>
    <t>IIEW</t>
  </si>
  <si>
    <t>بغداد لمواد التغليف</t>
  </si>
  <si>
    <t>IBPM</t>
  </si>
  <si>
    <t>السجاد والمفروشات</t>
  </si>
  <si>
    <t>IITC</t>
  </si>
  <si>
    <t>سد الموصل السياحية</t>
  </si>
  <si>
    <t>HTVM</t>
  </si>
  <si>
    <t>فندق السدير</t>
  </si>
  <si>
    <t>HSAD</t>
  </si>
  <si>
    <t>فنادق كربلاء</t>
  </si>
  <si>
    <t>HKAR</t>
  </si>
  <si>
    <t>فندق بغداد</t>
  </si>
  <si>
    <t>HBAG</t>
  </si>
  <si>
    <t>فندق فلسطين</t>
  </si>
  <si>
    <t>HPAL</t>
  </si>
  <si>
    <t xml:space="preserve">اسماك الشرق الاوسط </t>
  </si>
  <si>
    <t>AMEF</t>
  </si>
  <si>
    <t xml:space="preserve">الحديثة للانتاج الحيواني </t>
  </si>
  <si>
    <t>AMAP</t>
  </si>
  <si>
    <t xml:space="preserve">مصرف العالم الاسلامي </t>
  </si>
  <si>
    <t>BWOR</t>
  </si>
  <si>
    <t>ــــــــــ</t>
  </si>
  <si>
    <t xml:space="preserve">مصرف الاقليم التجاري </t>
  </si>
  <si>
    <t>BRTB</t>
  </si>
  <si>
    <t>مصرف عبر العراق</t>
  </si>
  <si>
    <t>BTRI</t>
  </si>
  <si>
    <t xml:space="preserve">مصرف القابض  الاسلامي </t>
  </si>
  <si>
    <t>BQAB</t>
  </si>
  <si>
    <t>الحمراء للتأمين</t>
  </si>
  <si>
    <t>NHAM</t>
  </si>
  <si>
    <t>الباتك للاستثمارات المالية</t>
  </si>
  <si>
    <t>VBAT</t>
  </si>
  <si>
    <t>الامين للاستثمار المالي</t>
  </si>
  <si>
    <t>VAMF</t>
  </si>
  <si>
    <t>قطاع التحويل المالي</t>
  </si>
  <si>
    <t>المنافع للتحويل المالي</t>
  </si>
  <si>
    <t>MTMA</t>
  </si>
  <si>
    <t xml:space="preserve">النبال العربية للتحويل المالي  </t>
  </si>
  <si>
    <t>MTNI</t>
  </si>
  <si>
    <t>النور للتحويل المالي</t>
  </si>
  <si>
    <t>MTNN</t>
  </si>
  <si>
    <t>الرابطة المالية للتحويل المالي</t>
  </si>
  <si>
    <t>MTRA</t>
  </si>
  <si>
    <t>النبلاء للتحويل المالي</t>
  </si>
  <si>
    <t>MTNO</t>
  </si>
  <si>
    <t xml:space="preserve">الحرير للتحويل المالي </t>
  </si>
  <si>
    <t>MTAH</t>
  </si>
  <si>
    <t>الصنائع الكيمياوية العصرية</t>
  </si>
  <si>
    <t>IMCI</t>
  </si>
  <si>
    <t>فندق اشور</t>
  </si>
  <si>
    <t>HASH</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</si>
  <si>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</si>
  <si>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</si>
  <si>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</si>
  <si>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</si>
  <si>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</si>
  <si>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</si>
  <si>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</si>
  <si>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ايقاف التداول على اسهم الشركة اعتباراً من جلسة  2017/1/5 تم وضع المصرف تحت وصاية البنك المركزي العراقي والشركة لم  تقديم الافصاح السنوي لعام 2016 . سعر الاغلاق (0.250)</t>
  </si>
  <si>
    <t>مصرف الثقة الدولي (BTRU)</t>
  </si>
  <si>
    <t>مصرف الاقتصاد (BEFI)</t>
  </si>
  <si>
    <t>المصرف الدولي الاسلامي  (BINT)</t>
  </si>
  <si>
    <t>الصناعات الالكترونية (IELI)</t>
  </si>
  <si>
    <t>العراقية للنقل البري (SILT)</t>
  </si>
  <si>
    <t>نقل المنتجات النفطية (SIGT)</t>
  </si>
  <si>
    <t>اولا : اخبار الشركات .</t>
  </si>
  <si>
    <t>دعت الشركة مساهميها الى مراجعة مقر الشركة في المحافظات (السليمانية ، البصرة ، كربلاء ، اربيل ،  دهوك ) من الساعة (9 صباحا الى 1 ظهراً ) ومن (2 ظهر الى 3 ظهراً ) وفي محافظة بغداد لغاية الساعة 2 ظهرا لاستلام ارباحهم النقدية بنسبة (75%) من راس المال الشركة  اعتبارا من يوم الاربعاء2017/12/13 لتقديم طلب استلام صكوك الارباح مستصحبين معهم المستمسكات الرسمية ، وبامكان استلام الارباح عن طريق شركات الوساطة بعد تخويل من المساهم لشركة الوساطة .</t>
  </si>
  <si>
    <t>السجاد والمفروشات(IITC)</t>
  </si>
  <si>
    <t xml:space="preserve">ثانيا : الشركات المساهمة المتوقفة عن التداول لانعقاد هيئاتها العامة . </t>
  </si>
  <si>
    <t>مدينة العاب الكرخ</t>
  </si>
  <si>
    <t>SKTA</t>
  </si>
  <si>
    <t xml:space="preserve">مصرف نور العراق الاسلامي </t>
  </si>
  <si>
    <t>BINI</t>
  </si>
  <si>
    <t xml:space="preserve"> ايقاف التداول على اسهم الشركة اعتبارا من جلسة 2015/7/6 لعدم تقديم الافصاح الفصلي لعام 2015 واستمرار الايقاف لعدم تقديم الافصاح السنوي للاعوام 2014 و2015 و2016 والافصاح الفصلي لعامي 2016 و2017 وعلى الشركة ان تقدم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</si>
  <si>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2015/7/6 لعدم تقديم الافصاح الفصلي لعام 2015 واستمرار الايقاف لعدم تقديم الافصاح السنوي للاعوام 2014 و2015 و2016 والافصاح الفصلي لعامي 2016 و2017 وعلى الشركة ان تقدم تقرير من رئيس مجلس الادارة حول الوضع الاجمالي للشركة كونها من المناطق الساخنة ، سعر الاغلاق (0.470) دينار.</t>
  </si>
  <si>
    <t>ايقاف التداول على اسهم الشركة اعتبارا من جلسة 2015/7/6 واستمرار الايقاف لعدم تقديم الافصاح السنوي للاعوام 2014 و2015 و2016 والافصاح الفصلي لعامي 2016 و2017 وعلى الشركة ان تقدم تقرير من رئيس مجلس الادارة حول الوضع الاجمالي للشركة كونها من المناطق الساخنة ، سعر الاغلاق  (0.900) دينار.</t>
  </si>
  <si>
    <t>ايقاف التداول على اسهم الشركة اعتبارا من جلسة 2015/8/6 لعدم تقديم الافصاح السنوي للاعوام 2014 و2015 و 2016 والافصاح الفصلي لعامي 2016 و2017 ، سعر الاغلاق (1.250) دينار.</t>
  </si>
  <si>
    <t>ايقاف التداول على اسهم الشركة اعتبارا من جلسة 2016/7/13 لعدم تقديم الافصاح الفصلي لعام  2016 واستمرار الايقاف لعدم تقديم الافصاح السنوي لعامي 2015 و 2016 والافصاح الفصلي لعام 2017  . سعر الاغلاق (0.310) دينار.</t>
  </si>
  <si>
    <t>ايقاف التداول على اسهم الشركة اعتبارا من جلسة 2016/8/9 لعدم تقديم الافصاح السنوي لعام 2015 . ثم تم وضع المصرف تحت وصاية البنك المركزي العراقي والشركة لم  تقديم الافصاح السنوي لعام 2016 .سعر الاغلاق (0.130) دينار.</t>
  </si>
  <si>
    <t>اكملت الشركة اجراءات تسجيل وايداع اسهم االشركة في مركز الايداع كشركة مصرفية برأسمال مقدره (100) مليار دينار وانتهت ايداع اسهم زيادة رأسمال الشركة الى (250) مليار سهم البالغة (150) مليار سهم ، وسيتم اطلاق التداول على اسهم المصرف بعد تقديم بيانات مالية خاصة بالمصرف اما سنوية او فصلية حسب تعليمات هيئة الاوراق المالية .</t>
  </si>
  <si>
    <t>ايقاف التداول من جلسة 2017/3/5 لانعقاد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زيادة رأسمال المصرف والمصادقة عليها من دائرة تسجيل الشركات ، وتقديم حسابات المصرف لعام 2016 مع تقرير مجلس الادارة والايضاحات المرفقة على ان تكون وافية وتغطي ملاحظات مراقب الحسابات ولجنة الوصاية ، والافصاح كاملا عن الديون التي تترتبت على المصرف عن قرارات الحجز المفروض عليه من قبل الجهات الحكومية وبيان قدرته على استرداد هذه المبالغ من المضمونين واثرها على حساباته ، واستمرار الايقاف لحين تقديم حسابات المصرف للفصل الاول 2017 على ان تكون معدة بدقة .</t>
  </si>
  <si>
    <t>البادية للنقل العام (SBAG)</t>
  </si>
  <si>
    <t>ايقاف التداول على اسهم الشركة اعتبارا من جلسة 2017/7/6 لعدم تقديم الافصاح الفصلي لعام 2017 واستمرار الايقاف لعدم تقديم البيانات المالية السنوية لعام 2016 . سعر الاغلاق (0.590) دينار.</t>
  </si>
  <si>
    <t>الخير للاستثمار المالي (VKHF)</t>
  </si>
  <si>
    <t>ايقاف التداول على اسهم الشركة اعتبارا من جلسة 2017/7/6 لعدم تقديم الافصاح الفصلي لعام 2017 واستمرار الايقاف لعدم تقديم البيانات المالية السنوية لعام 2016  . سعر الاغلاق (0.220) دينار.</t>
  </si>
  <si>
    <t>مصرف الاتحاد العراقي (BUOI)</t>
  </si>
  <si>
    <t>ايقاف التداول على اسهم الشركة اعتبارا من جلسة 2017/8/6 لعدم تقديم البيانات المالية السنوية لعام 2016 .سعر الاغلاق (0.290) دينار.</t>
  </si>
  <si>
    <t>ايقاف التداول على اسهم الشركة اعتبارا من جلسة 2017/8/6 لعدم تقديم البيانات المالية السنوية لعام 2016 واستمرار الايقاف لعدم تقديم الافصاح الفصلي للفصل الثاني لعام 2017 . سعر الاغلاق (1.000) دينار.</t>
  </si>
  <si>
    <t>صناعة وتجارة الكارتون (IICM)</t>
  </si>
  <si>
    <t>ايقاف التداول على اسهم الشركة اعتبارا من جلسة 2017/8/6 لعدم تقديم البيانات المالية السنوية لعام 2016 . سعر الاغلاق (0.450) دينار.</t>
  </si>
  <si>
    <t>ايقاف التداول على اسهم الشركة اعتبارا من جلسة 2017/8/6 لعدم تقديم البيانات المالية السنوية لعام 2016 .سعر الاغلاق (0.710) دينار.</t>
  </si>
  <si>
    <t>الخازر لانتاج المواد الانشائية (IKHC)</t>
  </si>
  <si>
    <t>العراقية لانتاج البذور (AISP)</t>
  </si>
  <si>
    <t>الطيف للتحويل المالي (MTAI)</t>
  </si>
  <si>
    <t xml:space="preserve">تم ايقاف التداول على اسهم الشركة اعتبارا من جلسة 2017/12/6 بعد قرار الهيئة العامة للشركة المنعقدة في 2017/10/30 تحويل نشاط الشركة من شركة تحويل مالي الى مصرف اسلامي وزيادة راسمال الشركة  من (45) مليار دينار الى (100) مليار دينار ، ولحين اكمال اجراءات تحويل الشركة واعادة تسجيل الشركة كشركة مصرفية (مصرف الطيف الاسلامي) .  </t>
  </si>
  <si>
    <t xml:space="preserve">Web site : www.isx-iq.net     E-mail : info-isx@isx-iq.net   07834000034 - 07711211522 - 07270094594  : ص . ب :3607 العلوية  الهاتف </t>
  </si>
  <si>
    <t>الموصل لمدن الالعاب</t>
  </si>
  <si>
    <t>SMOF</t>
  </si>
  <si>
    <t>ايقاف التداول على اسهم الشركة اعتبارا من جلسة 2017/11/6 لعدم تقديم البيانات المالية السنوية للسنة المالية المنتهية 2017/3/31 .سعر الاغلاق (4.100) دينار.</t>
  </si>
  <si>
    <t xml:space="preserve">الاسهم المتداولة  </t>
  </si>
  <si>
    <t>بين النهرين للاستثمارات المالية</t>
  </si>
  <si>
    <t>VMES</t>
  </si>
  <si>
    <t>تداول السندات</t>
  </si>
  <si>
    <t>انتاج وتسويق اللحوم(AIPM)</t>
  </si>
  <si>
    <t>ثالثآ : الشركات التي في التداول برأسمال الشركة المدرج (قبل الزيادة والرسملة).</t>
  </si>
  <si>
    <t>قررت الهيئة العامة المنعقدة بتاريخ 2017/4/12 زيادة رأس المال من (45) مليار دينار الى (100) مليار ديناروفق المادة (55/اولا) من قانون الشركات.</t>
  </si>
  <si>
    <t>الرابطة المالية للتحويل المالي(MTRA)</t>
  </si>
  <si>
    <t>الحرير للتحويل المالي (MTAH)</t>
  </si>
  <si>
    <t xml:space="preserve"> دار السلام للتأمين(NDSA)</t>
  </si>
  <si>
    <t>قررت الهيئة العامة المنعقدة بتاريخ 2017/5/13 زيادة رأس المال من (45) مليار دينار الى (100) مليار ديناروفق المادة (55/اولا) من قانون الشركات.</t>
  </si>
  <si>
    <t>فنادق كربلاء(HKAR)</t>
  </si>
  <si>
    <t>قررت الهيئة العامة المنعقدة بتاريخ 2017/11/14 زيادة رأسمال الشركة بنسبة 50%اي من (5) مليار دينار الى (7.500) مليار  ديناروفق المادة (55/اولا) من قانون الشركات .</t>
  </si>
  <si>
    <t>مصرف اشور(BASH)</t>
  </si>
  <si>
    <t>ايقاف التداول على اسهم الشركة اعتبارا من جلسة 2017/8/6 لعدم تقديم البيانات المالية السنوية لعام 2016 واستمرار الايقاف لعدم تقديم الافصاح الفصلي للفصل الثاني  والثالث لعام 2017  . سعر الاغلاق (0.270) دينار.</t>
  </si>
  <si>
    <t>ايقاف التداول على اسهم الشركة اعتبارا من جلسة 2017/8/6 لعدم تقديم البيانات المالية السنوية لعام 2016 و استمرار الايقاف لعدم تقديم الافصاح الفصلي للفصل الثاني والثالث لعام 2017 وعلى الشركة ان تقدم تقرير من رئيس مجلس الادارة حول الوضع الاجمالي للشركة كونها من المناطق الساخنة . سعر الاغلاق (1.270) دينار.</t>
  </si>
  <si>
    <t>ايقاف التداول على اسهم الشركة اعتبارا من جلسة 2017/8/6 لعدم تقديم البيانات المالية السنوية لعام 2016 واستمرار الايقاف لعدم تقديم الافصاح الفصلي للفصل الثاني والثالث لعام 2017 . سعر الاغلاق (0.550) دينار.</t>
  </si>
  <si>
    <t>دعت شركة مساهميها الى مراجعة  مقر الشركة الكائن في بغداد حي القادسية محلة (606) زقاق(24) دار (12) لاستلام ارباح لعام 2016 بنسبة (10%) من راس المال  والارباح المتراكمة للسنوات السابقة مع جلب شهادات الاسهم الدائمية للمساهمين الذين لم يراجعوا لفترة طويلة  سيكون التوزيع كل ايام الاسبوع , (لن تسلم الارباح الا لاصحابها الاصليين مستصحبين معهم المستمسكات الثبوتية لتلافي تشابه الاسماء وجلب وكالة رسمية لمن ينوب عنه معنونة للشركة يذكر فيها استلام الشهادة والارباح لسنة 2017)</t>
  </si>
  <si>
    <t>اسيا سيل للاتصالات</t>
  </si>
  <si>
    <t>TASC</t>
  </si>
  <si>
    <t>IKLV</t>
  </si>
  <si>
    <t xml:space="preserve">تم تمديد الاكتتاب اعتبارا من يوم الثلاثاء 2018/1/2على الاسهم المطروحة البالغة (150) مليار سهم ولمدة (60) يوم وفق المادة (42) من قانون الشركات في المصرف الوطني الاسلامي / الفرع الرئيسي , وذلك تنفيذا لقرار الهيئة العامة المنعقدة بتاريخ 2017/5/8 زيادة  رأسمال الشركة من (100) مليار دينار الى (250) مليار وفق المادة (55/اولا) من قانون الشركات . </t>
  </si>
  <si>
    <t>مصرف العربية الاسلامي</t>
  </si>
  <si>
    <t>BAAI</t>
  </si>
  <si>
    <t>التغير(%)</t>
  </si>
  <si>
    <t xml:space="preserve">دعت شركة مساهميها الى مراجعة  مقر الشركة الكائن في بغداد / المنصور /حي اليرموك /  محلة (608) زقاق(3) دار (3) لاستلام ارباح بنسبة (5%) من راس المال البالغ (5) مليار دينار تنفيذا لقرار الهيئة العامة المنعقدة 2017/9/12  اعتبارا من يوم الاربعاء  2018/1/10 وعلى مدار السنة المالية و للسنوات السابقة مستصحبين معهم  المستمسكات الثبوتية , سيكون تسليم الارباح مادون (100) الف دينار تسلم لمستحقيها نقدا , والارباح فوق (100) الف دينار بموجب صك مسحوب من مصرف الرشيد فرع المأمون /538 . </t>
  </si>
  <si>
    <t xml:space="preserve"> توزع الشركة ارباح  عام 2016 حصرا  بنسبة (50%) من راس المال  ابتداء من 2018/1/8 خلال الدوام الرسمي ولكل ايام الاسبوع ماعدا ايام العطل الرسمية مستصحبين معهم (شهادة الجنسية وبطاقة الاحوال المدنية وبطاقة السكن وبطاقة التموينية وصورة حديثة للمساهم تطابق المستمسكات الاربعة ) و الامتناع عن تسليم الارباح الابحضور المساهم شخصا   . </t>
  </si>
  <si>
    <t xml:space="preserve">دعت شركة مساهميها الى مراجعة  مقر الشركة لاستلام ارباح بقيمة (1,300) مليار دينار اعتبارا من تاريخ 2018/1/2، (لن تسلم الارباح الا لاصحابها الاصليين مستصحبين معهم المستمسكات الثبوتية  ) . </t>
  </si>
  <si>
    <t>مصرف زين العراق (BZII)</t>
  </si>
  <si>
    <t>مصرف الشرق الاوسط</t>
  </si>
  <si>
    <t>BIME</t>
  </si>
  <si>
    <t>مؤتة للتحويل المالي(MTMO)</t>
  </si>
  <si>
    <t>الامين للاستثمارات العقارية</t>
  </si>
  <si>
    <t>SAEI</t>
  </si>
  <si>
    <t xml:space="preserve">عقد اجتماع الهيئة العامة يوم الاربعاء 2018/1/24الساعة العاشرة صباحا في فندق بابل / قاعة كلكامش ، لمناقشة الحسابات الختامية لعام 2016 مناقشة مقسوم الارباح لعام 2016معالجة الخسائر المدورة , اجراء انتخابات تكميلية لانتخاب (7) اعضاء احتياط و(2) اعضاء اصليين . تم ايقاف التداول اعتبارا من جلسة الاحد2018/1/21 .  سعر الاغلاق (0.320) دينار . </t>
  </si>
  <si>
    <t>مصرف التنمية الدولي (BIDB)</t>
  </si>
  <si>
    <t xml:space="preserve">سيعقد اجتماع الهيئة العامة يوم الاحد 2018/2/25الساعة العاشرة صباحا في بناية المصرف الرئيسي / الادارة العامة لانتخاب مجلس ادارة جديد من خمس اعضاء اصليين ومثلهم احتياط ,  سيتم ايقاف التداول اعتبارا من جلسة الثلاثاء2018/2/20 , سيتم اطلاق التداول على اسهم الشركة اعتبارا من جلسة الاثنين 2018/2/26 . </t>
  </si>
  <si>
    <t xml:space="preserve">سيعقد اجتماع الهيئة العامة يوم الاحد 2018/2/18الساعة العاشرة صباحا في قاعة الجمعية العراقية  ، لمناقشة الحسابات الختامية لعام 2016  , مناقشة وضع الشركة والارباح المتحققة واقرار معالجة العجز ,  سيتم ايقاف التداول اعتبارا من جلسة الثلاثاء2018/2/13 .  </t>
  </si>
  <si>
    <t>الكندي لانتاج اللقاحات (IKLV)</t>
  </si>
  <si>
    <t xml:space="preserve">الكندي لانتاج اللقاحات </t>
  </si>
  <si>
    <t xml:space="preserve">سيعقد اجتماع الهيئة العامة يوم الثلاثاء 2018/2/20الساعة العاشرة صباحا في قاعة نقابة الجيولوجيين العراقيين لانتخاب مجلس ادارة جديد من اربعة اعضاء اصليين ومثلهم احتياط ,  سيتم ايقاف التداول اعتبارا من جلسة الخميس2018/2/15 , سيتم اطلاق التداول على اسهم الشركة اعتبارا من جلسة الاربعاء 2018/2/21 . </t>
  </si>
  <si>
    <t xml:space="preserve"> لم يتحقق اي ايداع للسندات الوطنية / الاصدارية الاولى من قبل حامليها في مركز الايداع من تاريخ بدء الايداع في 2018/1/2 لغاية اليوم ,                         بالامكان الاطلاع على شاشات تداول السندات اعتبارا من جلسة الاربعاء 24 كانون الثاني 2018  , سيتم تثبيت سعر الخصم حسب الاستحقاق في كل يوم تداول وفقا لجدول الاحتساب المستلم من البنك المركزي العراقي مع فئة وقيمة السند التاشيري ليحتسب عنها سعر التغير البالغ (5%) في كل جلسة , خلال فترة الجلسة المستمرة من الساعة 10 صباحا لغاية 12 ظهرا . </t>
  </si>
  <si>
    <t xml:space="preserve"> الشركات المتوقفة عن التداول بقرار من هيئة الاوراق المالية </t>
  </si>
  <si>
    <t>فندق بابل(HBAY)</t>
  </si>
  <si>
    <t xml:space="preserve">دعت شركة مساهميها الى مراجعة  مقر الفندق لاستلام ارباحهم من 1997 ولغاية 2001 وارباح سنة 2016 وكذلك الذين لم يستلمو شهادة الاسهم الخاصة بهم  . </t>
  </si>
  <si>
    <t>اعلى سعر</t>
  </si>
  <si>
    <t>مجموع السوق الثاني</t>
  </si>
  <si>
    <t xml:space="preserve">مجموع السوقين </t>
  </si>
  <si>
    <t>الاهلية للانتاج الزراعي</t>
  </si>
  <si>
    <t>AAHP</t>
  </si>
  <si>
    <t>مجموع قطاع الاتصالات</t>
  </si>
  <si>
    <t>تم ايقاف التداول على اسهم الشركة اعتبارا من جلسة الاحد 2018/1/21, لحين قيام (مصرف امين العراق للاستثمار والتمويل الاسلامي) بتقديم كتاب طلب ادراج المصرف الى السوق والهيئة مرفق به البيانات المالية للفصل الاول لعام 2018 وبعد صدور اجازة ممارسه المهنة .</t>
  </si>
  <si>
    <t>المنصور الدوائية (IMAP)</t>
  </si>
  <si>
    <t>متوقفة بقرار من هيئة الاوراق المالية بعد تحفظ الهيئة العامة للشركة على المصادقة على تقرير مراقب الحسابات  والحسابات الختامية لعام 2016 في اجتماع الهيئة العامة يوم الاثنين 2017/10/23 ، وعلى الشركة الافصاح عن المعلومات بصورة كاملة للاطلاع المساهمين وعقد اجتماع هيئة عامة لاكمال الفقرات التي لم يتم التصويت عليها .</t>
  </si>
  <si>
    <t>مصرف الشمال</t>
  </si>
  <si>
    <t>BNOR</t>
  </si>
  <si>
    <t>انتاج وتسويق اللحوم (AIPM)</t>
  </si>
  <si>
    <t>بغداد العراق للنقل العام (SBPT)</t>
  </si>
  <si>
    <t>المنتجات الزراعية (AIRP)</t>
  </si>
  <si>
    <t>اسيا سيل للاتصالات (TASC)</t>
  </si>
  <si>
    <t>مصرف سومر التجاري</t>
  </si>
  <si>
    <t>BSUC</t>
  </si>
  <si>
    <t>تم بدء الاكتتاب اعتبارا من يوم  2017/12/17على الاسهم المطروحة البالغة (1,491) مليار سهم ولمدة (60)  وفق المادة (42) من قانون الشركات في مصرف الاستثمار العراقي / الفرع الرئيسي  - العلوية حي الوحدة محلة (902) زقاق(2) بناية (27/ص) / وفرعه الكائن في المنصور - حي المتنبي , وذلك تنفيذا لقرار الهيئة العامة المنعقدة بتاريخ 2017/9/19 زيادة رأس المال من (3,509) مليار دينار الى (5) مليار دينار وفق المادة (55/اولا) من قانون الشركات.</t>
  </si>
  <si>
    <t xml:space="preserve">تم غلق الاكتتاب على كامل الاسهم المطروحة البالغة (55) مليار سهم على اسهم  شركة  الطيف للتحويل المالي  في 2018/1/25, تنفيذا لقرار الهيئة العامة المنعقدة بتاريخ 2017/10/30 زيادة  رأسمال الشركة من (45) مليار دينار الى (100) مليار وفق المادة (55/اولا) من قانون الشركات . </t>
  </si>
  <si>
    <t>جلسة الثلاثاء الموافق 2018/2/6</t>
  </si>
  <si>
    <t>نشرة التداول في السوق الثاني رقم (23)</t>
  </si>
  <si>
    <t>الشركات غير المتداولة في السوق النظامي لجلسة الثلاثاء الموافق 2018/2/6</t>
  </si>
  <si>
    <t xml:space="preserve"> الشركات غير المتداولة في السوق الثاني لجلسة الثلاثاء الموافق 2018/2/6</t>
  </si>
  <si>
    <t>اخبار الشركات المساهمة المدرجة في سوق العراق للاوراق المالية الثلاثاء الموافق 2018/2/6</t>
  </si>
  <si>
    <t xml:space="preserve">عقد اجتماع الهيئة العامة يوم الاحد 2018/2/4الساعة العاشرة صباحا في مطعم عيون بغداد ، لمناقشة الحسابات الختامية للفترة من 2016/1/1 لغاية 2016/2/16(تحويل مالي)  والفترة من2016/2/17 لغاية  2016/12/31(مصرف) , انتخاب مجلس ادارة جديد من خمس اعضاء اصليين ومثلهم احتياط ,  تم ايقاف التداول اعتبارا من جلسة الثلاثاء2018/1/30 .  </t>
  </si>
  <si>
    <t xml:space="preserve">دعت شركة مساهميها الى مراجعة الشركة لاستلام ارباحهم المتراكمة لغاية سنة 2005و الشهادات الدائمة السابقة  . </t>
  </si>
  <si>
    <t>فنادق المنصور(HMAN)</t>
  </si>
  <si>
    <t xml:space="preserve">سيعقد اجتماع الهيئة العامة يوم الخميس 2018/2/22الساعة العاشرة صباحا في قاعة مصرف عبر العراق لاجراء انتخابات تكميلية لانتخاب عضو مجلس ادارة اصلي واحد وخمس اعضاء احتياط  ,  سيتم ايقاف التداول اعتبارا من جلسة الاثنين2018/2/19 , سيتم اطلاق التداول على اسهم الشركة اعتبارا من جلسة الاحد 2018/2/25 . </t>
  </si>
  <si>
    <t>مصرف نور العراق الاسلامي (BINI)</t>
  </si>
  <si>
    <t xml:space="preserve">مجموع قطاع الفنادق والسياحة </t>
  </si>
  <si>
    <t>مجموع قطاع التأمين</t>
  </si>
  <si>
    <t>بلغ الرقم القياسي العام (625.9) نقطة مرتفعا بنسبة (1.53%)</t>
  </si>
  <si>
    <t>سوق العراق للأوراق المالية</t>
  </si>
  <si>
    <t>جلسة الثلاثاء 2018/2/6</t>
  </si>
  <si>
    <t>نشرة  تداول الاسهم المشتراة لغير العراقيين في السوق النظامي</t>
  </si>
  <si>
    <t>المصرف التجاري العراقي</t>
  </si>
  <si>
    <t xml:space="preserve">مصرف بغداد </t>
  </si>
  <si>
    <t xml:space="preserve">المصرف الاهلي العراقي </t>
  </si>
  <si>
    <t xml:space="preserve">مصرف الخليج التجاري </t>
  </si>
  <si>
    <t xml:space="preserve">قطاع التامين </t>
  </si>
  <si>
    <t xml:space="preserve">الامين للتأمين </t>
  </si>
  <si>
    <t xml:space="preserve">مجموع قطاع التامين </t>
  </si>
  <si>
    <t xml:space="preserve">قطاع الصناعة </t>
  </si>
  <si>
    <t xml:space="preserve">بغداد للمشروبات الغازية </t>
  </si>
  <si>
    <t xml:space="preserve">مجموع قطاع الصناعة </t>
  </si>
  <si>
    <t xml:space="preserve">قطاع الفنادق والسياحة </t>
  </si>
  <si>
    <t xml:space="preserve">فندق بابل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</si>
  <si>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</si>
  <si>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</si>
  <si>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</si>
  <si>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</si>
  <si>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مصرف الشرق الاوسط للاستثمار</t>
  </si>
  <si>
    <t>المعمورة للاستثمارات العقارية</t>
  </si>
  <si>
    <t>نشرة التداول في السوق النظامي رقم (26)</t>
  </si>
  <si>
    <t>تابع لقطاع الصناعة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</si>
</sst>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1" x14ac:knownFonts="1">
    <font>
      <sz val="11"/>
      <color theme="1"/>
      <name val="Arial"/>
      <family val="2"/>
      <charset val="178"/>
      <scheme val="minor"/>
    </font>
    <font>
      <sz val="10"/>
      <name val="Arial"/>
      <family val="2"/>
    </font>
    <font>
      <b/>
      <sz val="11"/>
      <color rgb="FF00206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sz val="20"/>
      <color rgb="FF002060"/>
      <name val="Arial"/>
      <family val="2"/>
      <scheme val="minor"/>
    </font>
    <font>
      <b/>
      <sz val="12"/>
      <color rgb="FF002060"/>
      <name val="Arial"/>
      <family val="2"/>
    </font>
    <font>
      <b/>
      <sz val="12"/>
      <color rgb="FF002060"/>
      <name val="Arial"/>
      <family val="2"/>
      <charset val="178"/>
    </font>
    <font>
      <b/>
      <sz val="12"/>
      <color rgb="FF002060"/>
      <name val="Arial"/>
      <family val="2"/>
      <scheme val="minor"/>
    </font>
    <font>
      <b/>
      <sz val="18"/>
      <color rgb="FF002060"/>
      <name val="Arial"/>
      <family val="2"/>
      <scheme val="minor"/>
    </font>
    <font>
      <b/>
      <sz val="12"/>
      <color theme="1"/>
      <name val="Arial"/>
      <family val="2"/>
    </font>
    <font>
      <b/>
      <sz val="13"/>
      <color rgb="FF002060"/>
      <name val="Arial"/>
      <family val="2"/>
    </font>
    <font>
      <b/>
      <sz val="11"/>
      <color rgb="FF002060"/>
      <name val="Arial"/>
      <family val="2"/>
      <scheme val="minor"/>
    </font>
    <font>
      <b/>
      <sz val="13"/>
      <color rgb="FF002060"/>
      <name val="Arial"/>
      <family val="2"/>
      <scheme val="minor"/>
    </font>
    <font>
      <b/>
      <sz val="15"/>
      <color rgb="FF002060"/>
      <name val="Arial"/>
      <family val="2"/>
    </font>
    <font>
      <b/>
      <sz val="14"/>
      <color rgb="FF002060"/>
      <name val="Arial"/>
      <family val="2"/>
      <charset val="178"/>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b/>
      <sz val="13"/>
      <color theme="0"/>
      <name val="Arial Narrow"/>
      <family val="2"/>
    </font>
    <font>
      <sz val="11"/>
      <color theme="1"/>
      <name val="Arial"/>
      <family val="2"/>
      <scheme val="minor"/>
    </font>
    <font>
      <b/>
      <sz val="12"/>
      <color rgb="FFFF0000"/>
      <name val="Arial"/>
      <family val="2"/>
    </font>
    <font>
      <b/>
      <sz val="12"/>
      <color rgb="FF00B050"/>
      <name val="Arial"/>
      <family val="2"/>
    </font>
    <font>
      <b/>
      <sz val="16"/>
      <color rgb="FF00B05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style="thin">
        <color auto="1"/>
      </right>
      <top style="thin">
        <color auto="1"/>
      </top>
      <bottom/>
      <diagonal/>
    </border>
    <border>
      <left style="thin">
        <color theme="0"/>
      </left>
      <right/>
      <top style="thin">
        <color theme="0"/>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top style="thin">
        <color theme="0"/>
      </top>
      <bottom/>
      <diagonal/>
    </border>
    <border>
      <left/>
      <right/>
      <top/>
      <bottom style="thin">
        <color theme="0"/>
      </bottom>
      <diagonal/>
    </border>
    <border>
      <left style="thin">
        <color indexed="18"/>
      </left>
      <right style="thin">
        <color auto="1"/>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147">
    <xf numFmtId="0" fontId="0" fillId="0" borderId="0" xfId="0"/>
    <xf numFmtId="2" fontId="0" fillId="0" borderId="2" xfId="0" applyNumberFormat="1" applyBorder="1"/>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2" fontId="3" fillId="0" borderId="2" xfId="0" applyNumberFormat="1" applyFont="1" applyBorder="1"/>
    <xf numFmtId="2" fontId="5" fillId="0" borderId="2" xfId="0" applyNumberFormat="1" applyFont="1" applyBorder="1"/>
    <xf numFmtId="0" fontId="5" fillId="0" borderId="0" xfId="0" applyFont="1"/>
    <xf numFmtId="0" fontId="5" fillId="0" borderId="2" xfId="0" applyFont="1" applyBorder="1"/>
    <xf numFmtId="2" fontId="3" fillId="0" borderId="3" xfId="0" applyNumberFormat="1" applyFont="1" applyBorder="1"/>
    <xf numFmtId="2" fontId="5" fillId="0" borderId="3" xfId="0" applyNumberFormat="1" applyFont="1" applyBorder="1"/>
    <xf numFmtId="2" fontId="6" fillId="0" borderId="2" xfId="0" applyNumberFormat="1" applyFont="1" applyBorder="1"/>
    <xf numFmtId="2" fontId="7" fillId="0" borderId="2" xfId="0" applyNumberFormat="1" applyFont="1" applyBorder="1"/>
    <xf numFmtId="0" fontId="8" fillId="0" borderId="8" xfId="0" applyFont="1" applyFill="1" applyBorder="1" applyAlignment="1">
      <alignment vertical="center"/>
    </xf>
    <xf numFmtId="0" fontId="8" fillId="0" borderId="1" xfId="0" applyFont="1" applyFill="1" applyBorder="1" applyAlignment="1">
      <alignment vertical="center"/>
    </xf>
    <xf numFmtId="0" fontId="9" fillId="0" borderId="1" xfId="0" applyFont="1" applyFill="1" applyBorder="1" applyAlignment="1">
      <alignment vertical="center"/>
    </xf>
    <xf numFmtId="164" fontId="8" fillId="0" borderId="1" xfId="0" applyNumberFormat="1" applyFont="1" applyBorder="1" applyAlignment="1">
      <alignment horizontal="center" vertical="center"/>
    </xf>
    <xf numFmtId="0" fontId="8" fillId="0" borderId="1" xfId="0" applyFont="1" applyFill="1" applyBorder="1" applyAlignment="1">
      <alignment horizontal="right" vertical="center"/>
    </xf>
    <xf numFmtId="0" fontId="2" fillId="0" borderId="1" xfId="0" applyFont="1" applyFill="1" applyBorder="1" applyAlignment="1">
      <alignment vertical="center"/>
    </xf>
    <xf numFmtId="0" fontId="4" fillId="0" borderId="0" xfId="0" applyFont="1"/>
    <xf numFmtId="0" fontId="10" fillId="0" borderId="1" xfId="0" applyFont="1" applyBorder="1" applyAlignment="1">
      <alignment horizontal="center" vertical="center"/>
    </xf>
    <xf numFmtId="0" fontId="0" fillId="0" borderId="0" xfId="0" applyAlignment="1">
      <alignment vertical="center"/>
    </xf>
    <xf numFmtId="164" fontId="2" fillId="0" borderId="1" xfId="0" applyNumberFormat="1" applyFont="1" applyBorder="1" applyAlignment="1">
      <alignment horizontal="center" vertical="center"/>
    </xf>
    <xf numFmtId="2" fontId="8" fillId="0" borderId="1" xfId="0" applyNumberFormat="1" applyFont="1" applyBorder="1" applyAlignment="1">
      <alignment horizontal="right" vertical="center" wrapText="1"/>
    </xf>
    <xf numFmtId="0" fontId="2" fillId="0" borderId="1" xfId="0" applyFont="1" applyBorder="1" applyAlignment="1">
      <alignment vertical="center" wrapText="1"/>
    </xf>
    <xf numFmtId="0" fontId="13" fillId="0" borderId="1" xfId="0" applyFont="1" applyFill="1" applyBorder="1" applyAlignment="1">
      <alignment horizontal="right" vertical="center" wrapText="1"/>
    </xf>
    <xf numFmtId="0" fontId="18" fillId="0" borderId="0" xfId="0" applyFont="1"/>
    <xf numFmtId="0" fontId="19" fillId="0" borderId="0" xfId="0" applyFont="1"/>
    <xf numFmtId="0" fontId="8" fillId="0" borderId="5" xfId="0" applyFont="1" applyBorder="1" applyAlignment="1">
      <alignment vertical="center" wrapText="1"/>
    </xf>
    <xf numFmtId="0" fontId="20" fillId="0" borderId="0" xfId="0" applyFont="1"/>
    <xf numFmtId="0" fontId="0" fillId="0" borderId="0" xfId="0" applyFont="1"/>
    <xf numFmtId="3" fontId="21" fillId="0" borderId="2" xfId="0" applyNumberFormat="1" applyFont="1" applyBorder="1" applyAlignment="1">
      <alignment horizontal="right" vertical="center"/>
    </xf>
    <xf numFmtId="0" fontId="21" fillId="0" borderId="2" xfId="0" applyFont="1" applyBorder="1" applyAlignment="1">
      <alignment vertical="center"/>
    </xf>
    <xf numFmtId="3" fontId="21" fillId="0" borderId="2" xfId="0" applyNumberFormat="1" applyFont="1" applyFill="1" applyBorder="1" applyAlignment="1">
      <alignment horizontal="right" vertical="center"/>
    </xf>
    <xf numFmtId="4"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2" fontId="16" fillId="0" borderId="2" xfId="2" applyNumberFormat="1" applyFont="1" applyBorder="1" applyAlignment="1">
      <alignment vertical="center"/>
    </xf>
    <xf numFmtId="0" fontId="8" fillId="4" borderId="1" xfId="0" applyFont="1" applyFill="1" applyBorder="1" applyAlignment="1">
      <alignment vertical="center" wrapText="1"/>
    </xf>
    <xf numFmtId="164" fontId="8" fillId="4" borderId="1" xfId="0" applyNumberFormat="1" applyFont="1" applyFill="1" applyBorder="1" applyAlignment="1">
      <alignment horizontal="right" vertical="center" wrapText="1"/>
    </xf>
    <xf numFmtId="2" fontId="8" fillId="4" borderId="1" xfId="0" applyNumberFormat="1" applyFont="1" applyFill="1" applyBorder="1" applyAlignment="1">
      <alignment horizontal="right" vertical="center" wrapText="1"/>
    </xf>
    <xf numFmtId="0" fontId="8" fillId="4" borderId="1" xfId="0" applyFont="1" applyFill="1" applyBorder="1" applyAlignment="1">
      <alignment horizontal="right" vertical="center" wrapText="1"/>
    </xf>
    <xf numFmtId="0" fontId="23" fillId="0" borderId="0" xfId="0" applyFont="1"/>
    <xf numFmtId="2" fontId="8" fillId="0" borderId="5" xfId="0" applyNumberFormat="1" applyFont="1" applyBorder="1" applyAlignment="1">
      <alignment horizontal="right" vertical="center" wrapText="1"/>
    </xf>
    <xf numFmtId="0" fontId="8" fillId="0" borderId="0" xfId="0" applyFont="1" applyFill="1" applyBorder="1" applyAlignment="1">
      <alignment vertical="center"/>
    </xf>
    <xf numFmtId="0" fontId="8" fillId="0" borderId="15" xfId="0" applyFont="1" applyFill="1" applyBorder="1" applyAlignment="1">
      <alignment vertical="center"/>
    </xf>
    <xf numFmtId="2" fontId="16" fillId="0" borderId="23" xfId="2" applyNumberFormat="1" applyFont="1" applyBorder="1" applyAlignment="1">
      <alignment vertical="center"/>
    </xf>
    <xf numFmtId="0" fontId="8" fillId="0" borderId="25" xfId="0" applyFont="1" applyFill="1" applyBorder="1" applyAlignment="1">
      <alignment horizontal="center" vertical="center"/>
    </xf>
    <xf numFmtId="166"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20" fillId="0" borderId="0" xfId="0" applyFont="1" applyAlignment="1">
      <alignment vertical="center"/>
    </xf>
    <xf numFmtId="0" fontId="0" fillId="0" borderId="0" xfId="0" applyFont="1" applyAlignment="1">
      <alignment vertical="center"/>
    </xf>
    <xf numFmtId="2" fontId="3" fillId="0" borderId="2" xfId="0" applyNumberFormat="1" applyFont="1" applyBorder="1" applyAlignment="1">
      <alignment horizontal="right" vertical="center"/>
    </xf>
    <xf numFmtId="2" fontId="3" fillId="0" borderId="2" xfId="0" applyNumberFormat="1" applyFont="1" applyBorder="1" applyAlignment="1">
      <alignment vertical="center"/>
    </xf>
    <xf numFmtId="2" fontId="0" fillId="0" borderId="2" xfId="0" applyNumberFormat="1" applyBorder="1" applyAlignment="1">
      <alignment horizontal="right" vertical="center"/>
    </xf>
    <xf numFmtId="2" fontId="3" fillId="0" borderId="3" xfId="0" applyNumberFormat="1" applyFont="1" applyBorder="1" applyAlignment="1">
      <alignment vertical="center"/>
    </xf>
    <xf numFmtId="2" fontId="0" fillId="0" borderId="2" xfId="0" applyNumberFormat="1" applyBorder="1" applyAlignment="1">
      <alignment vertical="center"/>
    </xf>
    <xf numFmtId="4" fontId="24" fillId="0" borderId="1" xfId="0" applyNumberFormat="1" applyFont="1" applyBorder="1" applyAlignment="1">
      <alignment horizontal="center" vertical="center"/>
    </xf>
    <xf numFmtId="4" fontId="25" fillId="0" borderId="1" xfId="0" applyNumberFormat="1" applyFont="1" applyBorder="1" applyAlignment="1">
      <alignment horizontal="center" vertical="center"/>
    </xf>
    <xf numFmtId="0" fontId="8" fillId="4" borderId="5" xfId="0" applyFont="1" applyFill="1" applyBorder="1" applyAlignment="1">
      <alignment vertical="center" wrapText="1"/>
    </xf>
    <xf numFmtId="3" fontId="8" fillId="0" borderId="1" xfId="0" applyNumberFormat="1" applyFont="1" applyBorder="1" applyAlignment="1">
      <alignment horizontal="center" vertical="center"/>
    </xf>
    <xf numFmtId="164" fontId="8" fillId="0" borderId="0" xfId="0" applyNumberFormat="1" applyFont="1" applyBorder="1" applyAlignment="1">
      <alignment horizontal="center" vertical="center"/>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0" fontId="27" fillId="0" borderId="0" xfId="0" applyFont="1" applyAlignment="1">
      <alignment vertical="center"/>
    </xf>
    <xf numFmtId="0" fontId="29" fillId="2" borderId="27" xfId="0" applyFont="1" applyFill="1" applyBorder="1" applyAlignment="1">
      <alignment horizontal="center" vertical="center"/>
    </xf>
    <xf numFmtId="0" fontId="29" fillId="2" borderId="27" xfId="0" applyFont="1" applyFill="1" applyBorder="1" applyAlignment="1">
      <alignment horizontal="center" vertical="center" wrapText="1"/>
    </xf>
    <xf numFmtId="0" fontId="28" fillId="0" borderId="27" xfId="2" applyFont="1" applyFill="1" applyBorder="1" applyAlignment="1">
      <alignment horizontal="right" vertical="center"/>
    </xf>
    <xf numFmtId="0" fontId="28" fillId="0" borderId="27" xfId="2" applyFont="1" applyFill="1" applyBorder="1" applyAlignment="1">
      <alignment horizontal="left" vertical="center"/>
    </xf>
    <xf numFmtId="3" fontId="28" fillId="0" borderId="31" xfId="2" applyNumberFormat="1" applyFont="1" applyFill="1" applyBorder="1" applyAlignment="1">
      <alignment horizontal="center" vertical="center"/>
    </xf>
    <xf numFmtId="0" fontId="30" fillId="0" borderId="0" xfId="0" applyFont="1"/>
    <xf numFmtId="0" fontId="28" fillId="2" borderId="27" xfId="0" applyFont="1" applyFill="1" applyBorder="1" applyAlignment="1">
      <alignment horizontal="center" vertical="center"/>
    </xf>
    <xf numFmtId="0" fontId="28" fillId="2" borderId="27" xfId="0" applyFont="1" applyFill="1" applyBorder="1" applyAlignment="1">
      <alignment horizontal="center" vertical="center" wrapText="1"/>
    </xf>
    <xf numFmtId="2" fontId="11" fillId="0" borderId="23" xfId="0" applyNumberFormat="1" applyFont="1" applyBorder="1" applyAlignment="1">
      <alignment vertical="center"/>
    </xf>
    <xf numFmtId="2" fontId="11" fillId="0" borderId="21" xfId="0" applyNumberFormat="1" applyFont="1" applyBorder="1" applyAlignment="1">
      <alignment vertical="center"/>
    </xf>
    <xf numFmtId="2" fontId="11" fillId="0" borderId="24" xfId="0" applyNumberFormat="1" applyFont="1" applyBorder="1" applyAlignment="1">
      <alignment vertical="center"/>
    </xf>
    <xf numFmtId="2" fontId="11" fillId="0" borderId="22" xfId="0" applyNumberFormat="1" applyFont="1" applyBorder="1" applyAlignment="1">
      <alignment vertic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3" fontId="21" fillId="0" borderId="18" xfId="0" applyNumberFormat="1" applyFont="1" applyBorder="1" applyAlignment="1">
      <alignment horizontal="right" vertical="center"/>
    </xf>
    <xf numFmtId="0" fontId="21" fillId="0" borderId="19" xfId="0" applyFont="1" applyBorder="1" applyAlignment="1">
      <alignment horizontal="right" vertical="center"/>
    </xf>
    <xf numFmtId="0" fontId="21" fillId="0" borderId="20" xfId="0" applyFont="1" applyBorder="1" applyAlignment="1">
      <alignment horizontal="right" vertical="center"/>
    </xf>
    <xf numFmtId="3" fontId="21" fillId="0" borderId="19" xfId="0" applyNumberFormat="1" applyFont="1" applyBorder="1" applyAlignment="1">
      <alignment horizontal="right" vertical="center"/>
    </xf>
    <xf numFmtId="3" fontId="21" fillId="0" borderId="20" xfId="0" applyNumberFormat="1" applyFont="1" applyBorder="1" applyAlignment="1">
      <alignment horizontal="righ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21" fillId="0" borderId="18" xfId="0" applyFont="1" applyBorder="1" applyAlignment="1">
      <alignment horizontal="right" vertical="center"/>
    </xf>
    <xf numFmtId="4" fontId="26" fillId="0" borderId="18" xfId="0" applyNumberFormat="1" applyFont="1" applyBorder="1" applyAlignment="1">
      <alignment horizontal="right" vertical="center"/>
    </xf>
    <xf numFmtId="4" fontId="26" fillId="0" borderId="20" xfId="0" applyNumberFormat="1" applyFont="1" applyBorder="1" applyAlignment="1">
      <alignment horizontal="right" vertical="center"/>
    </xf>
    <xf numFmtId="2" fontId="11" fillId="0" borderId="11" xfId="0" applyNumberFormat="1" applyFont="1" applyBorder="1" applyAlignment="1">
      <alignment horizontal="center" vertical="center"/>
    </xf>
    <xf numFmtId="2" fontId="11" fillId="0" borderId="12" xfId="0" applyNumberFormat="1" applyFont="1" applyBorder="1" applyAlignment="1">
      <alignment horizontal="center" vertical="center"/>
    </xf>
    <xf numFmtId="2" fontId="11" fillId="0" borderId="13" xfId="0" applyNumberFormat="1" applyFont="1" applyBorder="1" applyAlignment="1">
      <alignment horizontal="center" vertical="center"/>
    </xf>
    <xf numFmtId="2" fontId="10" fillId="0" borderId="9" xfId="0" applyNumberFormat="1" applyFont="1" applyBorder="1" applyAlignment="1">
      <alignment horizontal="center" vertical="center"/>
    </xf>
    <xf numFmtId="2" fontId="10" fillId="0" borderId="14" xfId="0" applyNumberFormat="1" applyFont="1" applyBorder="1" applyAlignment="1">
      <alignment horizontal="center" vertical="center"/>
    </xf>
    <xf numFmtId="2" fontId="10" fillId="0" borderId="10" xfId="0" applyNumberFormat="1" applyFont="1" applyBorder="1" applyAlignment="1">
      <alignment horizontal="center" vertical="center"/>
    </xf>
    <xf numFmtId="2" fontId="10" fillId="0" borderId="5" xfId="0" applyNumberFormat="1" applyFont="1" applyBorder="1" applyAlignment="1">
      <alignment horizontal="center" vertical="center"/>
    </xf>
    <xf numFmtId="2" fontId="10" fillId="0" borderId="7" xfId="0" applyNumberFormat="1" applyFont="1" applyBorder="1" applyAlignment="1">
      <alignment horizontal="center" vertical="center"/>
    </xf>
    <xf numFmtId="3" fontId="8" fillId="0" borderId="5" xfId="0" applyNumberFormat="1" applyFont="1" applyBorder="1" applyAlignment="1">
      <alignment horizontal="center" vertical="center"/>
    </xf>
    <xf numFmtId="3" fontId="8" fillId="0" borderId="6" xfId="0" applyNumberFormat="1" applyFont="1" applyBorder="1" applyAlignment="1">
      <alignment horizontal="center" vertical="center"/>
    </xf>
    <xf numFmtId="3" fontId="8" fillId="0" borderId="7" xfId="0" applyNumberFormat="1" applyFont="1" applyBorder="1" applyAlignment="1">
      <alignment horizontal="center" vertical="center"/>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7" xfId="0" applyFont="1" applyFill="1" applyBorder="1" applyAlignment="1">
      <alignment horizontal="right" vertical="center"/>
    </xf>
    <xf numFmtId="2" fontId="10" fillId="0" borderId="6" xfId="0" applyNumberFormat="1" applyFont="1" applyBorder="1" applyAlignment="1">
      <alignment horizontal="center" vertical="center"/>
    </xf>
    <xf numFmtId="2" fontId="8" fillId="0" borderId="14" xfId="0" applyNumberFormat="1" applyFont="1" applyBorder="1" applyAlignment="1">
      <alignment horizontal="center" vertical="center"/>
    </xf>
    <xf numFmtId="2" fontId="12" fillId="0" borderId="14"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4" fillId="0" borderId="0" xfId="0" applyFont="1" applyBorder="1" applyAlignment="1">
      <alignment horizontal="center"/>
    </xf>
    <xf numFmtId="3" fontId="8" fillId="0" borderId="1" xfId="0" applyNumberFormat="1" applyFont="1" applyBorder="1" applyAlignment="1">
      <alignment horizontal="center" vertical="center"/>
    </xf>
    <xf numFmtId="0" fontId="4" fillId="0" borderId="4" xfId="0" applyFont="1" applyBorder="1" applyAlignment="1">
      <alignment horizontal="center"/>
    </xf>
    <xf numFmtId="2" fontId="8" fillId="0" borderId="5"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164" fontId="8" fillId="0" borderId="5" xfId="0" applyNumberFormat="1" applyFont="1" applyFill="1" applyBorder="1" applyAlignment="1">
      <alignment horizontal="right" vertical="center" wrapText="1"/>
    </xf>
    <xf numFmtId="164" fontId="8" fillId="0" borderId="6" xfId="0" applyNumberFormat="1" applyFont="1" applyFill="1" applyBorder="1" applyAlignment="1">
      <alignment horizontal="right" vertical="center" wrapText="1"/>
    </xf>
    <xf numFmtId="164" fontId="8" fillId="0" borderId="7" xfId="0" applyNumberFormat="1" applyFont="1" applyFill="1" applyBorder="1" applyAlignment="1">
      <alignment horizontal="right" vertical="center" wrapText="1"/>
    </xf>
    <xf numFmtId="0" fontId="8" fillId="0" borderId="17"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6" xfId="0" applyFont="1" applyFill="1" applyBorder="1" applyAlignment="1">
      <alignment horizontal="center" vertical="center"/>
    </xf>
    <xf numFmtId="0" fontId="22" fillId="5" borderId="14" xfId="0" applyFont="1" applyFill="1" applyBorder="1" applyAlignment="1">
      <alignment horizontal="center" vertical="center"/>
    </xf>
    <xf numFmtId="0" fontId="28" fillId="0" borderId="32" xfId="2" applyFont="1" applyFill="1" applyBorder="1" applyAlignment="1">
      <alignment horizontal="center" vertical="center"/>
    </xf>
    <xf numFmtId="0" fontId="28" fillId="0" borderId="33" xfId="2" applyFont="1" applyFill="1" applyBorder="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7" fillId="0" borderId="26" xfId="0" applyFont="1" applyBorder="1" applyAlignment="1">
      <alignment horizontal="center" vertical="center"/>
    </xf>
    <xf numFmtId="0" fontId="27" fillId="0" borderId="26" xfId="0" applyFont="1" applyBorder="1" applyAlignment="1">
      <alignment horizontal="right" vertical="center"/>
    </xf>
    <xf numFmtId="0" fontId="28" fillId="0" borderId="32" xfId="0" applyFont="1" applyFill="1" applyBorder="1" applyAlignment="1">
      <alignment horizontal="center" vertical="center"/>
    </xf>
    <xf numFmtId="0" fontId="28" fillId="0" borderId="33" xfId="0" applyFont="1" applyFill="1" applyBorder="1" applyAlignment="1">
      <alignment horizontal="center" vertical="center"/>
    </xf>
    <xf numFmtId="0" fontId="27" fillId="0" borderId="0" xfId="0" applyFont="1" applyAlignment="1">
      <alignment horizontal="right" vertical="center"/>
    </xf>
    <xf numFmtId="0" fontId="28" fillId="0" borderId="0" xfId="0" applyFont="1" applyAlignment="1">
      <alignment horizontal="right" vertical="center"/>
    </xf>
    <xf numFmtId="0" fontId="27" fillId="0" borderId="0" xfId="0" applyFont="1" applyBorder="1" applyAlignment="1">
      <alignment horizontal="right" vertical="center"/>
    </xf>
    <xf numFmtId="2" fontId="14" fillId="0" borderId="1" xfId="0" applyNumberFormat="1" applyFont="1" applyBorder="1" applyAlignment="1">
      <alignment horizontal="center" vertical="center"/>
    </xf>
    <xf numFmtId="0" fontId="15" fillId="0" borderId="4" xfId="0" applyFont="1" applyBorder="1" applyAlignment="1">
      <alignment horizontal="center" vertical="center"/>
    </xf>
    <xf numFmtId="0" fontId="10" fillId="0" borderId="1" xfId="0" applyFont="1" applyBorder="1" applyAlignment="1">
      <alignment horizontal="center" vertical="center"/>
    </xf>
    <xf numFmtId="0" fontId="4" fillId="0" borderId="4" xfId="0" applyFont="1" applyBorder="1" applyAlignment="1">
      <alignment horizontal="center" vertical="center"/>
    </xf>
    <xf numFmtId="2" fontId="16" fillId="0" borderId="12" xfId="2" applyNumberFormat="1" applyFont="1" applyBorder="1" applyAlignment="1">
      <alignment horizontal="center" vertical="center"/>
    </xf>
    <xf numFmtId="164" fontId="17" fillId="0" borderId="0" xfId="0" applyNumberFormat="1" applyFont="1" applyBorder="1" applyAlignment="1">
      <alignment horizontal="center" vertical="center" wrapText="1"/>
    </xf>
    <xf numFmtId="164" fontId="8" fillId="0" borderId="5" xfId="0" applyNumberFormat="1" applyFont="1" applyBorder="1" applyAlignment="1">
      <alignment horizontal="right" vertical="center" wrapText="1"/>
    </xf>
    <xf numFmtId="164" fontId="8" fillId="0" borderId="7" xfId="0" applyNumberFormat="1" applyFont="1" applyBorder="1" applyAlignment="1">
      <alignment horizontal="right" vertical="center" wrapText="1"/>
    </xf>
    <xf numFmtId="165" fontId="21" fillId="3" borderId="16" xfId="2" applyNumberFormat="1" applyFont="1" applyFill="1" applyBorder="1" applyAlignment="1">
      <alignment horizontal="right" vertical="center"/>
    </xf>
    <xf numFmtId="165" fontId="21" fillId="3" borderId="17" xfId="2" applyNumberFormat="1" applyFont="1" applyFill="1" applyBorder="1" applyAlignment="1">
      <alignment horizontal="right" vertical="center"/>
    </xf>
    <xf numFmtId="165" fontId="21" fillId="3" borderId="4" xfId="2" applyNumberFormat="1" applyFont="1" applyFill="1" applyBorder="1" applyAlignment="1">
      <alignment horizontal="right" vertical="center"/>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38100</xdr:colOff>
      <xdr:row>0</xdr:row>
      <xdr:rowOff>38101</xdr:rowOff>
    </xdr:from>
    <xdr:to>
      <xdr:col>13</xdr:col>
      <xdr:colOff>676275</xdr:colOff>
      <xdr:row>3</xdr:row>
      <xdr:rowOff>85725</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241325" y="38101"/>
          <a:ext cx="2695575" cy="942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2</xdr:row>
      <xdr:rowOff>238125</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04873050" y="9525"/>
          <a:ext cx="19621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5"/>
  <sheetViews>
    <sheetView rightToLeft="1" tabSelected="1" topLeftCell="A88" workbookViewId="0">
      <selection activeCell="R45" sqref="R45"/>
    </sheetView>
  </sheetViews>
  <sheetFormatPr defaultRowHeight="14.25" x14ac:dyDescent="0.2"/>
  <cols>
    <col min="1" max="1" width="1.375" customWidth="1"/>
    <col min="2" max="2" width="18.625" customWidth="1"/>
    <col min="3" max="3" width="8.375" customWidth="1"/>
    <col min="4" max="4" width="7.375" customWidth="1"/>
    <col min="5" max="5" width="7.25" customWidth="1"/>
    <col min="6" max="6" width="8.25" customWidth="1"/>
    <col min="7" max="7" width="7.125" customWidth="1"/>
    <col min="8" max="8" width="7.25" customWidth="1"/>
    <col min="9" max="9" width="7" customWidth="1"/>
    <col min="10" max="10" width="7.25" customWidth="1"/>
    <col min="11" max="11" width="7.875" customWidth="1"/>
    <col min="12" max="12" width="8.375" customWidth="1"/>
    <col min="13" max="13" width="13.875" customWidth="1"/>
    <col min="14" max="14" width="15.75" customWidth="1"/>
  </cols>
  <sheetData>
    <row r="1" spans="2:14" s="6" customFormat="1" ht="32.25" customHeight="1" x14ac:dyDescent="0.4">
      <c r="B1" s="10" t="s">
        <v>0</v>
      </c>
      <c r="C1" s="11"/>
      <c r="D1" s="11"/>
      <c r="E1" s="5"/>
      <c r="F1" s="5"/>
      <c r="G1" s="5"/>
      <c r="H1" s="5"/>
      <c r="I1" s="5"/>
      <c r="J1" s="5"/>
      <c r="K1" s="5"/>
      <c r="L1" s="5"/>
      <c r="M1" s="5"/>
    </row>
    <row r="2" spans="2:14" ht="33.75" customHeight="1" x14ac:dyDescent="0.2">
      <c r="B2" s="72" t="s">
        <v>289</v>
      </c>
      <c r="C2" s="72"/>
      <c r="D2" s="72"/>
      <c r="E2" s="72"/>
      <c r="F2" s="72"/>
      <c r="G2" s="73"/>
      <c r="H2" s="1"/>
      <c r="I2" s="1"/>
      <c r="J2" s="1"/>
      <c r="K2" s="1"/>
      <c r="L2" s="1"/>
      <c r="M2" s="1"/>
    </row>
    <row r="3" spans="2:14" ht="26.25" customHeight="1" x14ac:dyDescent="0.2">
      <c r="B3" s="74"/>
      <c r="C3" s="74"/>
      <c r="D3" s="74"/>
      <c r="E3" s="74"/>
      <c r="F3" s="74"/>
      <c r="G3" s="75"/>
      <c r="H3" s="5"/>
      <c r="I3" s="5"/>
      <c r="J3" s="5"/>
      <c r="K3" s="5"/>
      <c r="L3" s="5"/>
      <c r="M3" s="5"/>
      <c r="N3" s="6"/>
    </row>
    <row r="4" spans="2:14" ht="42.75" customHeight="1" x14ac:dyDescent="0.3">
      <c r="B4" s="50" t="s">
        <v>1</v>
      </c>
      <c r="C4" s="79">
        <v>2068631628.27</v>
      </c>
      <c r="D4" s="82"/>
      <c r="E4" s="83"/>
      <c r="F4" s="5"/>
      <c r="G4" s="5"/>
      <c r="H4" s="5"/>
      <c r="I4" s="5"/>
      <c r="J4" s="7"/>
      <c r="K4" s="4" t="s">
        <v>7</v>
      </c>
      <c r="L4" s="5"/>
      <c r="M4" s="5"/>
      <c r="N4" s="30">
        <v>40</v>
      </c>
    </row>
    <row r="5" spans="2:14" ht="39.75" customHeight="1" x14ac:dyDescent="0.3">
      <c r="B5" s="51" t="s">
        <v>2</v>
      </c>
      <c r="C5" s="79">
        <v>2419624195</v>
      </c>
      <c r="D5" s="82"/>
      <c r="E5" s="83"/>
      <c r="F5" s="5"/>
      <c r="G5" s="5"/>
      <c r="H5" s="5"/>
      <c r="I5" s="5"/>
      <c r="J5" s="7"/>
      <c r="K5" s="4" t="s">
        <v>8</v>
      </c>
      <c r="L5" s="5"/>
      <c r="M5" s="5"/>
      <c r="N5" s="30">
        <v>14</v>
      </c>
    </row>
    <row r="6" spans="2:14" ht="36" customHeight="1" x14ac:dyDescent="0.3">
      <c r="B6" s="51" t="s">
        <v>3</v>
      </c>
      <c r="C6" s="79">
        <v>852</v>
      </c>
      <c r="D6" s="80"/>
      <c r="E6" s="81"/>
      <c r="F6" s="5"/>
      <c r="G6" s="5"/>
      <c r="H6" s="5"/>
      <c r="I6" s="5"/>
      <c r="J6" s="7"/>
      <c r="K6" s="4" t="s">
        <v>9</v>
      </c>
      <c r="L6" s="5"/>
      <c r="M6" s="5"/>
      <c r="N6" s="31">
        <v>7</v>
      </c>
    </row>
    <row r="7" spans="2:14" ht="39" customHeight="1" x14ac:dyDescent="0.3">
      <c r="B7" s="51" t="s">
        <v>4</v>
      </c>
      <c r="C7" s="86">
        <v>625.9</v>
      </c>
      <c r="D7" s="80"/>
      <c r="E7" s="81"/>
      <c r="F7" s="5"/>
      <c r="G7" s="5"/>
      <c r="H7" s="5"/>
      <c r="I7" s="5"/>
      <c r="J7" s="7"/>
      <c r="K7" s="4" t="s">
        <v>10</v>
      </c>
      <c r="L7" s="5"/>
      <c r="M7" s="5"/>
      <c r="N7" s="31">
        <v>2</v>
      </c>
    </row>
    <row r="8" spans="2:14" ht="35.25" customHeight="1" x14ac:dyDescent="0.3">
      <c r="B8" s="51" t="s">
        <v>5</v>
      </c>
      <c r="C8" s="87">
        <v>1.53</v>
      </c>
      <c r="D8" s="88"/>
      <c r="E8" s="52"/>
      <c r="F8" s="5"/>
      <c r="G8" s="5"/>
      <c r="H8" s="5"/>
      <c r="I8" s="5"/>
      <c r="J8" s="7"/>
      <c r="K8" s="4" t="s">
        <v>11</v>
      </c>
      <c r="L8" s="5"/>
      <c r="M8" s="5"/>
      <c r="N8" s="30">
        <v>22</v>
      </c>
    </row>
    <row r="9" spans="2:14" ht="36" customHeight="1" x14ac:dyDescent="0.3">
      <c r="B9" s="53" t="s">
        <v>6</v>
      </c>
      <c r="C9" s="31">
        <v>101</v>
      </c>
      <c r="D9" s="20"/>
      <c r="E9" s="54"/>
      <c r="F9" s="9"/>
      <c r="G9" s="9"/>
      <c r="H9" s="9"/>
      <c r="I9" s="9"/>
      <c r="J9" s="7"/>
      <c r="K9" s="8" t="s">
        <v>12</v>
      </c>
      <c r="L9" s="9"/>
      <c r="M9" s="9"/>
      <c r="N9" s="32">
        <v>37</v>
      </c>
    </row>
    <row r="10" spans="2:14" ht="34.5" customHeight="1" x14ac:dyDescent="0.2">
      <c r="B10" s="89" t="s">
        <v>323</v>
      </c>
      <c r="C10" s="90"/>
      <c r="D10" s="90"/>
      <c r="E10" s="90"/>
      <c r="F10" s="90"/>
      <c r="G10" s="90"/>
      <c r="H10" s="90"/>
      <c r="I10" s="90"/>
      <c r="J10" s="90"/>
      <c r="K10" s="90"/>
      <c r="L10" s="90"/>
      <c r="M10" s="90"/>
      <c r="N10" s="91"/>
    </row>
    <row r="11" spans="2:14" ht="43.5" customHeight="1" x14ac:dyDescent="0.2">
      <c r="B11" s="2" t="s">
        <v>13</v>
      </c>
      <c r="C11" s="3" t="s">
        <v>14</v>
      </c>
      <c r="D11" s="3" t="s">
        <v>15</v>
      </c>
      <c r="E11" s="3" t="s">
        <v>16</v>
      </c>
      <c r="F11" s="3" t="s">
        <v>17</v>
      </c>
      <c r="G11" s="3" t="s">
        <v>18</v>
      </c>
      <c r="H11" s="3" t="s">
        <v>19</v>
      </c>
      <c r="I11" s="3" t="s">
        <v>20</v>
      </c>
      <c r="J11" s="3" t="s">
        <v>21</v>
      </c>
      <c r="K11" s="3" t="s">
        <v>22</v>
      </c>
      <c r="L11" s="3" t="s">
        <v>3</v>
      </c>
      <c r="M11" s="3" t="s">
        <v>2</v>
      </c>
      <c r="N11" s="3" t="s">
        <v>1</v>
      </c>
    </row>
    <row r="12" spans="2:14" ht="23.1" customHeight="1" x14ac:dyDescent="0.2">
      <c r="B12" s="92" t="s">
        <v>23</v>
      </c>
      <c r="C12" s="93"/>
      <c r="D12" s="93"/>
      <c r="E12" s="93"/>
      <c r="F12" s="93"/>
      <c r="G12" s="93"/>
      <c r="H12" s="93"/>
      <c r="I12" s="93"/>
      <c r="J12" s="93"/>
      <c r="K12" s="93"/>
      <c r="L12" s="93"/>
      <c r="M12" s="93"/>
      <c r="N12" s="94"/>
    </row>
    <row r="13" spans="2:14" ht="23.1" customHeight="1" x14ac:dyDescent="0.2">
      <c r="B13" s="12" t="s">
        <v>101</v>
      </c>
      <c r="C13" s="12" t="s">
        <v>102</v>
      </c>
      <c r="D13" s="15">
        <v>0.28999999999999998</v>
      </c>
      <c r="E13" s="15">
        <v>0.28999999999999998</v>
      </c>
      <c r="F13" s="15">
        <v>0.28999999999999998</v>
      </c>
      <c r="G13" s="15">
        <v>0.28999999999999998</v>
      </c>
      <c r="H13" s="15">
        <v>0.28999999999999998</v>
      </c>
      <c r="I13" s="15">
        <v>0.28999999999999998</v>
      </c>
      <c r="J13" s="15">
        <v>0.28999999999999998</v>
      </c>
      <c r="K13" s="33">
        <v>0</v>
      </c>
      <c r="L13" s="62">
        <v>8</v>
      </c>
      <c r="M13" s="62">
        <v>20000000</v>
      </c>
      <c r="N13" s="62">
        <v>5800000</v>
      </c>
    </row>
    <row r="14" spans="2:14" ht="23.1" customHeight="1" x14ac:dyDescent="0.2">
      <c r="B14" s="13" t="s">
        <v>24</v>
      </c>
      <c r="C14" s="13" t="s">
        <v>25</v>
      </c>
      <c r="D14" s="15">
        <v>0.64</v>
      </c>
      <c r="E14" s="15">
        <v>0.67</v>
      </c>
      <c r="F14" s="15">
        <v>0.64</v>
      </c>
      <c r="G14" s="15">
        <v>0.66</v>
      </c>
      <c r="H14" s="15">
        <v>0.64</v>
      </c>
      <c r="I14" s="15">
        <v>0.67</v>
      </c>
      <c r="J14" s="15">
        <v>0.64</v>
      </c>
      <c r="K14" s="33">
        <v>4.6900000000000004</v>
      </c>
      <c r="L14" s="62">
        <v>107</v>
      </c>
      <c r="M14" s="62">
        <v>638365132</v>
      </c>
      <c r="N14" s="62">
        <v>419027723.63999999</v>
      </c>
    </row>
    <row r="15" spans="2:14" ht="23.1" customHeight="1" x14ac:dyDescent="0.2">
      <c r="B15" s="13" t="s">
        <v>26</v>
      </c>
      <c r="C15" s="13" t="s">
        <v>27</v>
      </c>
      <c r="D15" s="15">
        <v>0.49</v>
      </c>
      <c r="E15" s="15">
        <v>0.52</v>
      </c>
      <c r="F15" s="15">
        <v>0.49</v>
      </c>
      <c r="G15" s="15">
        <v>0.51</v>
      </c>
      <c r="H15" s="15">
        <v>0.49</v>
      </c>
      <c r="I15" s="15">
        <v>0.52</v>
      </c>
      <c r="J15" s="15">
        <v>0.49</v>
      </c>
      <c r="K15" s="33">
        <v>6.12</v>
      </c>
      <c r="L15" s="62">
        <v>42</v>
      </c>
      <c r="M15" s="62">
        <v>123238041</v>
      </c>
      <c r="N15" s="62">
        <v>62585340.090000004</v>
      </c>
    </row>
    <row r="16" spans="2:14" ht="23.1" customHeight="1" x14ac:dyDescent="0.2">
      <c r="B16" s="14" t="s">
        <v>103</v>
      </c>
      <c r="C16" s="14" t="s">
        <v>104</v>
      </c>
      <c r="D16" s="15">
        <v>0.31</v>
      </c>
      <c r="E16" s="15">
        <v>0.31</v>
      </c>
      <c r="F16" s="15">
        <v>0.31</v>
      </c>
      <c r="G16" s="15">
        <v>0.31</v>
      </c>
      <c r="H16" s="15">
        <v>0.31</v>
      </c>
      <c r="I16" s="15">
        <v>0.31</v>
      </c>
      <c r="J16" s="15">
        <v>0.31</v>
      </c>
      <c r="K16" s="33">
        <v>0</v>
      </c>
      <c r="L16" s="62">
        <v>1</v>
      </c>
      <c r="M16" s="62">
        <v>300000</v>
      </c>
      <c r="N16" s="62">
        <v>93000</v>
      </c>
    </row>
    <row r="17" spans="2:14" ht="23.1" customHeight="1" x14ac:dyDescent="0.2">
      <c r="B17" s="13" t="s">
        <v>28</v>
      </c>
      <c r="C17" s="13" t="s">
        <v>29</v>
      </c>
      <c r="D17" s="15">
        <v>0.34</v>
      </c>
      <c r="E17" s="15">
        <v>0.35</v>
      </c>
      <c r="F17" s="15">
        <v>0.34</v>
      </c>
      <c r="G17" s="15">
        <v>0.34</v>
      </c>
      <c r="H17" s="15">
        <v>0.35</v>
      </c>
      <c r="I17" s="15">
        <v>0.35</v>
      </c>
      <c r="J17" s="15">
        <v>0.35</v>
      </c>
      <c r="K17" s="33">
        <v>0</v>
      </c>
      <c r="L17" s="62">
        <v>12</v>
      </c>
      <c r="M17" s="62">
        <v>65848459</v>
      </c>
      <c r="N17" s="62">
        <v>22438476.059999999</v>
      </c>
    </row>
    <row r="18" spans="2:14" ht="23.1" customHeight="1" x14ac:dyDescent="0.2">
      <c r="B18" s="13" t="s">
        <v>30</v>
      </c>
      <c r="C18" s="13" t="s">
        <v>31</v>
      </c>
      <c r="D18" s="15">
        <v>0.49</v>
      </c>
      <c r="E18" s="15">
        <v>0.5</v>
      </c>
      <c r="F18" s="15">
        <v>0.49</v>
      </c>
      <c r="G18" s="15">
        <v>0.5</v>
      </c>
      <c r="H18" s="15">
        <v>0.5</v>
      </c>
      <c r="I18" s="15">
        <v>0.5</v>
      </c>
      <c r="J18" s="15">
        <v>0.49</v>
      </c>
      <c r="K18" s="33">
        <v>2.04</v>
      </c>
      <c r="L18" s="62">
        <v>13</v>
      </c>
      <c r="M18" s="62">
        <v>58000000</v>
      </c>
      <c r="N18" s="62">
        <v>28870000</v>
      </c>
    </row>
    <row r="19" spans="2:14" ht="23.1" customHeight="1" x14ac:dyDescent="0.2">
      <c r="B19" s="12" t="s">
        <v>254</v>
      </c>
      <c r="C19" s="12" t="s">
        <v>255</v>
      </c>
      <c r="D19" s="15">
        <v>0.31</v>
      </c>
      <c r="E19" s="15">
        <v>0.32</v>
      </c>
      <c r="F19" s="15">
        <v>0.31</v>
      </c>
      <c r="G19" s="15">
        <v>0.31</v>
      </c>
      <c r="H19" s="15">
        <v>0.31</v>
      </c>
      <c r="I19" s="15">
        <v>0.31</v>
      </c>
      <c r="J19" s="15">
        <v>0.31</v>
      </c>
      <c r="K19" s="33">
        <v>0</v>
      </c>
      <c r="L19" s="62">
        <v>120</v>
      </c>
      <c r="M19" s="62">
        <v>1111472201</v>
      </c>
      <c r="N19" s="62">
        <v>344596382.31</v>
      </c>
    </row>
    <row r="20" spans="2:14" ht="23.1" customHeight="1" x14ac:dyDescent="0.2">
      <c r="B20" s="13" t="s">
        <v>34</v>
      </c>
      <c r="C20" s="13" t="s">
        <v>35</v>
      </c>
      <c r="D20" s="15">
        <v>0.31</v>
      </c>
      <c r="E20" s="15">
        <v>0.31</v>
      </c>
      <c r="F20" s="15">
        <v>0.31</v>
      </c>
      <c r="G20" s="15">
        <v>0.31</v>
      </c>
      <c r="H20" s="15">
        <v>0.31</v>
      </c>
      <c r="I20" s="15">
        <v>0.31</v>
      </c>
      <c r="J20" s="15">
        <v>0.31</v>
      </c>
      <c r="K20" s="33">
        <v>0</v>
      </c>
      <c r="L20" s="62">
        <v>1</v>
      </c>
      <c r="M20" s="62">
        <v>300000</v>
      </c>
      <c r="N20" s="62">
        <v>93000</v>
      </c>
    </row>
    <row r="21" spans="2:14" ht="23.1" customHeight="1" x14ac:dyDescent="0.2">
      <c r="B21" s="12" t="s">
        <v>36</v>
      </c>
      <c r="C21" s="12" t="s">
        <v>37</v>
      </c>
      <c r="D21" s="15">
        <v>0.82</v>
      </c>
      <c r="E21" s="15">
        <v>0.82</v>
      </c>
      <c r="F21" s="15">
        <v>0.82</v>
      </c>
      <c r="G21" s="15">
        <v>0.82</v>
      </c>
      <c r="H21" s="15">
        <v>0.8</v>
      </c>
      <c r="I21" s="15">
        <v>0.82</v>
      </c>
      <c r="J21" s="15">
        <v>0.82</v>
      </c>
      <c r="K21" s="33">
        <v>0</v>
      </c>
      <c r="L21" s="62">
        <v>8</v>
      </c>
      <c r="M21" s="62">
        <v>7948208</v>
      </c>
      <c r="N21" s="62">
        <v>6517530.5599999996</v>
      </c>
    </row>
    <row r="22" spans="2:14" ht="23.1" customHeight="1" x14ac:dyDescent="0.2">
      <c r="B22" s="43" t="s">
        <v>40</v>
      </c>
      <c r="C22" s="43" t="s">
        <v>41</v>
      </c>
      <c r="D22" s="15">
        <v>0.52</v>
      </c>
      <c r="E22" s="15">
        <v>0.52</v>
      </c>
      <c r="F22" s="15">
        <v>0.52</v>
      </c>
      <c r="G22" s="15">
        <v>0.52</v>
      </c>
      <c r="H22" s="15">
        <v>0.5</v>
      </c>
      <c r="I22" s="15">
        <v>0.52</v>
      </c>
      <c r="J22" s="15">
        <v>0.52</v>
      </c>
      <c r="K22" s="33">
        <v>0</v>
      </c>
      <c r="L22" s="62">
        <v>2</v>
      </c>
      <c r="M22" s="62">
        <v>5000000</v>
      </c>
      <c r="N22" s="62">
        <v>2600000</v>
      </c>
    </row>
    <row r="23" spans="2:14" ht="23.1" customHeight="1" x14ac:dyDescent="0.2">
      <c r="B23" s="17" t="s">
        <v>279</v>
      </c>
      <c r="C23" s="13" t="s">
        <v>280</v>
      </c>
      <c r="D23" s="15">
        <v>0.23</v>
      </c>
      <c r="E23" s="15">
        <v>0.23</v>
      </c>
      <c r="F23" s="15">
        <v>0.23</v>
      </c>
      <c r="G23" s="15">
        <v>0.23</v>
      </c>
      <c r="H23" s="15">
        <v>0.23</v>
      </c>
      <c r="I23" s="15">
        <v>0.23</v>
      </c>
      <c r="J23" s="15">
        <v>0.24</v>
      </c>
      <c r="K23" s="33">
        <v>-4.17</v>
      </c>
      <c r="L23" s="62">
        <v>19</v>
      </c>
      <c r="M23" s="62">
        <v>62500000</v>
      </c>
      <c r="N23" s="62">
        <v>14375000</v>
      </c>
    </row>
    <row r="24" spans="2:14" ht="23.1" customHeight="1" x14ac:dyDescent="0.2">
      <c r="B24" s="12" t="s">
        <v>105</v>
      </c>
      <c r="C24" s="12" t="s">
        <v>106</v>
      </c>
      <c r="D24" s="15">
        <v>0.66</v>
      </c>
      <c r="E24" s="15">
        <v>0.67</v>
      </c>
      <c r="F24" s="15">
        <v>0.66</v>
      </c>
      <c r="G24" s="15">
        <v>0.66</v>
      </c>
      <c r="H24" s="15">
        <v>0.65</v>
      </c>
      <c r="I24" s="15">
        <v>0.67</v>
      </c>
      <c r="J24" s="15">
        <v>0.65</v>
      </c>
      <c r="K24" s="33">
        <v>3.08</v>
      </c>
      <c r="L24" s="62">
        <v>10</v>
      </c>
      <c r="M24" s="62">
        <v>9600000</v>
      </c>
      <c r="N24" s="62">
        <v>6362000</v>
      </c>
    </row>
    <row r="25" spans="2:14" ht="23.1" customHeight="1" x14ac:dyDescent="0.2">
      <c r="B25" s="17" t="s">
        <v>285</v>
      </c>
      <c r="C25" s="13" t="s">
        <v>286</v>
      </c>
      <c r="D25" s="15">
        <v>0.9</v>
      </c>
      <c r="E25" s="15">
        <v>0.9</v>
      </c>
      <c r="F25" s="15">
        <v>0.9</v>
      </c>
      <c r="G25" s="15">
        <v>0.9</v>
      </c>
      <c r="H25" s="15">
        <v>0.9</v>
      </c>
      <c r="I25" s="15">
        <v>0.9</v>
      </c>
      <c r="J25" s="15">
        <v>0.9</v>
      </c>
      <c r="K25" s="33">
        <v>0</v>
      </c>
      <c r="L25" s="62">
        <v>4</v>
      </c>
      <c r="M25" s="62">
        <v>20834200</v>
      </c>
      <c r="N25" s="62">
        <v>18750780</v>
      </c>
    </row>
    <row r="26" spans="2:14" ht="23.1" customHeight="1" x14ac:dyDescent="0.2">
      <c r="B26" s="13" t="s">
        <v>42</v>
      </c>
      <c r="C26" s="13" t="s">
        <v>43</v>
      </c>
      <c r="D26" s="15">
        <v>0.23</v>
      </c>
      <c r="E26" s="15">
        <v>0.23</v>
      </c>
      <c r="F26" s="15">
        <v>0.23</v>
      </c>
      <c r="G26" s="15">
        <v>0.23</v>
      </c>
      <c r="H26" s="15">
        <v>0.22</v>
      </c>
      <c r="I26" s="15">
        <v>0.23</v>
      </c>
      <c r="J26" s="15">
        <v>0.22</v>
      </c>
      <c r="K26" s="33">
        <v>4.55</v>
      </c>
      <c r="L26" s="62">
        <v>4</v>
      </c>
      <c r="M26" s="62">
        <v>8144992</v>
      </c>
      <c r="N26" s="62">
        <v>1873348.16</v>
      </c>
    </row>
    <row r="27" spans="2:14" ht="23.1" customHeight="1" x14ac:dyDescent="0.2">
      <c r="B27" s="95" t="s">
        <v>44</v>
      </c>
      <c r="C27" s="96"/>
      <c r="D27" s="76"/>
      <c r="E27" s="77"/>
      <c r="F27" s="77"/>
      <c r="G27" s="77"/>
      <c r="H27" s="77"/>
      <c r="I27" s="77"/>
      <c r="J27" s="77"/>
      <c r="K27" s="78"/>
      <c r="L27" s="62">
        <f>SUM(L13:L26)</f>
        <v>351</v>
      </c>
      <c r="M27" s="62">
        <f>SUM(M13:M26)</f>
        <v>2131551233</v>
      </c>
      <c r="N27" s="62">
        <f>SUM(N13:N26)</f>
        <v>933982580.81999981</v>
      </c>
    </row>
    <row r="28" spans="2:14" ht="23.1" customHeight="1" x14ac:dyDescent="0.2">
      <c r="B28" s="92" t="s">
        <v>45</v>
      </c>
      <c r="C28" s="93"/>
      <c r="D28" s="93"/>
      <c r="E28" s="93"/>
      <c r="F28" s="93"/>
      <c r="G28" s="93"/>
      <c r="H28" s="93"/>
      <c r="I28" s="93"/>
      <c r="J28" s="93"/>
      <c r="K28" s="93"/>
      <c r="L28" s="93"/>
      <c r="M28" s="93"/>
      <c r="N28" s="94"/>
    </row>
    <row r="29" spans="2:14" ht="23.1" customHeight="1" x14ac:dyDescent="0.2">
      <c r="B29" s="13" t="s">
        <v>243</v>
      </c>
      <c r="C29" s="13" t="s">
        <v>244</v>
      </c>
      <c r="D29" s="15">
        <v>6.55</v>
      </c>
      <c r="E29" s="15">
        <v>7.06</v>
      </c>
      <c r="F29" s="15">
        <v>6.55</v>
      </c>
      <c r="G29" s="15">
        <v>6.85</v>
      </c>
      <c r="H29" s="15">
        <v>6.55</v>
      </c>
      <c r="I29" s="15">
        <v>7.06</v>
      </c>
      <c r="J29" s="15">
        <v>6.59</v>
      </c>
      <c r="K29" s="33">
        <v>7.13</v>
      </c>
      <c r="L29" s="62">
        <v>84</v>
      </c>
      <c r="M29" s="62">
        <v>10555719</v>
      </c>
      <c r="N29" s="62">
        <v>72304455.709999993</v>
      </c>
    </row>
    <row r="30" spans="2:14" ht="23.1" customHeight="1" x14ac:dyDescent="0.2">
      <c r="B30" s="95" t="s">
        <v>275</v>
      </c>
      <c r="C30" s="96"/>
      <c r="D30" s="76"/>
      <c r="E30" s="77"/>
      <c r="F30" s="77"/>
      <c r="G30" s="77"/>
      <c r="H30" s="77"/>
      <c r="I30" s="77"/>
      <c r="J30" s="77"/>
      <c r="K30" s="78"/>
      <c r="L30" s="62">
        <v>84</v>
      </c>
      <c r="M30" s="62">
        <v>10555719</v>
      </c>
      <c r="N30" s="62">
        <v>72304455.709999993</v>
      </c>
    </row>
    <row r="31" spans="2:14" ht="23.1" customHeight="1" x14ac:dyDescent="0.2">
      <c r="B31" s="92" t="s">
        <v>109</v>
      </c>
      <c r="C31" s="93"/>
      <c r="D31" s="93"/>
      <c r="E31" s="93"/>
      <c r="F31" s="93"/>
      <c r="G31" s="93"/>
      <c r="H31" s="93"/>
      <c r="I31" s="93"/>
      <c r="J31" s="93"/>
      <c r="K31" s="93"/>
      <c r="L31" s="93"/>
      <c r="M31" s="93"/>
      <c r="N31" s="94"/>
    </row>
    <row r="32" spans="2:14" ht="23.1" customHeight="1" x14ac:dyDescent="0.2">
      <c r="B32" s="12" t="s">
        <v>114</v>
      </c>
      <c r="C32" s="12" t="s">
        <v>115</v>
      </c>
      <c r="D32" s="15">
        <v>0.47</v>
      </c>
      <c r="E32" s="15">
        <v>0.47</v>
      </c>
      <c r="F32" s="15">
        <v>0.44</v>
      </c>
      <c r="G32" s="15">
        <v>0.45</v>
      </c>
      <c r="H32" s="15">
        <v>0.47</v>
      </c>
      <c r="I32" s="15">
        <v>0.44</v>
      </c>
      <c r="J32" s="15">
        <v>0.47</v>
      </c>
      <c r="K32" s="33">
        <v>-6.38</v>
      </c>
      <c r="L32" s="62">
        <v>16</v>
      </c>
      <c r="M32" s="62">
        <v>18567105</v>
      </c>
      <c r="N32" s="62">
        <v>8424026.1999999993</v>
      </c>
    </row>
    <row r="33" spans="2:14" ht="23.1" customHeight="1" x14ac:dyDescent="0.2">
      <c r="B33" s="95" t="s">
        <v>300</v>
      </c>
      <c r="C33" s="96"/>
      <c r="D33" s="76"/>
      <c r="E33" s="77"/>
      <c r="F33" s="77"/>
      <c r="G33" s="77"/>
      <c r="H33" s="77"/>
      <c r="I33" s="77"/>
      <c r="J33" s="77"/>
      <c r="K33" s="78"/>
      <c r="L33" s="62">
        <v>16</v>
      </c>
      <c r="M33" s="62">
        <v>18567105</v>
      </c>
      <c r="N33" s="62">
        <v>8424026.1999999993</v>
      </c>
    </row>
    <row r="34" spans="2:14" ht="23.1" customHeight="1" x14ac:dyDescent="0.2">
      <c r="B34" s="95" t="s">
        <v>46</v>
      </c>
      <c r="C34" s="103"/>
      <c r="D34" s="103"/>
      <c r="E34" s="103"/>
      <c r="F34" s="103"/>
      <c r="G34" s="103"/>
      <c r="H34" s="103"/>
      <c r="I34" s="103"/>
      <c r="J34" s="103"/>
      <c r="K34" s="103"/>
      <c r="L34" s="103"/>
      <c r="M34" s="103"/>
      <c r="N34" s="96"/>
    </row>
    <row r="35" spans="2:14" ht="23.1" customHeight="1" x14ac:dyDescent="0.2">
      <c r="B35" s="13" t="s">
        <v>48</v>
      </c>
      <c r="C35" s="13" t="s">
        <v>49</v>
      </c>
      <c r="D35" s="15">
        <v>17.100000000000001</v>
      </c>
      <c r="E35" s="15">
        <v>17.100000000000001</v>
      </c>
      <c r="F35" s="15">
        <v>17</v>
      </c>
      <c r="G35" s="15">
        <v>17.02</v>
      </c>
      <c r="H35" s="15">
        <v>17</v>
      </c>
      <c r="I35" s="15">
        <v>17</v>
      </c>
      <c r="J35" s="15">
        <v>17</v>
      </c>
      <c r="K35" s="33">
        <v>0</v>
      </c>
      <c r="L35" s="62">
        <v>4</v>
      </c>
      <c r="M35" s="62">
        <v>45000</v>
      </c>
      <c r="N35" s="62">
        <v>766100</v>
      </c>
    </row>
    <row r="36" spans="2:14" ht="23.1" customHeight="1" x14ac:dyDescent="0.2">
      <c r="B36" s="13" t="s">
        <v>195</v>
      </c>
      <c r="C36" s="13" t="s">
        <v>196</v>
      </c>
      <c r="D36" s="15">
        <v>4.38</v>
      </c>
      <c r="E36" s="15">
        <v>4.4000000000000004</v>
      </c>
      <c r="F36" s="15">
        <v>4.38</v>
      </c>
      <c r="G36" s="15">
        <v>4.4000000000000004</v>
      </c>
      <c r="H36" s="15">
        <v>4.41</v>
      </c>
      <c r="I36" s="15">
        <v>4.3899999999999997</v>
      </c>
      <c r="J36" s="15">
        <v>4.4000000000000004</v>
      </c>
      <c r="K36" s="33">
        <v>-0.23</v>
      </c>
      <c r="L36" s="62">
        <v>18</v>
      </c>
      <c r="M36" s="62">
        <v>2576298</v>
      </c>
      <c r="N36" s="62">
        <v>11326211.199999999</v>
      </c>
    </row>
    <row r="37" spans="2:14" ht="23.1" customHeight="1" x14ac:dyDescent="0.2">
      <c r="B37" s="13" t="s">
        <v>50</v>
      </c>
      <c r="C37" s="13" t="s">
        <v>51</v>
      </c>
      <c r="D37" s="15">
        <v>1.9</v>
      </c>
      <c r="E37" s="15">
        <v>1.91</v>
      </c>
      <c r="F37" s="15">
        <v>1.9</v>
      </c>
      <c r="G37" s="15">
        <v>1.9</v>
      </c>
      <c r="H37" s="15">
        <v>1.9</v>
      </c>
      <c r="I37" s="15">
        <v>1.91</v>
      </c>
      <c r="J37" s="15">
        <v>1.9</v>
      </c>
      <c r="K37" s="33">
        <v>0.53</v>
      </c>
      <c r="L37" s="62">
        <v>22</v>
      </c>
      <c r="M37" s="62">
        <v>14768926</v>
      </c>
      <c r="N37" s="62">
        <v>28063309.399999999</v>
      </c>
    </row>
    <row r="38" spans="2:14" ht="23.1" customHeight="1" x14ac:dyDescent="0.2">
      <c r="B38" s="95" t="s">
        <v>47</v>
      </c>
      <c r="C38" s="96"/>
      <c r="D38" s="76"/>
      <c r="E38" s="77"/>
      <c r="F38" s="77"/>
      <c r="G38" s="77"/>
      <c r="H38" s="77"/>
      <c r="I38" s="77"/>
      <c r="J38" s="77"/>
      <c r="K38" s="78"/>
      <c r="L38" s="34">
        <f>SUM(L35:L37)</f>
        <v>44</v>
      </c>
      <c r="M38" s="34">
        <f>SUM(M35:M37)</f>
        <v>17390224</v>
      </c>
      <c r="N38" s="34">
        <f>SUM(N35:N37)</f>
        <v>40155620.599999994</v>
      </c>
    </row>
    <row r="39" spans="2:14" ht="23.1" customHeight="1" x14ac:dyDescent="0.2">
      <c r="B39" s="95" t="s">
        <v>52</v>
      </c>
      <c r="C39" s="103"/>
      <c r="D39" s="103"/>
      <c r="E39" s="103"/>
      <c r="F39" s="103"/>
      <c r="G39" s="103"/>
      <c r="H39" s="103"/>
      <c r="I39" s="103"/>
      <c r="J39" s="103"/>
      <c r="K39" s="103"/>
      <c r="L39" s="103"/>
      <c r="M39" s="103"/>
      <c r="N39" s="96"/>
    </row>
    <row r="40" spans="2:14" ht="23.1" customHeight="1" x14ac:dyDescent="0.2">
      <c r="B40" s="13" t="s">
        <v>54</v>
      </c>
      <c r="C40" s="13" t="s">
        <v>55</v>
      </c>
      <c r="D40" s="15">
        <v>3.66</v>
      </c>
      <c r="E40" s="15">
        <v>3.89</v>
      </c>
      <c r="F40" s="15">
        <v>3.51</v>
      </c>
      <c r="G40" s="15">
        <v>3.78</v>
      </c>
      <c r="H40" s="15">
        <v>3.77</v>
      </c>
      <c r="I40" s="15">
        <v>3.82</v>
      </c>
      <c r="J40" s="15">
        <v>3.66</v>
      </c>
      <c r="K40" s="33">
        <v>4.37</v>
      </c>
      <c r="L40" s="62">
        <v>133</v>
      </c>
      <c r="M40" s="62">
        <v>93696881</v>
      </c>
      <c r="N40" s="62">
        <v>354043040.44999999</v>
      </c>
    </row>
    <row r="41" spans="2:14" ht="23.1" customHeight="1" x14ac:dyDescent="0.2">
      <c r="B41" s="16" t="s">
        <v>56</v>
      </c>
      <c r="C41" s="13" t="s">
        <v>57</v>
      </c>
      <c r="D41" s="15">
        <v>0.28000000000000003</v>
      </c>
      <c r="E41" s="15">
        <v>0.28000000000000003</v>
      </c>
      <c r="F41" s="15">
        <v>0.27</v>
      </c>
      <c r="G41" s="15">
        <v>0.27</v>
      </c>
      <c r="H41" s="15">
        <v>0.27</v>
      </c>
      <c r="I41" s="15">
        <v>0.27</v>
      </c>
      <c r="J41" s="15">
        <v>0.27</v>
      </c>
      <c r="K41" s="33">
        <v>0</v>
      </c>
      <c r="L41" s="62">
        <v>7</v>
      </c>
      <c r="M41" s="62">
        <v>34020000</v>
      </c>
      <c r="N41" s="62">
        <v>9195400</v>
      </c>
    </row>
    <row r="42" spans="2:14" ht="23.1" customHeight="1" x14ac:dyDescent="0.2">
      <c r="B42" s="13" t="s">
        <v>58</v>
      </c>
      <c r="C42" s="13" t="s">
        <v>59</v>
      </c>
      <c r="D42" s="15">
        <v>1</v>
      </c>
      <c r="E42" s="15">
        <v>1.03</v>
      </c>
      <c r="F42" s="15">
        <v>1</v>
      </c>
      <c r="G42" s="15">
        <v>1.02</v>
      </c>
      <c r="H42" s="15">
        <v>1.02</v>
      </c>
      <c r="I42" s="15">
        <v>1.02</v>
      </c>
      <c r="J42" s="15">
        <v>1.02</v>
      </c>
      <c r="K42" s="33">
        <v>0</v>
      </c>
      <c r="L42" s="62">
        <v>30</v>
      </c>
      <c r="M42" s="62">
        <v>38897389</v>
      </c>
      <c r="N42" s="62">
        <v>39834710.640000001</v>
      </c>
    </row>
    <row r="43" spans="2:14" ht="23.1" customHeight="1" x14ac:dyDescent="0.2">
      <c r="B43" s="13" t="s">
        <v>264</v>
      </c>
      <c r="C43" s="13" t="s">
        <v>245</v>
      </c>
      <c r="D43" s="15">
        <v>1.02</v>
      </c>
      <c r="E43" s="15">
        <v>1.05</v>
      </c>
      <c r="F43" s="15">
        <v>1.02</v>
      </c>
      <c r="G43" s="15">
        <v>1.03</v>
      </c>
      <c r="H43" s="15">
        <v>1.01</v>
      </c>
      <c r="I43" s="15">
        <v>1.05</v>
      </c>
      <c r="J43" s="15">
        <v>1.01</v>
      </c>
      <c r="K43" s="33">
        <v>3.96</v>
      </c>
      <c r="L43" s="62">
        <v>27</v>
      </c>
      <c r="M43" s="62">
        <v>28209518</v>
      </c>
      <c r="N43" s="62">
        <v>29092233.359999999</v>
      </c>
    </row>
    <row r="44" spans="2:14" ht="23.1" customHeight="1" x14ac:dyDescent="0.2">
      <c r="B44" s="13" t="s">
        <v>60</v>
      </c>
      <c r="C44" s="13" t="s">
        <v>61</v>
      </c>
      <c r="D44" s="15">
        <v>0.7</v>
      </c>
      <c r="E44" s="15">
        <v>0.7</v>
      </c>
      <c r="F44" s="15">
        <v>0.7</v>
      </c>
      <c r="G44" s="15">
        <v>0.7</v>
      </c>
      <c r="H44" s="15">
        <v>0.7</v>
      </c>
      <c r="I44" s="15">
        <v>0.7</v>
      </c>
      <c r="J44" s="15">
        <v>0.7</v>
      </c>
      <c r="K44" s="33">
        <v>0</v>
      </c>
      <c r="L44" s="62">
        <v>1</v>
      </c>
      <c r="M44" s="62">
        <v>2000000</v>
      </c>
      <c r="N44" s="62">
        <v>1400000</v>
      </c>
    </row>
    <row r="45" spans="2:14" ht="34.5" customHeight="1" x14ac:dyDescent="0.2">
      <c r="B45" s="123" t="s">
        <v>221</v>
      </c>
      <c r="C45" s="123"/>
      <c r="D45" s="123"/>
      <c r="E45" s="123"/>
      <c r="F45" s="123"/>
      <c r="G45" s="123"/>
      <c r="H45" s="123"/>
      <c r="I45" s="123"/>
      <c r="J45" s="123"/>
      <c r="K45" s="123"/>
      <c r="L45" s="123"/>
      <c r="M45" s="123"/>
      <c r="N45" s="123"/>
    </row>
    <row r="46" spans="2:14" ht="28.5" customHeight="1" x14ac:dyDescent="0.2">
      <c r="B46" s="89" t="s">
        <v>323</v>
      </c>
      <c r="C46" s="90"/>
      <c r="D46" s="90"/>
      <c r="E46" s="90"/>
      <c r="F46" s="90"/>
      <c r="G46" s="90"/>
      <c r="H46" s="90"/>
      <c r="I46" s="90"/>
      <c r="J46" s="90"/>
      <c r="K46" s="90"/>
      <c r="L46" s="90"/>
      <c r="M46" s="90"/>
      <c r="N46" s="91"/>
    </row>
    <row r="47" spans="2:14" ht="31.5" customHeight="1" x14ac:dyDescent="0.2">
      <c r="B47" s="2" t="s">
        <v>13</v>
      </c>
      <c r="C47" s="3" t="s">
        <v>14</v>
      </c>
      <c r="D47" s="3" t="s">
        <v>15</v>
      </c>
      <c r="E47" s="3" t="s">
        <v>16</v>
      </c>
      <c r="F47" s="3" t="s">
        <v>17</v>
      </c>
      <c r="G47" s="3" t="s">
        <v>18</v>
      </c>
      <c r="H47" s="3" t="s">
        <v>19</v>
      </c>
      <c r="I47" s="3" t="s">
        <v>20</v>
      </c>
      <c r="J47" s="3" t="s">
        <v>21</v>
      </c>
      <c r="K47" s="3" t="s">
        <v>22</v>
      </c>
      <c r="L47" s="3" t="s">
        <v>3</v>
      </c>
      <c r="M47" s="3" t="s">
        <v>2</v>
      </c>
      <c r="N47" s="3" t="s">
        <v>1</v>
      </c>
    </row>
    <row r="48" spans="2:14" ht="23.1" customHeight="1" x14ac:dyDescent="0.2">
      <c r="B48" s="95" t="s">
        <v>324</v>
      </c>
      <c r="C48" s="103"/>
      <c r="D48" s="103"/>
      <c r="E48" s="103"/>
      <c r="F48" s="103"/>
      <c r="G48" s="103"/>
      <c r="H48" s="103"/>
      <c r="I48" s="103"/>
      <c r="J48" s="103"/>
      <c r="K48" s="103"/>
      <c r="L48" s="103"/>
      <c r="M48" s="103"/>
      <c r="N48" s="96"/>
    </row>
    <row r="49" spans="2:14" ht="23.1" customHeight="1" x14ac:dyDescent="0.2">
      <c r="B49" s="13" t="s">
        <v>62</v>
      </c>
      <c r="C49" s="13" t="s">
        <v>63</v>
      </c>
      <c r="D49" s="15">
        <v>6</v>
      </c>
      <c r="E49" s="15">
        <v>6.46</v>
      </c>
      <c r="F49" s="15">
        <v>5.99</v>
      </c>
      <c r="G49" s="15">
        <v>6.04</v>
      </c>
      <c r="H49" s="15">
        <v>5.9</v>
      </c>
      <c r="I49" s="15">
        <v>6.2</v>
      </c>
      <c r="J49" s="15">
        <v>5.9</v>
      </c>
      <c r="K49" s="33">
        <v>5.08</v>
      </c>
      <c r="L49" s="62">
        <v>18</v>
      </c>
      <c r="M49" s="62">
        <v>2093000</v>
      </c>
      <c r="N49" s="62">
        <v>12638500</v>
      </c>
    </row>
    <row r="50" spans="2:14" ht="23.1" customHeight="1" x14ac:dyDescent="0.2">
      <c r="B50" s="13" t="s">
        <v>64</v>
      </c>
      <c r="C50" s="13" t="s">
        <v>65</v>
      </c>
      <c r="D50" s="15">
        <v>0.56999999999999995</v>
      </c>
      <c r="E50" s="15">
        <v>0.56999999999999995</v>
      </c>
      <c r="F50" s="15">
        <v>0.56999999999999995</v>
      </c>
      <c r="G50" s="15">
        <v>0.56999999999999995</v>
      </c>
      <c r="H50" s="15">
        <v>0.56999999999999995</v>
      </c>
      <c r="I50" s="15">
        <v>0.56999999999999995</v>
      </c>
      <c r="J50" s="15">
        <v>0.56999999999999995</v>
      </c>
      <c r="K50" s="33">
        <v>0</v>
      </c>
      <c r="L50" s="62">
        <v>5</v>
      </c>
      <c r="M50" s="62">
        <v>21500000</v>
      </c>
      <c r="N50" s="62">
        <v>12255000</v>
      </c>
    </row>
    <row r="51" spans="2:14" ht="23.1" customHeight="1" x14ac:dyDescent="0.2">
      <c r="B51" s="84" t="s">
        <v>53</v>
      </c>
      <c r="C51" s="85"/>
      <c r="D51" s="76"/>
      <c r="E51" s="77"/>
      <c r="F51" s="77"/>
      <c r="G51" s="77"/>
      <c r="H51" s="77"/>
      <c r="I51" s="77"/>
      <c r="J51" s="77"/>
      <c r="K51" s="78"/>
      <c r="L51" s="34">
        <f>SUM(L40:L50)</f>
        <v>221</v>
      </c>
      <c r="M51" s="34">
        <f>SUM(M40:M50)</f>
        <v>220416788</v>
      </c>
      <c r="N51" s="34">
        <f>SUM(N40:N50)</f>
        <v>458458884.44999999</v>
      </c>
    </row>
    <row r="52" spans="2:14" ht="23.1" customHeight="1" x14ac:dyDescent="0.2">
      <c r="B52" s="114" t="s">
        <v>68</v>
      </c>
      <c r="C52" s="115"/>
      <c r="D52" s="115"/>
      <c r="E52" s="115"/>
      <c r="F52" s="115"/>
      <c r="G52" s="115"/>
      <c r="H52" s="115"/>
      <c r="I52" s="115"/>
      <c r="J52" s="115"/>
      <c r="K52" s="115"/>
      <c r="L52" s="115"/>
      <c r="M52" s="115"/>
      <c r="N52" s="116"/>
    </row>
    <row r="53" spans="2:14" ht="23.1" customHeight="1" x14ac:dyDescent="0.2">
      <c r="B53" s="13" t="s">
        <v>137</v>
      </c>
      <c r="C53" s="13" t="s">
        <v>138</v>
      </c>
      <c r="D53" s="15">
        <v>8.48</v>
      </c>
      <c r="E53" s="15">
        <v>8.48</v>
      </c>
      <c r="F53" s="15">
        <v>8.4499999999999993</v>
      </c>
      <c r="G53" s="15">
        <v>8.4600000000000009</v>
      </c>
      <c r="H53" s="15">
        <v>8.5</v>
      </c>
      <c r="I53" s="15">
        <v>8.4499999999999993</v>
      </c>
      <c r="J53" s="15">
        <v>8.5</v>
      </c>
      <c r="K53" s="33">
        <v>-0.59</v>
      </c>
      <c r="L53" s="62">
        <v>4</v>
      </c>
      <c r="M53" s="62">
        <v>165000</v>
      </c>
      <c r="N53" s="62">
        <v>1395150</v>
      </c>
    </row>
    <row r="54" spans="2:14" ht="23.1" customHeight="1" x14ac:dyDescent="0.2">
      <c r="B54" s="13" t="s">
        <v>69</v>
      </c>
      <c r="C54" s="13" t="s">
        <v>70</v>
      </c>
      <c r="D54" s="15">
        <v>50</v>
      </c>
      <c r="E54" s="15">
        <v>53.9</v>
      </c>
      <c r="F54" s="15">
        <v>50</v>
      </c>
      <c r="G54" s="15">
        <v>53.65</v>
      </c>
      <c r="H54" s="15">
        <v>53.8</v>
      </c>
      <c r="I54" s="15">
        <v>53.5</v>
      </c>
      <c r="J54" s="15">
        <v>50</v>
      </c>
      <c r="K54" s="33">
        <v>7</v>
      </c>
      <c r="L54" s="62">
        <v>47</v>
      </c>
      <c r="M54" s="62">
        <v>9014170</v>
      </c>
      <c r="N54" s="62">
        <v>483577500.62</v>
      </c>
    </row>
    <row r="55" spans="2:14" ht="23.1" customHeight="1" x14ac:dyDescent="0.2">
      <c r="B55" s="13" t="s">
        <v>71</v>
      </c>
      <c r="C55" s="13" t="s">
        <v>72</v>
      </c>
      <c r="D55" s="15">
        <v>12.7</v>
      </c>
      <c r="E55" s="15">
        <v>12.7</v>
      </c>
      <c r="F55" s="15">
        <v>12.7</v>
      </c>
      <c r="G55" s="15">
        <v>12.7</v>
      </c>
      <c r="H55" s="15">
        <v>12.68</v>
      </c>
      <c r="I55" s="15">
        <v>12.7</v>
      </c>
      <c r="J55" s="15">
        <v>12.7</v>
      </c>
      <c r="K55" s="33">
        <v>0</v>
      </c>
      <c r="L55" s="62">
        <v>4</v>
      </c>
      <c r="M55" s="62">
        <v>250000</v>
      </c>
      <c r="N55" s="62">
        <v>3175000</v>
      </c>
    </row>
    <row r="56" spans="2:14" ht="23.1" customHeight="1" x14ac:dyDescent="0.2">
      <c r="B56" s="13" t="s">
        <v>135</v>
      </c>
      <c r="C56" s="13" t="s">
        <v>136</v>
      </c>
      <c r="D56" s="15">
        <v>1.04</v>
      </c>
      <c r="E56" s="15">
        <v>1.04</v>
      </c>
      <c r="F56" s="15">
        <v>1.04</v>
      </c>
      <c r="G56" s="15">
        <v>1.04</v>
      </c>
      <c r="H56" s="15">
        <v>1.04</v>
      </c>
      <c r="I56" s="15">
        <v>1.04</v>
      </c>
      <c r="J56" s="15">
        <v>1.04</v>
      </c>
      <c r="K56" s="33">
        <v>0</v>
      </c>
      <c r="L56" s="62">
        <v>2</v>
      </c>
      <c r="M56" s="62">
        <v>800000</v>
      </c>
      <c r="N56" s="62">
        <v>832000</v>
      </c>
    </row>
    <row r="57" spans="2:14" ht="23.1" customHeight="1" x14ac:dyDescent="0.2">
      <c r="B57" s="13" t="s">
        <v>73</v>
      </c>
      <c r="C57" s="13" t="s">
        <v>74</v>
      </c>
      <c r="D57" s="15">
        <v>12.05</v>
      </c>
      <c r="E57" s="15">
        <v>12.05</v>
      </c>
      <c r="F57" s="15">
        <v>12</v>
      </c>
      <c r="G57" s="15">
        <v>12</v>
      </c>
      <c r="H57" s="15">
        <v>12.1</v>
      </c>
      <c r="I57" s="15">
        <v>12</v>
      </c>
      <c r="J57" s="15">
        <v>12</v>
      </c>
      <c r="K57" s="33">
        <v>0</v>
      </c>
      <c r="L57" s="62">
        <v>11</v>
      </c>
      <c r="M57" s="62">
        <v>1120000</v>
      </c>
      <c r="N57" s="62">
        <v>13441000</v>
      </c>
    </row>
    <row r="58" spans="2:14" ht="23.1" customHeight="1" x14ac:dyDescent="0.2">
      <c r="B58" s="16" t="s">
        <v>75</v>
      </c>
      <c r="C58" s="13" t="s">
        <v>76</v>
      </c>
      <c r="D58" s="15">
        <v>7.19</v>
      </c>
      <c r="E58" s="15">
        <v>7.19</v>
      </c>
      <c r="F58" s="15">
        <v>7.14</v>
      </c>
      <c r="G58" s="15">
        <v>7.17</v>
      </c>
      <c r="H58" s="15">
        <v>7.29</v>
      </c>
      <c r="I58" s="15">
        <v>7.14</v>
      </c>
      <c r="J58" s="15">
        <v>7.16</v>
      </c>
      <c r="K58" s="33">
        <v>-0.28000000000000003</v>
      </c>
      <c r="L58" s="62">
        <v>5</v>
      </c>
      <c r="M58" s="62">
        <v>215000</v>
      </c>
      <c r="N58" s="62">
        <v>1540850</v>
      </c>
    </row>
    <row r="59" spans="2:14" ht="23.1" customHeight="1" x14ac:dyDescent="0.2">
      <c r="B59" s="16" t="s">
        <v>139</v>
      </c>
      <c r="C59" s="13" t="s">
        <v>140</v>
      </c>
      <c r="D59" s="15">
        <v>13.75</v>
      </c>
      <c r="E59" s="15">
        <v>13.99</v>
      </c>
      <c r="F59" s="15">
        <v>13.75</v>
      </c>
      <c r="G59" s="15">
        <v>13.91</v>
      </c>
      <c r="H59" s="15">
        <v>13.64</v>
      </c>
      <c r="I59" s="15">
        <v>13.99</v>
      </c>
      <c r="J59" s="15">
        <v>13.6</v>
      </c>
      <c r="K59" s="33">
        <v>2.87</v>
      </c>
      <c r="L59" s="62">
        <v>7</v>
      </c>
      <c r="M59" s="62">
        <v>358546</v>
      </c>
      <c r="N59" s="62">
        <v>4986808.54</v>
      </c>
    </row>
    <row r="60" spans="2:14" ht="23.1" customHeight="1" x14ac:dyDescent="0.2">
      <c r="B60" s="13" t="s">
        <v>133</v>
      </c>
      <c r="C60" s="13" t="s">
        <v>134</v>
      </c>
      <c r="D60" s="15">
        <v>14.75</v>
      </c>
      <c r="E60" s="15">
        <v>14.95</v>
      </c>
      <c r="F60" s="15">
        <v>14.75</v>
      </c>
      <c r="G60" s="15">
        <v>14.91</v>
      </c>
      <c r="H60" s="15">
        <v>14.82</v>
      </c>
      <c r="I60" s="15">
        <v>14.95</v>
      </c>
      <c r="J60" s="15">
        <v>15.9</v>
      </c>
      <c r="K60" s="33">
        <v>-5.97</v>
      </c>
      <c r="L60" s="62">
        <v>4</v>
      </c>
      <c r="M60" s="62">
        <v>270000</v>
      </c>
      <c r="N60" s="62">
        <v>4024500</v>
      </c>
    </row>
    <row r="61" spans="2:14" ht="23.1" customHeight="1" x14ac:dyDescent="0.2">
      <c r="B61" s="84" t="s">
        <v>77</v>
      </c>
      <c r="C61" s="85"/>
      <c r="D61" s="76"/>
      <c r="E61" s="77"/>
      <c r="F61" s="77"/>
      <c r="G61" s="77"/>
      <c r="H61" s="77"/>
      <c r="I61" s="77"/>
      <c r="J61" s="77"/>
      <c r="K61" s="78"/>
      <c r="L61" s="34">
        <f>SUM(L53:L60)</f>
        <v>84</v>
      </c>
      <c r="M61" s="34">
        <f>SUM(M53:M60)</f>
        <v>12192716</v>
      </c>
      <c r="N61" s="34">
        <f>SUM(N53:N60)</f>
        <v>512972809.16000003</v>
      </c>
    </row>
    <row r="62" spans="2:14" ht="23.1" customHeight="1" x14ac:dyDescent="0.2">
      <c r="B62" s="114" t="s">
        <v>78</v>
      </c>
      <c r="C62" s="115"/>
      <c r="D62" s="115"/>
      <c r="E62" s="115"/>
      <c r="F62" s="115"/>
      <c r="G62" s="115"/>
      <c r="H62" s="115"/>
      <c r="I62" s="115"/>
      <c r="J62" s="115"/>
      <c r="K62" s="115"/>
      <c r="L62" s="115"/>
      <c r="M62" s="115"/>
      <c r="N62" s="116"/>
    </row>
    <row r="63" spans="2:14" ht="23.1" customHeight="1" x14ac:dyDescent="0.2">
      <c r="B63" s="17" t="s">
        <v>273</v>
      </c>
      <c r="C63" s="13" t="s">
        <v>274</v>
      </c>
      <c r="D63" s="15">
        <v>1.18</v>
      </c>
      <c r="E63" s="15">
        <v>1.18</v>
      </c>
      <c r="F63" s="15">
        <v>1.18</v>
      </c>
      <c r="G63" s="15">
        <v>1.18</v>
      </c>
      <c r="H63" s="15">
        <v>1.18</v>
      </c>
      <c r="I63" s="15">
        <v>1.18</v>
      </c>
      <c r="J63" s="15">
        <v>1.18</v>
      </c>
      <c r="K63" s="33">
        <v>0</v>
      </c>
      <c r="L63" s="62">
        <v>1</v>
      </c>
      <c r="M63" s="62">
        <v>63187</v>
      </c>
      <c r="N63" s="62">
        <v>74560.66</v>
      </c>
    </row>
    <row r="64" spans="2:14" ht="23.1" customHeight="1" x14ac:dyDescent="0.2">
      <c r="B64" s="13" t="s">
        <v>79</v>
      </c>
      <c r="C64" s="13" t="s">
        <v>80</v>
      </c>
      <c r="D64" s="15">
        <v>4.99</v>
      </c>
      <c r="E64" s="15">
        <v>5.0999999999999996</v>
      </c>
      <c r="F64" s="15">
        <v>4.5999999999999996</v>
      </c>
      <c r="G64" s="15">
        <v>4.8600000000000003</v>
      </c>
      <c r="H64" s="15">
        <v>5.0999999999999996</v>
      </c>
      <c r="I64" s="15">
        <v>5</v>
      </c>
      <c r="J64" s="15">
        <v>5.04</v>
      </c>
      <c r="K64" s="33">
        <v>-0.79</v>
      </c>
      <c r="L64" s="62">
        <v>31</v>
      </c>
      <c r="M64" s="62">
        <v>6275000</v>
      </c>
      <c r="N64" s="62">
        <v>30513000</v>
      </c>
    </row>
    <row r="65" spans="2:14" ht="23.1" customHeight="1" x14ac:dyDescent="0.2">
      <c r="B65" s="17" t="s">
        <v>81</v>
      </c>
      <c r="C65" s="13" t="s">
        <v>82</v>
      </c>
      <c r="D65" s="15">
        <v>7.75</v>
      </c>
      <c r="E65" s="15">
        <v>7.75</v>
      </c>
      <c r="F65" s="15">
        <v>7.75</v>
      </c>
      <c r="G65" s="15">
        <v>7.75</v>
      </c>
      <c r="H65" s="15">
        <v>7.75</v>
      </c>
      <c r="I65" s="15">
        <v>7.75</v>
      </c>
      <c r="J65" s="15">
        <v>7.75</v>
      </c>
      <c r="K65" s="33">
        <v>0</v>
      </c>
      <c r="L65" s="62">
        <v>1</v>
      </c>
      <c r="M65" s="62">
        <v>50000</v>
      </c>
      <c r="N65" s="62">
        <v>387500</v>
      </c>
    </row>
    <row r="66" spans="2:14" ht="23.1" customHeight="1" x14ac:dyDescent="0.2">
      <c r="B66" s="17" t="s">
        <v>143</v>
      </c>
      <c r="C66" s="13" t="s">
        <v>144</v>
      </c>
      <c r="D66" s="15">
        <v>0.32</v>
      </c>
      <c r="E66" s="15">
        <v>0.32</v>
      </c>
      <c r="F66" s="15">
        <v>0.32</v>
      </c>
      <c r="G66" s="15">
        <v>0.32</v>
      </c>
      <c r="H66" s="15">
        <v>0.32</v>
      </c>
      <c r="I66" s="15">
        <v>0.32</v>
      </c>
      <c r="J66" s="15">
        <v>0.32</v>
      </c>
      <c r="K66" s="33">
        <v>0</v>
      </c>
      <c r="L66" s="62">
        <v>3</v>
      </c>
      <c r="M66" s="62">
        <v>2000000</v>
      </c>
      <c r="N66" s="62">
        <v>640000</v>
      </c>
    </row>
    <row r="67" spans="2:14" ht="23.1" customHeight="1" x14ac:dyDescent="0.2">
      <c r="B67" s="84" t="s">
        <v>83</v>
      </c>
      <c r="C67" s="85"/>
      <c r="D67" s="76"/>
      <c r="E67" s="77"/>
      <c r="F67" s="77"/>
      <c r="G67" s="77"/>
      <c r="H67" s="77"/>
      <c r="I67" s="77"/>
      <c r="J67" s="77"/>
      <c r="K67" s="78"/>
      <c r="L67" s="60">
        <f>SUM(L63:L66)</f>
        <v>36</v>
      </c>
      <c r="M67" s="60">
        <f>SUM(M63:M66)</f>
        <v>8388187</v>
      </c>
      <c r="N67" s="60">
        <f>SUM(N63:N66)</f>
        <v>31615060.66</v>
      </c>
    </row>
    <row r="68" spans="2:14" ht="23.1" customHeight="1" x14ac:dyDescent="0.2">
      <c r="B68" s="109" t="s">
        <v>84</v>
      </c>
      <c r="C68" s="110"/>
      <c r="D68" s="76"/>
      <c r="E68" s="77"/>
      <c r="F68" s="77"/>
      <c r="G68" s="77"/>
      <c r="H68" s="77"/>
      <c r="I68" s="77"/>
      <c r="J68" s="77"/>
      <c r="K68" s="78"/>
      <c r="L68" s="60">
        <f>L67+L61+L51+L38+L33+L30+L27</f>
        <v>836</v>
      </c>
      <c r="M68" s="62">
        <f t="shared" ref="M68:N68" si="0">M67+M61+M51+M38+M33+M30+M27</f>
        <v>2419061972</v>
      </c>
      <c r="N68" s="62">
        <f t="shared" si="0"/>
        <v>2057913437.5999999</v>
      </c>
    </row>
    <row r="69" spans="2:14" ht="23.1" customHeight="1" x14ac:dyDescent="0.2">
      <c r="B69" s="90" t="s">
        <v>290</v>
      </c>
      <c r="C69" s="90"/>
      <c r="D69" s="90"/>
      <c r="E69" s="90"/>
      <c r="F69" s="90"/>
      <c r="G69" s="90"/>
      <c r="H69" s="90"/>
      <c r="I69" s="90"/>
      <c r="J69" s="90"/>
      <c r="K69" s="90"/>
      <c r="L69" s="90"/>
      <c r="M69" s="90"/>
      <c r="N69" s="91"/>
    </row>
    <row r="70" spans="2:14" ht="32.25" customHeight="1" x14ac:dyDescent="0.2">
      <c r="B70" s="2" t="s">
        <v>87</v>
      </c>
      <c r="C70" s="3" t="s">
        <v>14</v>
      </c>
      <c r="D70" s="3" t="s">
        <v>15</v>
      </c>
      <c r="E70" s="3" t="s">
        <v>270</v>
      </c>
      <c r="F70" s="3" t="s">
        <v>17</v>
      </c>
      <c r="G70" s="3" t="s">
        <v>18</v>
      </c>
      <c r="H70" s="3" t="s">
        <v>19</v>
      </c>
      <c r="I70" s="3" t="s">
        <v>20</v>
      </c>
      <c r="J70" s="3" t="s">
        <v>21</v>
      </c>
      <c r="K70" s="3" t="s">
        <v>22</v>
      </c>
      <c r="L70" s="3" t="s">
        <v>3</v>
      </c>
      <c r="M70" s="3" t="s">
        <v>225</v>
      </c>
      <c r="N70" s="3" t="s">
        <v>1</v>
      </c>
    </row>
    <row r="71" spans="2:14" ht="23.1" customHeight="1" x14ac:dyDescent="0.2">
      <c r="B71" s="114" t="s">
        <v>46</v>
      </c>
      <c r="C71" s="115"/>
      <c r="D71" s="115"/>
      <c r="E71" s="115"/>
      <c r="F71" s="115"/>
      <c r="G71" s="115"/>
      <c r="H71" s="115"/>
      <c r="I71" s="115"/>
      <c r="J71" s="115"/>
      <c r="K71" s="115"/>
      <c r="L71" s="115"/>
      <c r="M71" s="115"/>
      <c r="N71" s="116"/>
    </row>
    <row r="72" spans="2:14" ht="23.1" customHeight="1" x14ac:dyDescent="0.2">
      <c r="B72" s="13" t="s">
        <v>222</v>
      </c>
      <c r="C72" s="13" t="s">
        <v>223</v>
      </c>
      <c r="D72" s="15">
        <v>21.5</v>
      </c>
      <c r="E72" s="15">
        <v>22</v>
      </c>
      <c r="F72" s="15">
        <v>21.5</v>
      </c>
      <c r="G72" s="15">
        <v>21.65</v>
      </c>
      <c r="H72" s="15">
        <v>21.47</v>
      </c>
      <c r="I72" s="15">
        <v>22</v>
      </c>
      <c r="J72" s="15">
        <v>21.75</v>
      </c>
      <c r="K72" s="33">
        <v>1.1499999999999999</v>
      </c>
      <c r="L72" s="62">
        <v>15</v>
      </c>
      <c r="M72" s="62">
        <v>462223</v>
      </c>
      <c r="N72" s="62">
        <v>10008190.67</v>
      </c>
    </row>
    <row r="73" spans="2:14" ht="23.1" customHeight="1" x14ac:dyDescent="0.2">
      <c r="B73" s="109" t="s">
        <v>47</v>
      </c>
      <c r="C73" s="110"/>
      <c r="D73" s="76"/>
      <c r="E73" s="77"/>
      <c r="F73" s="77"/>
      <c r="G73" s="77"/>
      <c r="H73" s="77"/>
      <c r="I73" s="77"/>
      <c r="J73" s="77"/>
      <c r="K73" s="78"/>
      <c r="L73" s="62">
        <v>15</v>
      </c>
      <c r="M73" s="62">
        <v>462223</v>
      </c>
      <c r="N73" s="62">
        <v>10008190.67</v>
      </c>
    </row>
    <row r="74" spans="2:14" ht="23.1" customHeight="1" x14ac:dyDescent="0.2">
      <c r="B74" s="114" t="s">
        <v>68</v>
      </c>
      <c r="C74" s="115"/>
      <c r="D74" s="115"/>
      <c r="E74" s="115"/>
      <c r="F74" s="115"/>
      <c r="G74" s="115"/>
      <c r="H74" s="115"/>
      <c r="I74" s="115"/>
      <c r="J74" s="115"/>
      <c r="K74" s="115"/>
      <c r="L74" s="115"/>
      <c r="M74" s="115"/>
      <c r="N74" s="116"/>
    </row>
    <row r="75" spans="2:14" ht="23.1" customHeight="1" x14ac:dyDescent="0.2">
      <c r="B75" s="13" t="s">
        <v>175</v>
      </c>
      <c r="C75" s="13" t="s">
        <v>176</v>
      </c>
      <c r="D75" s="15">
        <v>7.1</v>
      </c>
      <c r="E75" s="15">
        <v>7.1</v>
      </c>
      <c r="F75" s="15">
        <v>7.1</v>
      </c>
      <c r="G75" s="15">
        <v>7.1</v>
      </c>
      <c r="H75" s="15">
        <v>7</v>
      </c>
      <c r="I75" s="15">
        <v>7.1</v>
      </c>
      <c r="J75" s="15">
        <v>7</v>
      </c>
      <c r="K75" s="33">
        <v>1.43</v>
      </c>
      <c r="L75" s="62">
        <v>1</v>
      </c>
      <c r="M75" s="62">
        <v>100000</v>
      </c>
      <c r="N75" s="62">
        <v>710000</v>
      </c>
    </row>
    <row r="76" spans="2:14" ht="23.1" customHeight="1" x14ac:dyDescent="0.2">
      <c r="B76" s="109" t="s">
        <v>299</v>
      </c>
      <c r="C76" s="110"/>
      <c r="D76" s="76"/>
      <c r="E76" s="77"/>
      <c r="F76" s="77"/>
      <c r="G76" s="77"/>
      <c r="H76" s="77"/>
      <c r="I76" s="77"/>
      <c r="J76" s="77"/>
      <c r="K76" s="78"/>
      <c r="L76" s="62">
        <v>1</v>
      </c>
      <c r="M76" s="62">
        <v>100000</v>
      </c>
      <c r="N76" s="62">
        <v>710000</v>
      </c>
    </row>
    <row r="77" spans="2:14" ht="23.1" customHeight="1" x14ac:dyDescent="0.2">
      <c r="B77" s="109" t="s">
        <v>271</v>
      </c>
      <c r="C77" s="110"/>
      <c r="D77" s="76"/>
      <c r="E77" s="77"/>
      <c r="F77" s="77"/>
      <c r="G77" s="77"/>
      <c r="H77" s="77"/>
      <c r="I77" s="77"/>
      <c r="J77" s="77"/>
      <c r="K77" s="78"/>
      <c r="L77" s="61">
        <f>L76+L73</f>
        <v>16</v>
      </c>
      <c r="M77" s="62">
        <f t="shared" ref="M77:N77" si="1">M76+M73</f>
        <v>562223</v>
      </c>
      <c r="N77" s="62">
        <f t="shared" si="1"/>
        <v>10718190.67</v>
      </c>
    </row>
    <row r="78" spans="2:14" ht="23.1" customHeight="1" x14ac:dyDescent="0.2">
      <c r="B78" s="109" t="s">
        <v>272</v>
      </c>
      <c r="C78" s="110"/>
      <c r="D78" s="76"/>
      <c r="E78" s="77"/>
      <c r="F78" s="77"/>
      <c r="G78" s="77"/>
      <c r="H78" s="77"/>
      <c r="I78" s="77"/>
      <c r="J78" s="77"/>
      <c r="K78" s="78"/>
      <c r="L78" s="58">
        <f>L77+L68</f>
        <v>852</v>
      </c>
      <c r="M78" s="62">
        <f t="shared" ref="M78:N78" si="2">M77+M68</f>
        <v>2419624195</v>
      </c>
      <c r="N78" s="62">
        <f t="shared" si="2"/>
        <v>2068631628.27</v>
      </c>
    </row>
    <row r="79" spans="2:14" ht="23.1" customHeight="1" x14ac:dyDescent="0.2">
      <c r="B79" s="104" t="s">
        <v>301</v>
      </c>
      <c r="C79" s="105"/>
      <c r="D79" s="105"/>
      <c r="E79" s="105"/>
      <c r="F79" s="105"/>
      <c r="G79" s="105"/>
      <c r="H79" s="105"/>
      <c r="I79" s="105"/>
      <c r="J79" s="105"/>
      <c r="K79" s="105"/>
      <c r="L79" s="105"/>
      <c r="M79" s="105"/>
      <c r="N79" s="105"/>
    </row>
    <row r="80" spans="2:14" ht="23.1" customHeight="1" x14ac:dyDescent="0.25">
      <c r="B80" s="111" t="s">
        <v>89</v>
      </c>
      <c r="C80" s="111"/>
      <c r="D80" s="111"/>
      <c r="E80" s="111"/>
      <c r="F80" s="111"/>
      <c r="G80" s="111"/>
      <c r="I80" s="113" t="s">
        <v>90</v>
      </c>
      <c r="J80" s="113"/>
      <c r="K80" s="113"/>
      <c r="L80" s="113"/>
      <c r="M80" s="113"/>
      <c r="N80" s="113"/>
    </row>
    <row r="81" spans="2:14" s="20" customFormat="1" ht="23.1" customHeight="1" x14ac:dyDescent="0.2">
      <c r="B81" s="45" t="s">
        <v>87</v>
      </c>
      <c r="C81" s="46" t="s">
        <v>88</v>
      </c>
      <c r="D81" s="47" t="s">
        <v>249</v>
      </c>
      <c r="E81" s="112" t="s">
        <v>225</v>
      </c>
      <c r="F81" s="112"/>
      <c r="G81" s="112"/>
      <c r="I81" s="106" t="s">
        <v>87</v>
      </c>
      <c r="J81" s="107"/>
      <c r="K81" s="108"/>
      <c r="L81" s="19" t="s">
        <v>88</v>
      </c>
      <c r="M81" s="19" t="s">
        <v>22</v>
      </c>
      <c r="N81" s="19" t="s">
        <v>2</v>
      </c>
    </row>
    <row r="82" spans="2:14" s="40" customFormat="1" ht="23.1" customHeight="1" x14ac:dyDescent="0.2">
      <c r="B82" s="13" t="s">
        <v>243</v>
      </c>
      <c r="C82" s="15">
        <v>7.06</v>
      </c>
      <c r="D82" s="56">
        <v>7.13</v>
      </c>
      <c r="E82" s="97">
        <v>10555719</v>
      </c>
      <c r="F82" s="98">
        <v>10555719</v>
      </c>
      <c r="G82" s="99">
        <v>10555719</v>
      </c>
      <c r="H82" s="48"/>
      <c r="I82" s="100" t="s">
        <v>114</v>
      </c>
      <c r="J82" s="101"/>
      <c r="K82" s="102"/>
      <c r="L82" s="15">
        <v>0.44</v>
      </c>
      <c r="M82" s="55">
        <v>-6.38</v>
      </c>
      <c r="N82" s="62">
        <v>18567105</v>
      </c>
    </row>
    <row r="83" spans="2:14" s="40" customFormat="1" ht="23.1" customHeight="1" x14ac:dyDescent="0.2">
      <c r="B83" s="13" t="s">
        <v>69</v>
      </c>
      <c r="C83" s="15">
        <v>53.5</v>
      </c>
      <c r="D83" s="56">
        <v>7</v>
      </c>
      <c r="E83" s="97">
        <v>9014170</v>
      </c>
      <c r="F83" s="98">
        <v>9014170</v>
      </c>
      <c r="G83" s="99">
        <v>9014170</v>
      </c>
      <c r="H83" s="48"/>
      <c r="I83" s="100" t="s">
        <v>133</v>
      </c>
      <c r="J83" s="101"/>
      <c r="K83" s="102"/>
      <c r="L83" s="15">
        <v>14.95</v>
      </c>
      <c r="M83" s="55">
        <v>-5.97</v>
      </c>
      <c r="N83" s="62">
        <v>270000</v>
      </c>
    </row>
    <row r="84" spans="2:14" s="40" customFormat="1" ht="23.1" customHeight="1" x14ac:dyDescent="0.2">
      <c r="B84" s="13" t="s">
        <v>26</v>
      </c>
      <c r="C84" s="15">
        <v>0.52</v>
      </c>
      <c r="D84" s="56">
        <v>6.12</v>
      </c>
      <c r="E84" s="97">
        <v>123238041</v>
      </c>
      <c r="F84" s="98">
        <v>123238041</v>
      </c>
      <c r="G84" s="99">
        <v>123238041</v>
      </c>
      <c r="H84" s="48"/>
      <c r="I84" s="100" t="s">
        <v>279</v>
      </c>
      <c r="J84" s="101"/>
      <c r="K84" s="102"/>
      <c r="L84" s="15">
        <v>0.23</v>
      </c>
      <c r="M84" s="55">
        <v>-4.17</v>
      </c>
      <c r="N84" s="62">
        <v>62500000</v>
      </c>
    </row>
    <row r="85" spans="2:14" s="40" customFormat="1" ht="23.1" customHeight="1" x14ac:dyDescent="0.2">
      <c r="B85" s="13" t="s">
        <v>62</v>
      </c>
      <c r="C85" s="15">
        <v>6.2</v>
      </c>
      <c r="D85" s="56">
        <v>5.08</v>
      </c>
      <c r="E85" s="97">
        <v>2093000</v>
      </c>
      <c r="F85" s="98">
        <v>2093000</v>
      </c>
      <c r="G85" s="99">
        <v>2093000</v>
      </c>
      <c r="H85" s="48"/>
      <c r="I85" s="100" t="s">
        <v>79</v>
      </c>
      <c r="J85" s="101"/>
      <c r="K85" s="102"/>
      <c r="L85" s="15">
        <v>5</v>
      </c>
      <c r="M85" s="55">
        <v>-0.79</v>
      </c>
      <c r="N85" s="62">
        <v>6275000</v>
      </c>
    </row>
    <row r="86" spans="2:14" s="40" customFormat="1" ht="23.1" customHeight="1" x14ac:dyDescent="0.2">
      <c r="B86" s="13" t="s">
        <v>24</v>
      </c>
      <c r="C86" s="15">
        <v>0.67</v>
      </c>
      <c r="D86" s="56">
        <v>4.6900000000000004</v>
      </c>
      <c r="E86" s="97">
        <v>638365132</v>
      </c>
      <c r="F86" s="98">
        <v>638365132</v>
      </c>
      <c r="G86" s="99">
        <v>638365132</v>
      </c>
      <c r="H86" s="48"/>
      <c r="I86" s="100" t="s">
        <v>137</v>
      </c>
      <c r="J86" s="101"/>
      <c r="K86" s="102"/>
      <c r="L86" s="15">
        <v>8.4499999999999993</v>
      </c>
      <c r="M86" s="55">
        <v>-0.59</v>
      </c>
      <c r="N86" s="62">
        <v>165000</v>
      </c>
    </row>
    <row r="87" spans="2:14" ht="23.1" customHeight="1" x14ac:dyDescent="0.25">
      <c r="B87" s="111" t="s">
        <v>91</v>
      </c>
      <c r="C87" s="111"/>
      <c r="D87" s="111"/>
      <c r="E87" s="111"/>
      <c r="F87" s="111"/>
      <c r="G87" s="18"/>
      <c r="H87" s="18"/>
      <c r="I87" s="113" t="s">
        <v>92</v>
      </c>
      <c r="J87" s="113"/>
      <c r="K87" s="113"/>
      <c r="L87" s="113"/>
      <c r="M87" s="113"/>
      <c r="N87" s="113"/>
    </row>
    <row r="88" spans="2:14" ht="23.1" customHeight="1" x14ac:dyDescent="0.2">
      <c r="B88" s="45" t="s">
        <v>87</v>
      </c>
      <c r="C88" s="46" t="s">
        <v>88</v>
      </c>
      <c r="D88" s="47" t="s">
        <v>249</v>
      </c>
      <c r="E88" s="112" t="s">
        <v>225</v>
      </c>
      <c r="F88" s="112"/>
      <c r="G88" s="112"/>
      <c r="H88" s="20"/>
      <c r="I88" s="106" t="s">
        <v>87</v>
      </c>
      <c r="J88" s="107"/>
      <c r="K88" s="108"/>
      <c r="L88" s="19" t="s">
        <v>88</v>
      </c>
      <c r="M88" s="19" t="s">
        <v>22</v>
      </c>
      <c r="N88" s="19" t="s">
        <v>1</v>
      </c>
    </row>
    <row r="89" spans="2:14" s="29" customFormat="1" ht="23.1" customHeight="1" x14ac:dyDescent="0.2">
      <c r="B89" s="13" t="s">
        <v>254</v>
      </c>
      <c r="C89" s="15">
        <v>0.31</v>
      </c>
      <c r="D89" s="33">
        <v>0</v>
      </c>
      <c r="E89" s="97">
        <v>1111472201</v>
      </c>
      <c r="F89" s="98">
        <v>1111472201</v>
      </c>
      <c r="G89" s="99">
        <v>1111472201</v>
      </c>
      <c r="H89" s="49"/>
      <c r="I89" s="100" t="s">
        <v>69</v>
      </c>
      <c r="J89" s="101"/>
      <c r="K89" s="102"/>
      <c r="L89" s="15">
        <v>53.5</v>
      </c>
      <c r="M89" s="33">
        <v>7</v>
      </c>
      <c r="N89" s="62">
        <v>483577500.62</v>
      </c>
    </row>
    <row r="90" spans="2:14" s="29" customFormat="1" ht="23.1" customHeight="1" x14ac:dyDescent="0.2">
      <c r="B90" s="13" t="s">
        <v>24</v>
      </c>
      <c r="C90" s="15">
        <v>0.67</v>
      </c>
      <c r="D90" s="33">
        <v>4.6900000000000004</v>
      </c>
      <c r="E90" s="97">
        <v>638365132</v>
      </c>
      <c r="F90" s="98">
        <v>638365132</v>
      </c>
      <c r="G90" s="99">
        <v>638365132</v>
      </c>
      <c r="H90" s="49"/>
      <c r="I90" s="100" t="s">
        <v>24</v>
      </c>
      <c r="J90" s="101"/>
      <c r="K90" s="102"/>
      <c r="L90" s="15">
        <v>0.67</v>
      </c>
      <c r="M90" s="33">
        <v>4.6900000000000004</v>
      </c>
      <c r="N90" s="62">
        <v>419027723.63999999</v>
      </c>
    </row>
    <row r="91" spans="2:14" s="29" customFormat="1" ht="23.1" customHeight="1" x14ac:dyDescent="0.2">
      <c r="B91" s="13" t="s">
        <v>26</v>
      </c>
      <c r="C91" s="15">
        <v>0.52</v>
      </c>
      <c r="D91" s="33">
        <v>6.12</v>
      </c>
      <c r="E91" s="97">
        <v>123238041</v>
      </c>
      <c r="F91" s="98">
        <v>123238041</v>
      </c>
      <c r="G91" s="99">
        <v>123238041</v>
      </c>
      <c r="H91" s="49"/>
      <c r="I91" s="100" t="s">
        <v>54</v>
      </c>
      <c r="J91" s="101"/>
      <c r="K91" s="102"/>
      <c r="L91" s="15">
        <v>3.82</v>
      </c>
      <c r="M91" s="33">
        <v>4.37</v>
      </c>
      <c r="N91" s="62">
        <v>354043040.44999999</v>
      </c>
    </row>
    <row r="92" spans="2:14" s="29" customFormat="1" ht="23.1" customHeight="1" x14ac:dyDescent="0.2">
      <c r="B92" s="13" t="s">
        <v>54</v>
      </c>
      <c r="C92" s="15">
        <v>3.82</v>
      </c>
      <c r="D92" s="33">
        <v>4.37</v>
      </c>
      <c r="E92" s="97">
        <v>93696881</v>
      </c>
      <c r="F92" s="98">
        <v>93696881</v>
      </c>
      <c r="G92" s="99">
        <v>93696881</v>
      </c>
      <c r="H92" s="49"/>
      <c r="I92" s="100" t="s">
        <v>254</v>
      </c>
      <c r="J92" s="101"/>
      <c r="K92" s="102"/>
      <c r="L92" s="15">
        <v>0.31</v>
      </c>
      <c r="M92" s="33">
        <v>0</v>
      </c>
      <c r="N92" s="62">
        <v>344596382.31</v>
      </c>
    </row>
    <row r="93" spans="2:14" s="29" customFormat="1" ht="23.1" customHeight="1" x14ac:dyDescent="0.2">
      <c r="B93" s="13" t="s">
        <v>28</v>
      </c>
      <c r="C93" s="15">
        <v>0.35</v>
      </c>
      <c r="D93" s="33">
        <v>0</v>
      </c>
      <c r="E93" s="97">
        <v>65848459</v>
      </c>
      <c r="F93" s="98">
        <v>65848459</v>
      </c>
      <c r="G93" s="99">
        <v>65848459</v>
      </c>
      <c r="H93" s="49"/>
      <c r="I93" s="100" t="s">
        <v>243</v>
      </c>
      <c r="J93" s="101"/>
      <c r="K93" s="102"/>
      <c r="L93" s="15">
        <v>7.06</v>
      </c>
      <c r="M93" s="33">
        <v>7.13</v>
      </c>
      <c r="N93" s="62">
        <v>72304455.709999993</v>
      </c>
    </row>
    <row r="94" spans="2:14" s="29" customFormat="1" ht="7.5" customHeight="1" x14ac:dyDescent="0.2">
      <c r="B94" s="120"/>
      <c r="C94" s="121"/>
      <c r="D94" s="121"/>
      <c r="E94" s="121"/>
      <c r="F94" s="121"/>
      <c r="G94" s="121"/>
      <c r="H94" s="121"/>
      <c r="I94" s="121"/>
      <c r="J94" s="121"/>
      <c r="K94" s="121"/>
      <c r="L94" s="121"/>
      <c r="M94" s="121"/>
      <c r="N94" s="122"/>
    </row>
    <row r="95" spans="2:14" ht="60.75" customHeight="1" x14ac:dyDescent="0.2">
      <c r="B95" s="24" t="s">
        <v>228</v>
      </c>
      <c r="C95" s="117" t="s">
        <v>266</v>
      </c>
      <c r="D95" s="118"/>
      <c r="E95" s="118"/>
      <c r="F95" s="118"/>
      <c r="G95" s="118"/>
      <c r="H95" s="118"/>
      <c r="I95" s="118"/>
      <c r="J95" s="118"/>
      <c r="K95" s="118"/>
      <c r="L95" s="118"/>
      <c r="M95" s="118"/>
      <c r="N95" s="119"/>
    </row>
  </sheetData>
  <mergeCells count="75">
    <mergeCell ref="B48:N48"/>
    <mergeCell ref="B46:N46"/>
    <mergeCell ref="B31:N31"/>
    <mergeCell ref="D76:K76"/>
    <mergeCell ref="D33:K33"/>
    <mergeCell ref="B33:C33"/>
    <mergeCell ref="B39:N39"/>
    <mergeCell ref="B38:C38"/>
    <mergeCell ref="B45:N45"/>
    <mergeCell ref="B61:C61"/>
    <mergeCell ref="D61:K61"/>
    <mergeCell ref="I83:K83"/>
    <mergeCell ref="B67:C67"/>
    <mergeCell ref="D67:K67"/>
    <mergeCell ref="B62:N62"/>
    <mergeCell ref="E83:G83"/>
    <mergeCell ref="E81:G81"/>
    <mergeCell ref="I81:K81"/>
    <mergeCell ref="I82:K82"/>
    <mergeCell ref="B74:N74"/>
    <mergeCell ref="B76:C76"/>
    <mergeCell ref="B68:C68"/>
    <mergeCell ref="D68:K68"/>
    <mergeCell ref="B78:C78"/>
    <mergeCell ref="B71:N71"/>
    <mergeCell ref="B73:C73"/>
    <mergeCell ref="D73:K73"/>
    <mergeCell ref="C95:N95"/>
    <mergeCell ref="E90:G90"/>
    <mergeCell ref="B94:N94"/>
    <mergeCell ref="E84:G84"/>
    <mergeCell ref="I80:N80"/>
    <mergeCell ref="B80:G80"/>
    <mergeCell ref="I86:K86"/>
    <mergeCell ref="I91:K91"/>
    <mergeCell ref="I85:K85"/>
    <mergeCell ref="E93:G93"/>
    <mergeCell ref="I90:K90"/>
    <mergeCell ref="I92:K92"/>
    <mergeCell ref="I93:K93"/>
    <mergeCell ref="E92:G92"/>
    <mergeCell ref="E91:G91"/>
    <mergeCell ref="E85:G85"/>
    <mergeCell ref="E86:G86"/>
    <mergeCell ref="I84:K84"/>
    <mergeCell ref="B34:N34"/>
    <mergeCell ref="I89:K89"/>
    <mergeCell ref="B79:N79"/>
    <mergeCell ref="E82:G82"/>
    <mergeCell ref="I88:K88"/>
    <mergeCell ref="D77:K77"/>
    <mergeCell ref="D78:K78"/>
    <mergeCell ref="B69:N69"/>
    <mergeCell ref="B77:C77"/>
    <mergeCell ref="B87:F87"/>
    <mergeCell ref="E88:G88"/>
    <mergeCell ref="I87:N87"/>
    <mergeCell ref="E89:G89"/>
    <mergeCell ref="B52:N52"/>
    <mergeCell ref="B2:G3"/>
    <mergeCell ref="D51:K51"/>
    <mergeCell ref="C6:E6"/>
    <mergeCell ref="C4:E4"/>
    <mergeCell ref="C5:E5"/>
    <mergeCell ref="D38:K38"/>
    <mergeCell ref="B51:C51"/>
    <mergeCell ref="C7:E7"/>
    <mergeCell ref="C8:D8"/>
    <mergeCell ref="B10:N10"/>
    <mergeCell ref="B12:N12"/>
    <mergeCell ref="B27:C27"/>
    <mergeCell ref="D27:K27"/>
    <mergeCell ref="B30:C30"/>
    <mergeCell ref="D30:K30"/>
    <mergeCell ref="B28:N28"/>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9"/>
  <sheetViews>
    <sheetView rightToLeft="1" topLeftCell="A28" workbookViewId="0">
      <selection activeCell="H8" sqref="H8"/>
    </sheetView>
  </sheetViews>
  <sheetFormatPr defaultRowHeight="14.25" x14ac:dyDescent="0.2"/>
  <cols>
    <col min="1" max="1" width="3.75" customWidth="1"/>
    <col min="2" max="2" width="25.25" bestFit="1" customWidth="1"/>
    <col min="3" max="3" width="12.375" customWidth="1"/>
    <col min="4" max="4" width="11.625" customWidth="1"/>
    <col min="5" max="5" width="17.37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37.5" customHeight="1" x14ac:dyDescent="0.2">
      <c r="B1" s="133" t="s">
        <v>302</v>
      </c>
      <c r="C1" s="133"/>
    </row>
    <row r="2" spans="2:6" ht="27" customHeight="1" x14ac:dyDescent="0.2">
      <c r="B2" s="63" t="s">
        <v>303</v>
      </c>
      <c r="C2" s="63"/>
    </row>
    <row r="3" spans="2:6" ht="21.95" customHeight="1" x14ac:dyDescent="0.2">
      <c r="B3" s="134"/>
      <c r="C3" s="134"/>
      <c r="D3" s="134"/>
    </row>
    <row r="4" spans="2:6" ht="21.95" customHeight="1" x14ac:dyDescent="0.2">
      <c r="B4" s="135" t="s">
        <v>304</v>
      </c>
      <c r="C4" s="135"/>
      <c r="D4" s="135"/>
      <c r="E4" s="135"/>
      <c r="F4" s="135"/>
    </row>
    <row r="5" spans="2:6" ht="21.95" customHeight="1" x14ac:dyDescent="0.2">
      <c r="B5" s="129"/>
      <c r="C5" s="129"/>
      <c r="D5" s="129"/>
      <c r="E5" s="129"/>
      <c r="F5" s="129"/>
    </row>
    <row r="6" spans="2:6" ht="21.95" customHeight="1" x14ac:dyDescent="0.2">
      <c r="B6" s="64" t="s">
        <v>87</v>
      </c>
      <c r="C6" s="65" t="s">
        <v>14</v>
      </c>
      <c r="D6" s="65" t="s">
        <v>3</v>
      </c>
      <c r="E6" s="65" t="s">
        <v>225</v>
      </c>
      <c r="F6" s="65" t="s">
        <v>1</v>
      </c>
    </row>
    <row r="7" spans="2:6" ht="21.95" customHeight="1" x14ac:dyDescent="0.2">
      <c r="B7" s="126" t="s">
        <v>23</v>
      </c>
      <c r="C7" s="127"/>
      <c r="D7" s="127"/>
      <c r="E7" s="127"/>
      <c r="F7" s="128"/>
    </row>
    <row r="8" spans="2:6" ht="21.95" customHeight="1" x14ac:dyDescent="0.2">
      <c r="B8" s="66" t="s">
        <v>305</v>
      </c>
      <c r="C8" s="67" t="s">
        <v>27</v>
      </c>
      <c r="D8" s="68">
        <v>12</v>
      </c>
      <c r="E8" s="68">
        <v>32014041</v>
      </c>
      <c r="F8" s="68">
        <v>15959380.09</v>
      </c>
    </row>
    <row r="9" spans="2:6" ht="21.95" customHeight="1" x14ac:dyDescent="0.2">
      <c r="B9" s="66" t="s">
        <v>306</v>
      </c>
      <c r="C9" s="67" t="s">
        <v>25</v>
      </c>
      <c r="D9" s="68">
        <v>51</v>
      </c>
      <c r="E9" s="68">
        <v>377327972</v>
      </c>
      <c r="F9" s="68">
        <v>247034741.24000001</v>
      </c>
    </row>
    <row r="10" spans="2:6" ht="21.95" customHeight="1" x14ac:dyDescent="0.2">
      <c r="B10" s="66" t="s">
        <v>307</v>
      </c>
      <c r="C10" s="67" t="s">
        <v>41</v>
      </c>
      <c r="D10" s="68">
        <v>1</v>
      </c>
      <c r="E10" s="68">
        <v>2000000</v>
      </c>
      <c r="F10" s="68">
        <v>1040000</v>
      </c>
    </row>
    <row r="11" spans="2:6" ht="21.95" customHeight="1" x14ac:dyDescent="0.2">
      <c r="B11" s="66" t="s">
        <v>308</v>
      </c>
      <c r="C11" s="67" t="s">
        <v>29</v>
      </c>
      <c r="D11" s="68">
        <v>1</v>
      </c>
      <c r="E11" s="68">
        <v>5000000</v>
      </c>
      <c r="F11" s="68">
        <v>1700000</v>
      </c>
    </row>
    <row r="12" spans="2:6" ht="21.95" customHeight="1" x14ac:dyDescent="0.2">
      <c r="B12" s="131" t="s">
        <v>44</v>
      </c>
      <c r="C12" s="132"/>
      <c r="D12" s="68">
        <f>SUM(D8:D11)</f>
        <v>65</v>
      </c>
      <c r="E12" s="68">
        <f>SUM(E8:E11)</f>
        <v>416342013</v>
      </c>
      <c r="F12" s="68">
        <f>SUM(F8:F11)</f>
        <v>265734121.33000001</v>
      </c>
    </row>
    <row r="13" spans="2:6" ht="21.95" customHeight="1" x14ac:dyDescent="0.2">
      <c r="B13" s="126" t="s">
        <v>309</v>
      </c>
      <c r="C13" s="127"/>
      <c r="D13" s="127"/>
      <c r="E13" s="127"/>
      <c r="F13" s="128"/>
    </row>
    <row r="14" spans="2:6" ht="21.95" customHeight="1" x14ac:dyDescent="0.2">
      <c r="B14" s="66" t="s">
        <v>310</v>
      </c>
      <c r="C14" s="67" t="s">
        <v>115</v>
      </c>
      <c r="D14" s="68">
        <v>1</v>
      </c>
      <c r="E14" s="68">
        <v>200000</v>
      </c>
      <c r="F14" s="68">
        <v>94000</v>
      </c>
    </row>
    <row r="15" spans="2:6" ht="21.95" customHeight="1" x14ac:dyDescent="0.2">
      <c r="B15" s="131" t="s">
        <v>311</v>
      </c>
      <c r="C15" s="132"/>
      <c r="D15" s="68">
        <f>SUM(D14)</f>
        <v>1</v>
      </c>
      <c r="E15" s="68">
        <f>SUM(E14)</f>
        <v>200000</v>
      </c>
      <c r="F15" s="68">
        <f>SUM(F14)</f>
        <v>94000</v>
      </c>
    </row>
    <row r="16" spans="2:6" ht="21.95" customHeight="1" x14ac:dyDescent="0.2">
      <c r="B16" s="126" t="s">
        <v>312</v>
      </c>
      <c r="C16" s="127"/>
      <c r="D16" s="127"/>
      <c r="E16" s="127"/>
      <c r="F16" s="128"/>
    </row>
    <row r="17" spans="2:6" ht="21.95" customHeight="1" x14ac:dyDescent="0.2">
      <c r="B17" s="66" t="s">
        <v>313</v>
      </c>
      <c r="C17" s="67" t="s">
        <v>55</v>
      </c>
      <c r="D17" s="68">
        <v>53</v>
      </c>
      <c r="E17" s="68">
        <v>58175055</v>
      </c>
      <c r="F17" s="68">
        <v>219623521.5</v>
      </c>
    </row>
    <row r="18" spans="2:6" ht="21.75" customHeight="1" x14ac:dyDescent="0.2">
      <c r="B18" s="124" t="s">
        <v>314</v>
      </c>
      <c r="C18" s="125"/>
      <c r="D18" s="68">
        <f>SUM(D17)</f>
        <v>53</v>
      </c>
      <c r="E18" s="68">
        <f>SUM(E17)</f>
        <v>58175055</v>
      </c>
      <c r="F18" s="68">
        <f>SUM(F17)</f>
        <v>219623521.5</v>
      </c>
    </row>
    <row r="19" spans="2:6" ht="21.75" customHeight="1" x14ac:dyDescent="0.2">
      <c r="B19" s="126" t="s">
        <v>315</v>
      </c>
      <c r="C19" s="127"/>
      <c r="D19" s="127"/>
      <c r="E19" s="127"/>
      <c r="F19" s="128"/>
    </row>
    <row r="20" spans="2:6" ht="22.5" customHeight="1" x14ac:dyDescent="0.2">
      <c r="B20" s="66" t="s">
        <v>316</v>
      </c>
      <c r="C20" s="67" t="s">
        <v>70</v>
      </c>
      <c r="D20" s="68">
        <v>1</v>
      </c>
      <c r="E20" s="68">
        <v>6569419</v>
      </c>
      <c r="F20" s="68">
        <v>354091684.10000002</v>
      </c>
    </row>
    <row r="21" spans="2:6" ht="20.25" customHeight="1" x14ac:dyDescent="0.2">
      <c r="B21" s="124" t="s">
        <v>299</v>
      </c>
      <c r="C21" s="125"/>
      <c r="D21" s="68">
        <f>SUM(D20)</f>
        <v>1</v>
      </c>
      <c r="E21" s="68">
        <f>SUM(E20)</f>
        <v>6569419</v>
      </c>
      <c r="F21" s="68">
        <f>SUM(F20)</f>
        <v>354091684.10000002</v>
      </c>
    </row>
    <row r="22" spans="2:6" ht="23.25" customHeight="1" x14ac:dyDescent="0.2">
      <c r="B22" s="126" t="s">
        <v>317</v>
      </c>
      <c r="C22" s="127"/>
      <c r="D22" s="127"/>
      <c r="E22" s="127"/>
      <c r="F22" s="128"/>
    </row>
    <row r="23" spans="2:6" ht="21" customHeight="1" x14ac:dyDescent="0.2">
      <c r="B23" s="66" t="s">
        <v>243</v>
      </c>
      <c r="C23" s="67" t="s">
        <v>244</v>
      </c>
      <c r="D23" s="68">
        <v>1</v>
      </c>
      <c r="E23" s="68">
        <v>20044</v>
      </c>
      <c r="F23" s="68">
        <v>132089.96</v>
      </c>
    </row>
    <row r="24" spans="2:6" ht="21" customHeight="1" x14ac:dyDescent="0.2">
      <c r="B24" s="124" t="s">
        <v>318</v>
      </c>
      <c r="C24" s="125"/>
      <c r="D24" s="68">
        <f>SUM(D23)</f>
        <v>1</v>
      </c>
      <c r="E24" s="68">
        <f>SUM(E23)</f>
        <v>20044</v>
      </c>
      <c r="F24" s="68">
        <f>SUM(F23)</f>
        <v>132089.96</v>
      </c>
    </row>
    <row r="25" spans="2:6" ht="21" customHeight="1" x14ac:dyDescent="0.2">
      <c r="B25" s="124" t="s">
        <v>319</v>
      </c>
      <c r="C25" s="125"/>
      <c r="D25" s="68">
        <f>D24+D21+D18+D15+D12</f>
        <v>121</v>
      </c>
      <c r="E25" s="68">
        <f>E24+E21+E18+E15+E12</f>
        <v>481306531</v>
      </c>
      <c r="F25" s="68">
        <f>F24+F21+F18+F15+F12</f>
        <v>839675416.88999999</v>
      </c>
    </row>
    <row r="26" spans="2:6" ht="18" x14ac:dyDescent="0.25">
      <c r="B26" s="69"/>
      <c r="C26" s="69"/>
      <c r="D26" s="69"/>
      <c r="E26" s="69"/>
      <c r="F26" s="69"/>
    </row>
    <row r="27" spans="2:6" ht="23.25" x14ac:dyDescent="0.2">
      <c r="B27" s="130" t="s">
        <v>320</v>
      </c>
      <c r="C27" s="130"/>
      <c r="D27" s="130"/>
      <c r="E27" s="130"/>
      <c r="F27" s="130"/>
    </row>
    <row r="28" spans="2:6" ht="21.75" customHeight="1" x14ac:dyDescent="0.2">
      <c r="B28" s="70" t="s">
        <v>87</v>
      </c>
      <c r="C28" s="71" t="s">
        <v>14</v>
      </c>
      <c r="D28" s="71" t="s">
        <v>3</v>
      </c>
      <c r="E28" s="71" t="s">
        <v>225</v>
      </c>
      <c r="F28" s="71" t="s">
        <v>1</v>
      </c>
    </row>
    <row r="29" spans="2:6" ht="21.75" customHeight="1" x14ac:dyDescent="0.2">
      <c r="B29" s="126" t="s">
        <v>23</v>
      </c>
      <c r="C29" s="127"/>
      <c r="D29" s="127"/>
      <c r="E29" s="127"/>
      <c r="F29" s="128"/>
    </row>
    <row r="30" spans="2:6" ht="21.75" customHeight="1" x14ac:dyDescent="0.2">
      <c r="B30" s="66" t="s">
        <v>306</v>
      </c>
      <c r="C30" s="67" t="s">
        <v>25</v>
      </c>
      <c r="D30" s="68">
        <v>26</v>
      </c>
      <c r="E30" s="68">
        <v>200000000</v>
      </c>
      <c r="F30" s="68">
        <v>131250000</v>
      </c>
    </row>
    <row r="31" spans="2:6" ht="21.75" customHeight="1" x14ac:dyDescent="0.2">
      <c r="B31" s="66" t="s">
        <v>321</v>
      </c>
      <c r="C31" s="67" t="s">
        <v>255</v>
      </c>
      <c r="D31" s="68">
        <v>61</v>
      </c>
      <c r="E31" s="68">
        <v>800000000</v>
      </c>
      <c r="F31" s="68">
        <v>248000000</v>
      </c>
    </row>
    <row r="32" spans="2:6" ht="21.75" customHeight="1" x14ac:dyDescent="0.2">
      <c r="B32" s="131" t="s">
        <v>44</v>
      </c>
      <c r="C32" s="132"/>
      <c r="D32" s="68">
        <f>SUM(D30:D31)</f>
        <v>87</v>
      </c>
      <c r="E32" s="68">
        <f>SUM(E30:E31)</f>
        <v>1000000000</v>
      </c>
      <c r="F32" s="68">
        <f>SUM(F30:F31)</f>
        <v>379250000</v>
      </c>
    </row>
    <row r="33" spans="2:6" ht="21.75" customHeight="1" x14ac:dyDescent="0.2">
      <c r="B33" s="126" t="s">
        <v>46</v>
      </c>
      <c r="C33" s="127"/>
      <c r="D33" s="127"/>
      <c r="E33" s="127"/>
      <c r="F33" s="128"/>
    </row>
    <row r="34" spans="2:6" ht="21.75" customHeight="1" x14ac:dyDescent="0.2">
      <c r="B34" s="66" t="s">
        <v>322</v>
      </c>
      <c r="C34" s="67" t="s">
        <v>51</v>
      </c>
      <c r="D34" s="68">
        <v>7</v>
      </c>
      <c r="E34" s="68">
        <v>4000000</v>
      </c>
      <c r="F34" s="68">
        <v>7600000</v>
      </c>
    </row>
    <row r="35" spans="2:6" ht="21.75" customHeight="1" x14ac:dyDescent="0.2">
      <c r="B35" s="124" t="s">
        <v>47</v>
      </c>
      <c r="C35" s="125"/>
      <c r="D35" s="68">
        <f>SUM(D34)</f>
        <v>7</v>
      </c>
      <c r="E35" s="68">
        <f>SUM(E34)</f>
        <v>4000000</v>
      </c>
      <c r="F35" s="68">
        <f>SUM(F34)</f>
        <v>7600000</v>
      </c>
    </row>
    <row r="36" spans="2:6" ht="21.75" customHeight="1" x14ac:dyDescent="0.2">
      <c r="B36" s="126" t="s">
        <v>312</v>
      </c>
      <c r="C36" s="127"/>
      <c r="D36" s="127"/>
      <c r="E36" s="127"/>
      <c r="F36" s="128"/>
    </row>
    <row r="37" spans="2:6" ht="21.75" customHeight="1" x14ac:dyDescent="0.2">
      <c r="B37" s="66" t="s">
        <v>313</v>
      </c>
      <c r="C37" s="67" t="s">
        <v>55</v>
      </c>
      <c r="D37" s="68">
        <v>31</v>
      </c>
      <c r="E37" s="68">
        <v>30000000</v>
      </c>
      <c r="F37" s="68">
        <v>114400000</v>
      </c>
    </row>
    <row r="38" spans="2:6" ht="21.75" customHeight="1" x14ac:dyDescent="0.2">
      <c r="B38" s="124" t="s">
        <v>314</v>
      </c>
      <c r="C38" s="125"/>
      <c r="D38" s="68">
        <f>SUM(D37)</f>
        <v>31</v>
      </c>
      <c r="E38" s="68">
        <f>SUM(E37)</f>
        <v>30000000</v>
      </c>
      <c r="F38" s="68">
        <f>SUM(F37)</f>
        <v>114400000</v>
      </c>
    </row>
    <row r="39" spans="2:6" ht="18" x14ac:dyDescent="0.2">
      <c r="B39" s="124" t="s">
        <v>319</v>
      </c>
      <c r="C39" s="125"/>
      <c r="D39" s="68">
        <f>D38+D35+D32</f>
        <v>125</v>
      </c>
      <c r="E39" s="68">
        <f>E38+E35+E32</f>
        <v>1034000000</v>
      </c>
      <c r="F39" s="68">
        <f>F38+F35+F32</f>
        <v>501250000</v>
      </c>
    </row>
  </sheetData>
  <mergeCells count="23">
    <mergeCell ref="B22:F22"/>
    <mergeCell ref="B1:C1"/>
    <mergeCell ref="B3:D3"/>
    <mergeCell ref="B4:F4"/>
    <mergeCell ref="B7:F7"/>
    <mergeCell ref="B12:C12"/>
    <mergeCell ref="B13:F13"/>
    <mergeCell ref="B35:C35"/>
    <mergeCell ref="B36:F36"/>
    <mergeCell ref="B38:C38"/>
    <mergeCell ref="B39:C39"/>
    <mergeCell ref="B5:F5"/>
    <mergeCell ref="B24:C24"/>
    <mergeCell ref="B25:C25"/>
    <mergeCell ref="B27:F27"/>
    <mergeCell ref="B29:F29"/>
    <mergeCell ref="B32:C32"/>
    <mergeCell ref="B33:F33"/>
    <mergeCell ref="B15:C15"/>
    <mergeCell ref="B16:F16"/>
    <mergeCell ref="B18:C18"/>
    <mergeCell ref="B19:F19"/>
    <mergeCell ref="B21:C21"/>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5"/>
  <sheetViews>
    <sheetView rightToLeft="1" topLeftCell="A40" workbookViewId="0">
      <selection activeCell="B1" sqref="B1:E55"/>
    </sheetView>
  </sheetViews>
  <sheetFormatPr defaultRowHeight="14.25" x14ac:dyDescent="0.2"/>
  <cols>
    <col min="1" max="1" width="4.875" customWidth="1"/>
    <col min="2" max="2" width="30.625" customWidth="1"/>
    <col min="3" max="3" width="12.875" customWidth="1"/>
    <col min="4" max="4" width="18.625" customWidth="1"/>
    <col min="5" max="5" width="18.875" customWidth="1"/>
  </cols>
  <sheetData>
    <row r="1" spans="2:8" ht="15" customHeight="1" x14ac:dyDescent="0.2">
      <c r="B1" s="137" t="s">
        <v>291</v>
      </c>
      <c r="C1" s="137"/>
      <c r="D1" s="137"/>
      <c r="E1" s="137"/>
    </row>
    <row r="2" spans="2:8" ht="15" customHeight="1" x14ac:dyDescent="0.2">
      <c r="B2" s="2" t="s">
        <v>13</v>
      </c>
      <c r="C2" s="2" t="s">
        <v>14</v>
      </c>
      <c r="D2" s="2" t="s">
        <v>93</v>
      </c>
      <c r="E2" s="2" t="s">
        <v>94</v>
      </c>
    </row>
    <row r="3" spans="2:8" ht="15" customHeight="1" x14ac:dyDescent="0.2">
      <c r="B3" s="138" t="s">
        <v>23</v>
      </c>
      <c r="C3" s="138"/>
      <c r="D3" s="138"/>
      <c r="E3" s="138"/>
    </row>
    <row r="4" spans="2:8" ht="15" customHeight="1" x14ac:dyDescent="0.2">
      <c r="B4" s="13" t="s">
        <v>95</v>
      </c>
      <c r="C4" s="13" t="s">
        <v>96</v>
      </c>
      <c r="D4" s="15">
        <v>2.75</v>
      </c>
      <c r="E4" s="15">
        <v>2.75</v>
      </c>
    </row>
    <row r="5" spans="2:8" ht="15" customHeight="1" x14ac:dyDescent="0.2">
      <c r="B5" s="17" t="s">
        <v>150</v>
      </c>
      <c r="C5" s="13" t="s">
        <v>151</v>
      </c>
      <c r="D5" s="15">
        <v>0.7</v>
      </c>
      <c r="E5" s="15">
        <v>0.7</v>
      </c>
    </row>
    <row r="6" spans="2:8" ht="15" customHeight="1" x14ac:dyDescent="0.2">
      <c r="B6" s="13" t="s">
        <v>97</v>
      </c>
      <c r="C6" s="13" t="s">
        <v>98</v>
      </c>
      <c r="D6" s="15">
        <v>1.3</v>
      </c>
      <c r="E6" s="15">
        <v>1.3</v>
      </c>
    </row>
    <row r="7" spans="2:8" ht="15" customHeight="1" x14ac:dyDescent="0.2">
      <c r="B7" s="13" t="s">
        <v>38</v>
      </c>
      <c r="C7" s="13" t="s">
        <v>39</v>
      </c>
      <c r="D7" s="15">
        <v>1.2</v>
      </c>
      <c r="E7" s="15">
        <v>1.2</v>
      </c>
    </row>
    <row r="8" spans="2:8" ht="15" customHeight="1" x14ac:dyDescent="0.2">
      <c r="B8" s="13" t="s">
        <v>99</v>
      </c>
      <c r="C8" s="13" t="s">
        <v>100</v>
      </c>
      <c r="D8" s="15">
        <v>0.35</v>
      </c>
      <c r="E8" s="15">
        <v>0.35</v>
      </c>
    </row>
    <row r="9" spans="2:8" ht="15" customHeight="1" x14ac:dyDescent="0.2">
      <c r="B9" s="13" t="s">
        <v>32</v>
      </c>
      <c r="C9" s="13" t="s">
        <v>33</v>
      </c>
      <c r="D9" s="15">
        <v>0.5</v>
      </c>
      <c r="E9" s="15">
        <v>0.5</v>
      </c>
    </row>
    <row r="10" spans="2:8" ht="15" customHeight="1" x14ac:dyDescent="0.2">
      <c r="B10" s="138" t="s">
        <v>45</v>
      </c>
      <c r="C10" s="138"/>
      <c r="D10" s="138"/>
      <c r="E10" s="138"/>
    </row>
    <row r="11" spans="2:8" ht="15" customHeight="1" x14ac:dyDescent="0.2">
      <c r="B11" s="14" t="s">
        <v>107</v>
      </c>
      <c r="C11" s="14" t="s">
        <v>108</v>
      </c>
      <c r="D11" s="15">
        <v>3.3</v>
      </c>
      <c r="E11" s="15">
        <v>3.3</v>
      </c>
    </row>
    <row r="12" spans="2:8" ht="15" customHeight="1" x14ac:dyDescent="0.2">
      <c r="B12" s="136" t="s">
        <v>109</v>
      </c>
      <c r="C12" s="136"/>
      <c r="D12" s="136"/>
      <c r="E12" s="136"/>
    </row>
    <row r="13" spans="2:8" ht="15" customHeight="1" x14ac:dyDescent="0.2">
      <c r="B13" s="13" t="s">
        <v>110</v>
      </c>
      <c r="C13" s="13" t="s">
        <v>111</v>
      </c>
      <c r="D13" s="15">
        <v>0.98</v>
      </c>
      <c r="E13" s="15">
        <v>0.98</v>
      </c>
    </row>
    <row r="14" spans="2:8" ht="15" customHeight="1" x14ac:dyDescent="0.2">
      <c r="B14" s="13" t="s">
        <v>112</v>
      </c>
      <c r="C14" s="13" t="s">
        <v>113</v>
      </c>
      <c r="D14" s="15">
        <v>0.4</v>
      </c>
      <c r="E14" s="15">
        <v>0.4</v>
      </c>
      <c r="F14" s="42"/>
      <c r="G14" s="42"/>
      <c r="H14" s="59"/>
    </row>
    <row r="15" spans="2:8" ht="15" customHeight="1" x14ac:dyDescent="0.2">
      <c r="B15" s="13" t="s">
        <v>116</v>
      </c>
      <c r="C15" s="13" t="s">
        <v>117</v>
      </c>
      <c r="D15" s="15">
        <v>0.57999999999999996</v>
      </c>
      <c r="E15" s="15">
        <v>0.57999999999999996</v>
      </c>
      <c r="F15" s="42"/>
      <c r="G15" s="42"/>
      <c r="H15" s="59"/>
    </row>
    <row r="16" spans="2:8" ht="15" customHeight="1" x14ac:dyDescent="0.2">
      <c r="B16" s="136" t="s">
        <v>118</v>
      </c>
      <c r="C16" s="136"/>
      <c r="D16" s="136"/>
      <c r="E16" s="136"/>
    </row>
    <row r="17" spans="2:5" ht="15" customHeight="1" x14ac:dyDescent="0.2">
      <c r="B17" s="13" t="s">
        <v>119</v>
      </c>
      <c r="C17" s="13" t="s">
        <v>120</v>
      </c>
      <c r="D17" s="15">
        <v>0.89</v>
      </c>
      <c r="E17" s="15">
        <v>0.89</v>
      </c>
    </row>
    <row r="18" spans="2:5" ht="15" customHeight="1" x14ac:dyDescent="0.2">
      <c r="B18" s="13" t="s">
        <v>121</v>
      </c>
      <c r="C18" s="13" t="s">
        <v>122</v>
      </c>
      <c r="D18" s="15">
        <v>0.4</v>
      </c>
      <c r="E18" s="15">
        <v>0.4</v>
      </c>
    </row>
    <row r="19" spans="2:5" ht="15" customHeight="1" x14ac:dyDescent="0.2">
      <c r="B19" s="136" t="s">
        <v>46</v>
      </c>
      <c r="C19" s="136"/>
      <c r="D19" s="136"/>
      <c r="E19" s="136"/>
    </row>
    <row r="20" spans="2:5" ht="15" customHeight="1" x14ac:dyDescent="0.2">
      <c r="B20" s="13" t="s">
        <v>123</v>
      </c>
      <c r="C20" s="13" t="s">
        <v>124</v>
      </c>
      <c r="D20" s="15">
        <v>0.36</v>
      </c>
      <c r="E20" s="15">
        <v>0.37</v>
      </c>
    </row>
    <row r="21" spans="2:5" ht="15" customHeight="1" x14ac:dyDescent="0.2">
      <c r="B21" s="136" t="s">
        <v>52</v>
      </c>
      <c r="C21" s="136"/>
      <c r="D21" s="136"/>
      <c r="E21" s="136"/>
    </row>
    <row r="22" spans="2:5" ht="15" customHeight="1" x14ac:dyDescent="0.2">
      <c r="B22" s="13" t="s">
        <v>125</v>
      </c>
      <c r="C22" s="13" t="s">
        <v>126</v>
      </c>
      <c r="D22" s="15">
        <v>0.76</v>
      </c>
      <c r="E22" s="15">
        <v>0.76</v>
      </c>
    </row>
    <row r="23" spans="2:5" ht="15" customHeight="1" x14ac:dyDescent="0.2">
      <c r="B23" s="13" t="s">
        <v>129</v>
      </c>
      <c r="C23" s="13" t="s">
        <v>130</v>
      </c>
      <c r="D23" s="15">
        <v>8</v>
      </c>
      <c r="E23" s="15">
        <v>8</v>
      </c>
    </row>
    <row r="24" spans="2:5" ht="15" customHeight="1" x14ac:dyDescent="0.2">
      <c r="B24" s="13" t="s">
        <v>66</v>
      </c>
      <c r="C24" s="13" t="s">
        <v>67</v>
      </c>
      <c r="D24" s="15">
        <v>10</v>
      </c>
      <c r="E24" s="15">
        <v>10</v>
      </c>
    </row>
    <row r="25" spans="2:5" ht="15" customHeight="1" x14ac:dyDescent="0.2">
      <c r="B25" s="13" t="s">
        <v>127</v>
      </c>
      <c r="C25" s="13" t="s">
        <v>128</v>
      </c>
      <c r="D25" s="15">
        <v>1.3</v>
      </c>
      <c r="E25" s="15">
        <v>1.28</v>
      </c>
    </row>
    <row r="26" spans="2:5" ht="15" customHeight="1" x14ac:dyDescent="0.2">
      <c r="B26" s="136" t="s">
        <v>68</v>
      </c>
      <c r="C26" s="136"/>
      <c r="D26" s="136"/>
      <c r="E26" s="136"/>
    </row>
    <row r="27" spans="2:5" ht="15" customHeight="1" x14ac:dyDescent="0.2">
      <c r="B27" s="13" t="s">
        <v>131</v>
      </c>
      <c r="C27" s="13" t="s">
        <v>132</v>
      </c>
      <c r="D27" s="15">
        <v>5.95</v>
      </c>
      <c r="E27" s="15">
        <v>5.95</v>
      </c>
    </row>
    <row r="28" spans="2:5" ht="15" customHeight="1" x14ac:dyDescent="0.2">
      <c r="B28" s="136" t="s">
        <v>78</v>
      </c>
      <c r="C28" s="136"/>
      <c r="D28" s="136"/>
      <c r="E28" s="136"/>
    </row>
    <row r="29" spans="2:5" ht="15" customHeight="1" x14ac:dyDescent="0.2">
      <c r="B29" s="17" t="s">
        <v>141</v>
      </c>
      <c r="C29" s="13" t="s">
        <v>142</v>
      </c>
      <c r="D29" s="15">
        <v>8.1</v>
      </c>
      <c r="E29" s="15">
        <v>8.1</v>
      </c>
    </row>
    <row r="30" spans="2:5" ht="15" customHeight="1" x14ac:dyDescent="0.2">
      <c r="B30" s="139" t="s">
        <v>292</v>
      </c>
      <c r="C30" s="139"/>
      <c r="D30" s="139"/>
      <c r="E30" s="139"/>
    </row>
    <row r="31" spans="2:5" ht="15" customHeight="1" x14ac:dyDescent="0.2">
      <c r="B31" s="2" t="s">
        <v>87</v>
      </c>
      <c r="C31" s="2" t="s">
        <v>14</v>
      </c>
      <c r="D31" s="2" t="s">
        <v>93</v>
      </c>
      <c r="E31" s="2" t="s">
        <v>94</v>
      </c>
    </row>
    <row r="32" spans="2:5" ht="15" customHeight="1" x14ac:dyDescent="0.2">
      <c r="B32" s="136" t="s">
        <v>23</v>
      </c>
      <c r="C32" s="136"/>
      <c r="D32" s="136"/>
      <c r="E32" s="136"/>
    </row>
    <row r="33" spans="2:5" ht="15" customHeight="1" x14ac:dyDescent="0.2">
      <c r="B33" s="13" t="s">
        <v>145</v>
      </c>
      <c r="C33" s="13" t="s">
        <v>146</v>
      </c>
      <c r="D33" s="21" t="s">
        <v>147</v>
      </c>
      <c r="E33" s="21" t="s">
        <v>147</v>
      </c>
    </row>
    <row r="34" spans="2:5" ht="15" customHeight="1" x14ac:dyDescent="0.2">
      <c r="B34" s="13" t="s">
        <v>197</v>
      </c>
      <c r="C34" s="13" t="s">
        <v>198</v>
      </c>
      <c r="D34" s="15">
        <v>1</v>
      </c>
      <c r="E34" s="15">
        <v>1</v>
      </c>
    </row>
    <row r="35" spans="2:5" ht="15" customHeight="1" x14ac:dyDescent="0.2">
      <c r="B35" s="13" t="s">
        <v>247</v>
      </c>
      <c r="C35" s="13" t="s">
        <v>248</v>
      </c>
      <c r="D35" s="15">
        <v>1</v>
      </c>
      <c r="E35" s="15">
        <v>1</v>
      </c>
    </row>
    <row r="36" spans="2:5" ht="15" customHeight="1" x14ac:dyDescent="0.2">
      <c r="B36" s="13" t="s">
        <v>152</v>
      </c>
      <c r="C36" s="13" t="s">
        <v>153</v>
      </c>
      <c r="D36" s="15">
        <v>1</v>
      </c>
      <c r="E36" s="15">
        <v>1</v>
      </c>
    </row>
    <row r="37" spans="2:5" ht="15" customHeight="1" x14ac:dyDescent="0.2">
      <c r="B37" s="13" t="s">
        <v>86</v>
      </c>
      <c r="C37" s="13" t="s">
        <v>85</v>
      </c>
      <c r="D37" s="15">
        <v>0.85</v>
      </c>
      <c r="E37" s="15">
        <v>0.86</v>
      </c>
    </row>
    <row r="38" spans="2:5" ht="15" customHeight="1" x14ac:dyDescent="0.2">
      <c r="B38" s="13" t="s">
        <v>148</v>
      </c>
      <c r="C38" s="13" t="s">
        <v>149</v>
      </c>
      <c r="D38" s="15">
        <v>1</v>
      </c>
      <c r="E38" s="15">
        <v>1</v>
      </c>
    </row>
    <row r="39" spans="2:5" ht="15" customHeight="1" x14ac:dyDescent="0.2">
      <c r="B39" s="136" t="s">
        <v>109</v>
      </c>
      <c r="C39" s="136"/>
      <c r="D39" s="136"/>
      <c r="E39" s="136"/>
    </row>
    <row r="40" spans="2:5" ht="15" customHeight="1" x14ac:dyDescent="0.2">
      <c r="B40" s="13" t="s">
        <v>154</v>
      </c>
      <c r="C40" s="13" t="s">
        <v>155</v>
      </c>
      <c r="D40" s="15">
        <v>0.42</v>
      </c>
      <c r="E40" s="15">
        <v>0.42</v>
      </c>
    </row>
    <row r="41" spans="2:5" ht="15" customHeight="1" x14ac:dyDescent="0.2">
      <c r="B41" s="136" t="s">
        <v>118</v>
      </c>
      <c r="C41" s="136"/>
      <c r="D41" s="136"/>
      <c r="E41" s="136"/>
    </row>
    <row r="42" spans="2:5" ht="15" customHeight="1" x14ac:dyDescent="0.2">
      <c r="B42" s="13" t="s">
        <v>156</v>
      </c>
      <c r="C42" s="13" t="s">
        <v>157</v>
      </c>
      <c r="D42" s="15">
        <v>0.72</v>
      </c>
      <c r="E42" s="15">
        <v>0.72</v>
      </c>
    </row>
    <row r="43" spans="2:5" ht="15" customHeight="1" x14ac:dyDescent="0.2">
      <c r="B43" s="13" t="s">
        <v>158</v>
      </c>
      <c r="C43" s="13" t="s">
        <v>159</v>
      </c>
      <c r="D43" s="15">
        <v>1.1499999999999999</v>
      </c>
      <c r="E43" s="15">
        <v>1.1499999999999999</v>
      </c>
    </row>
    <row r="44" spans="2:5" ht="15" customHeight="1" x14ac:dyDescent="0.2">
      <c r="B44" s="13" t="s">
        <v>226</v>
      </c>
      <c r="C44" s="13" t="s">
        <v>227</v>
      </c>
      <c r="D44" s="15">
        <v>1</v>
      </c>
      <c r="E44" s="15">
        <v>1</v>
      </c>
    </row>
    <row r="45" spans="2:5" ht="15" customHeight="1" x14ac:dyDescent="0.2">
      <c r="B45" s="136" t="s">
        <v>160</v>
      </c>
      <c r="C45" s="136"/>
      <c r="D45" s="136"/>
      <c r="E45" s="136"/>
    </row>
    <row r="46" spans="2:5" ht="15" customHeight="1" x14ac:dyDescent="0.2">
      <c r="B46" s="13" t="s">
        <v>161</v>
      </c>
      <c r="C46" s="13" t="s">
        <v>162</v>
      </c>
      <c r="D46" s="21" t="s">
        <v>147</v>
      </c>
      <c r="E46" s="21" t="s">
        <v>147</v>
      </c>
    </row>
    <row r="47" spans="2:5" ht="15" customHeight="1" x14ac:dyDescent="0.2">
      <c r="B47" s="13" t="s">
        <v>163</v>
      </c>
      <c r="C47" s="13" t="s">
        <v>164</v>
      </c>
      <c r="D47" s="21">
        <v>1</v>
      </c>
      <c r="E47" s="21">
        <v>1</v>
      </c>
    </row>
    <row r="48" spans="2:5" ht="15" customHeight="1" x14ac:dyDescent="0.2">
      <c r="B48" s="13" t="s">
        <v>165</v>
      </c>
      <c r="C48" s="13" t="s">
        <v>166</v>
      </c>
      <c r="D48" s="15">
        <v>1</v>
      </c>
      <c r="E48" s="15">
        <v>1</v>
      </c>
    </row>
    <row r="49" spans="2:5" ht="15" customHeight="1" x14ac:dyDescent="0.2">
      <c r="B49" s="13" t="s">
        <v>167</v>
      </c>
      <c r="C49" s="13" t="s">
        <v>168</v>
      </c>
      <c r="D49" s="15">
        <v>0.5</v>
      </c>
      <c r="E49" s="15">
        <v>0.5</v>
      </c>
    </row>
    <row r="50" spans="2:5" ht="15" customHeight="1" x14ac:dyDescent="0.2">
      <c r="B50" s="17" t="s">
        <v>169</v>
      </c>
      <c r="C50" s="17" t="s">
        <v>170</v>
      </c>
      <c r="D50" s="15">
        <v>1</v>
      </c>
      <c r="E50" s="15">
        <v>1</v>
      </c>
    </row>
    <row r="51" spans="2:5" ht="15" customHeight="1" x14ac:dyDescent="0.2">
      <c r="B51" s="13" t="s">
        <v>171</v>
      </c>
      <c r="C51" s="13" t="s">
        <v>172</v>
      </c>
      <c r="D51" s="15">
        <v>0.65</v>
      </c>
      <c r="E51" s="15">
        <v>0.65</v>
      </c>
    </row>
    <row r="52" spans="2:5" ht="15" customHeight="1" x14ac:dyDescent="0.2">
      <c r="B52" s="136" t="s">
        <v>46</v>
      </c>
      <c r="C52" s="136"/>
      <c r="D52" s="136"/>
      <c r="E52" s="136"/>
    </row>
    <row r="53" spans="2:5" ht="15" customHeight="1" x14ac:dyDescent="0.2">
      <c r="B53" s="13" t="s">
        <v>257</v>
      </c>
      <c r="C53" s="13" t="s">
        <v>258</v>
      </c>
      <c r="D53" s="15">
        <v>0.5</v>
      </c>
      <c r="E53" s="15">
        <v>0.5</v>
      </c>
    </row>
    <row r="54" spans="2:5" ht="15" customHeight="1" x14ac:dyDescent="0.2">
      <c r="B54" s="136" t="s">
        <v>52</v>
      </c>
      <c r="C54" s="136"/>
      <c r="D54" s="136"/>
      <c r="E54" s="136"/>
    </row>
    <row r="55" spans="2:5" ht="15" customHeight="1" x14ac:dyDescent="0.2">
      <c r="B55" s="13" t="s">
        <v>173</v>
      </c>
      <c r="C55" s="13" t="s">
        <v>174</v>
      </c>
      <c r="D55" s="15">
        <v>60</v>
      </c>
      <c r="E55" s="15">
        <v>60</v>
      </c>
    </row>
  </sheetData>
  <mergeCells count="16">
    <mergeCell ref="B19:E19"/>
    <mergeCell ref="B45:E45"/>
    <mergeCell ref="B54:E54"/>
    <mergeCell ref="B39:E39"/>
    <mergeCell ref="B1:E1"/>
    <mergeCell ref="B3:E3"/>
    <mergeCell ref="B12:E12"/>
    <mergeCell ref="B16:E16"/>
    <mergeCell ref="B41:E41"/>
    <mergeCell ref="B26:E26"/>
    <mergeCell ref="B28:E28"/>
    <mergeCell ref="B30:E30"/>
    <mergeCell ref="B32:E32"/>
    <mergeCell ref="B21:E21"/>
    <mergeCell ref="B10:E10"/>
    <mergeCell ref="B52:E52"/>
  </mergeCell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rightToLeft="1" topLeftCell="A22" workbookViewId="0">
      <selection activeCell="E11" sqref="E11:E12"/>
    </sheetView>
  </sheetViews>
  <sheetFormatPr defaultRowHeight="14.25" x14ac:dyDescent="0.2"/>
  <cols>
    <col min="1" max="1" width="1.25" customWidth="1"/>
    <col min="2" max="2" width="17" customWidth="1"/>
    <col min="3" max="3" width="94.25" customWidth="1"/>
    <col min="220" max="220" width="23.25" customWidth="1"/>
    <col min="221" max="221" width="10.625" customWidth="1"/>
    <col min="222" max="222" width="9.375" customWidth="1"/>
    <col min="223" max="223" width="14.625" customWidth="1"/>
    <col min="224" max="224" width="12.75" customWidth="1"/>
    <col min="225" max="225" width="30.625" customWidth="1"/>
    <col min="476" max="476" width="23.25" customWidth="1"/>
    <col min="477" max="477" width="10.625" customWidth="1"/>
    <col min="478" max="478" width="9.375" customWidth="1"/>
    <col min="479" max="479" width="14.625" customWidth="1"/>
    <col min="480" max="480" width="12.75" customWidth="1"/>
    <col min="481" max="481" width="30.625" customWidth="1"/>
    <col min="732" max="732" width="23.25" customWidth="1"/>
    <col min="733" max="733" width="10.625" customWidth="1"/>
    <col min="734" max="734" width="9.375" customWidth="1"/>
    <col min="735" max="735" width="14.625" customWidth="1"/>
    <col min="736" max="736" width="12.75" customWidth="1"/>
    <col min="737" max="737" width="30.625" customWidth="1"/>
    <col min="988" max="988" width="23.25" customWidth="1"/>
    <col min="989" max="989" width="10.625" customWidth="1"/>
    <col min="990" max="990" width="9.375" customWidth="1"/>
    <col min="991" max="991" width="14.625" customWidth="1"/>
    <col min="992" max="992" width="12.75" customWidth="1"/>
    <col min="993" max="993" width="30.625" customWidth="1"/>
    <col min="1244" max="1244" width="23.25" customWidth="1"/>
    <col min="1245" max="1245" width="10.625" customWidth="1"/>
    <col min="1246" max="1246" width="9.375" customWidth="1"/>
    <col min="1247" max="1247" width="14.625" customWidth="1"/>
    <col min="1248" max="1248" width="12.75" customWidth="1"/>
    <col min="1249" max="1249" width="30.625" customWidth="1"/>
    <col min="1500" max="1500" width="23.25" customWidth="1"/>
    <col min="1501" max="1501" width="10.625" customWidth="1"/>
    <col min="1502" max="1502" width="9.375" customWidth="1"/>
    <col min="1503" max="1503" width="14.625" customWidth="1"/>
    <col min="1504" max="1504" width="12.75" customWidth="1"/>
    <col min="1505" max="1505" width="30.625" customWidth="1"/>
    <col min="1756" max="1756" width="23.25" customWidth="1"/>
    <col min="1757" max="1757" width="10.625" customWidth="1"/>
    <col min="1758" max="1758" width="9.375" customWidth="1"/>
    <col min="1759" max="1759" width="14.625" customWidth="1"/>
    <col min="1760" max="1760" width="12.75" customWidth="1"/>
    <col min="1761" max="1761" width="30.625" customWidth="1"/>
    <col min="2012" max="2012" width="23.25" customWidth="1"/>
    <col min="2013" max="2013" width="10.625" customWidth="1"/>
    <col min="2014" max="2014" width="9.375" customWidth="1"/>
    <col min="2015" max="2015" width="14.625" customWidth="1"/>
    <col min="2016" max="2016" width="12.75" customWidth="1"/>
    <col min="2017" max="2017" width="30.625" customWidth="1"/>
    <col min="2268" max="2268" width="23.25" customWidth="1"/>
    <col min="2269" max="2269" width="10.625" customWidth="1"/>
    <col min="2270" max="2270" width="9.375" customWidth="1"/>
    <col min="2271" max="2271" width="14.625" customWidth="1"/>
    <col min="2272" max="2272" width="12.75" customWidth="1"/>
    <col min="2273" max="2273" width="30.625" customWidth="1"/>
    <col min="2524" max="2524" width="23.25" customWidth="1"/>
    <col min="2525" max="2525" width="10.625" customWidth="1"/>
    <col min="2526" max="2526" width="9.375" customWidth="1"/>
    <col min="2527" max="2527" width="14.625" customWidth="1"/>
    <col min="2528" max="2528" width="12.75" customWidth="1"/>
    <col min="2529" max="2529" width="30.625" customWidth="1"/>
    <col min="2780" max="2780" width="23.25" customWidth="1"/>
    <col min="2781" max="2781" width="10.625" customWidth="1"/>
    <col min="2782" max="2782" width="9.375" customWidth="1"/>
    <col min="2783" max="2783" width="14.625" customWidth="1"/>
    <col min="2784" max="2784" width="12.75" customWidth="1"/>
    <col min="2785" max="2785" width="30.625" customWidth="1"/>
    <col min="3036" max="3036" width="23.25" customWidth="1"/>
    <col min="3037" max="3037" width="10.625" customWidth="1"/>
    <col min="3038" max="3038" width="9.375" customWidth="1"/>
    <col min="3039" max="3039" width="14.625" customWidth="1"/>
    <col min="3040" max="3040" width="12.75" customWidth="1"/>
    <col min="3041" max="3041" width="30.625" customWidth="1"/>
    <col min="3292" max="3292" width="23.25" customWidth="1"/>
    <col min="3293" max="3293" width="10.625" customWidth="1"/>
    <col min="3294" max="3294" width="9.375" customWidth="1"/>
    <col min="3295" max="3295" width="14.625" customWidth="1"/>
    <col min="3296" max="3296" width="12.75" customWidth="1"/>
    <col min="3297" max="3297" width="30.625" customWidth="1"/>
    <col min="3548" max="3548" width="23.25" customWidth="1"/>
    <col min="3549" max="3549" width="10.625" customWidth="1"/>
    <col min="3550" max="3550" width="9.375" customWidth="1"/>
    <col min="3551" max="3551" width="14.625" customWidth="1"/>
    <col min="3552" max="3552" width="12.75" customWidth="1"/>
    <col min="3553" max="3553" width="30.625" customWidth="1"/>
    <col min="3804" max="3804" width="23.25" customWidth="1"/>
    <col min="3805" max="3805" width="10.625" customWidth="1"/>
    <col min="3806" max="3806" width="9.375" customWidth="1"/>
    <col min="3807" max="3807" width="14.625" customWidth="1"/>
    <col min="3808" max="3808" width="12.75" customWidth="1"/>
    <col min="3809" max="3809" width="30.625" customWidth="1"/>
    <col min="4060" max="4060" width="23.25" customWidth="1"/>
    <col min="4061" max="4061" width="10.625" customWidth="1"/>
    <col min="4062" max="4062" width="9.375" customWidth="1"/>
    <col min="4063" max="4063" width="14.625" customWidth="1"/>
    <col min="4064" max="4064" width="12.75" customWidth="1"/>
    <col min="4065" max="4065" width="30.625" customWidth="1"/>
    <col min="4316" max="4316" width="23.25" customWidth="1"/>
    <col min="4317" max="4317" width="10.625" customWidth="1"/>
    <col min="4318" max="4318" width="9.375" customWidth="1"/>
    <col min="4319" max="4319" width="14.625" customWidth="1"/>
    <col min="4320" max="4320" width="12.75" customWidth="1"/>
    <col min="4321" max="4321" width="30.625" customWidth="1"/>
    <col min="4572" max="4572" width="23.25" customWidth="1"/>
    <col min="4573" max="4573" width="10.625" customWidth="1"/>
    <col min="4574" max="4574" width="9.375" customWidth="1"/>
    <col min="4575" max="4575" width="14.625" customWidth="1"/>
    <col min="4576" max="4576" width="12.75" customWidth="1"/>
    <col min="4577" max="4577" width="30.625" customWidth="1"/>
    <col min="4828" max="4828" width="23.25" customWidth="1"/>
    <col min="4829" max="4829" width="10.625" customWidth="1"/>
    <col min="4830" max="4830" width="9.375" customWidth="1"/>
    <col min="4831" max="4831" width="14.625" customWidth="1"/>
    <col min="4832" max="4832" width="12.75" customWidth="1"/>
    <col min="4833" max="4833" width="30.625" customWidth="1"/>
    <col min="5084" max="5084" width="23.25" customWidth="1"/>
    <col min="5085" max="5085" width="10.625" customWidth="1"/>
    <col min="5086" max="5086" width="9.375" customWidth="1"/>
    <col min="5087" max="5087" width="14.625" customWidth="1"/>
    <col min="5088" max="5088" width="12.75" customWidth="1"/>
    <col min="5089" max="5089" width="30.625" customWidth="1"/>
    <col min="5340" max="5340" width="23.25" customWidth="1"/>
    <col min="5341" max="5341" width="10.625" customWidth="1"/>
    <col min="5342" max="5342" width="9.375" customWidth="1"/>
    <col min="5343" max="5343" width="14.625" customWidth="1"/>
    <col min="5344" max="5344" width="12.75" customWidth="1"/>
    <col min="5345" max="5345" width="30.625" customWidth="1"/>
    <col min="5596" max="5596" width="23.25" customWidth="1"/>
    <col min="5597" max="5597" width="10.625" customWidth="1"/>
    <col min="5598" max="5598" width="9.375" customWidth="1"/>
    <col min="5599" max="5599" width="14.625" customWidth="1"/>
    <col min="5600" max="5600" width="12.75" customWidth="1"/>
    <col min="5601" max="5601" width="30.625" customWidth="1"/>
    <col min="5852" max="5852" width="23.25" customWidth="1"/>
    <col min="5853" max="5853" width="10.625" customWidth="1"/>
    <col min="5854" max="5854" width="9.375" customWidth="1"/>
    <col min="5855" max="5855" width="14.625" customWidth="1"/>
    <col min="5856" max="5856" width="12.75" customWidth="1"/>
    <col min="5857" max="5857" width="30.625" customWidth="1"/>
    <col min="6108" max="6108" width="23.25" customWidth="1"/>
    <col min="6109" max="6109" width="10.625" customWidth="1"/>
    <col min="6110" max="6110" width="9.375" customWidth="1"/>
    <col min="6111" max="6111" width="14.625" customWidth="1"/>
    <col min="6112" max="6112" width="12.75" customWidth="1"/>
    <col min="6113" max="6113" width="30.625" customWidth="1"/>
    <col min="6364" max="6364" width="23.25" customWidth="1"/>
    <col min="6365" max="6365" width="10.625" customWidth="1"/>
    <col min="6366" max="6366" width="9.375" customWidth="1"/>
    <col min="6367" max="6367" width="14.625" customWidth="1"/>
    <col min="6368" max="6368" width="12.75" customWidth="1"/>
    <col min="6369" max="6369" width="30.625" customWidth="1"/>
    <col min="6620" max="6620" width="23.25" customWidth="1"/>
    <col min="6621" max="6621" width="10.625" customWidth="1"/>
    <col min="6622" max="6622" width="9.375" customWidth="1"/>
    <col min="6623" max="6623" width="14.625" customWidth="1"/>
    <col min="6624" max="6624" width="12.75" customWidth="1"/>
    <col min="6625" max="6625" width="30.625" customWidth="1"/>
    <col min="6876" max="6876" width="23.25" customWidth="1"/>
    <col min="6877" max="6877" width="10.625" customWidth="1"/>
    <col min="6878" max="6878" width="9.375" customWidth="1"/>
    <col min="6879" max="6879" width="14.625" customWidth="1"/>
    <col min="6880" max="6880" width="12.75" customWidth="1"/>
    <col min="6881" max="6881" width="30.625" customWidth="1"/>
    <col min="7132" max="7132" width="23.25" customWidth="1"/>
    <col min="7133" max="7133" width="10.625" customWidth="1"/>
    <col min="7134" max="7134" width="9.375" customWidth="1"/>
    <col min="7135" max="7135" width="14.625" customWidth="1"/>
    <col min="7136" max="7136" width="12.75" customWidth="1"/>
    <col min="7137" max="7137" width="30.625" customWidth="1"/>
    <col min="7388" max="7388" width="23.25" customWidth="1"/>
    <col min="7389" max="7389" width="10.625" customWidth="1"/>
    <col min="7390" max="7390" width="9.375" customWidth="1"/>
    <col min="7391" max="7391" width="14.625" customWidth="1"/>
    <col min="7392" max="7392" width="12.75" customWidth="1"/>
    <col min="7393" max="7393" width="30.625" customWidth="1"/>
    <col min="7644" max="7644" width="23.25" customWidth="1"/>
    <col min="7645" max="7645" width="10.625" customWidth="1"/>
    <col min="7646" max="7646" width="9.375" customWidth="1"/>
    <col min="7647" max="7647" width="14.625" customWidth="1"/>
    <col min="7648" max="7648" width="12.75" customWidth="1"/>
    <col min="7649" max="7649" width="30.625" customWidth="1"/>
    <col min="7900" max="7900" width="23.25" customWidth="1"/>
    <col min="7901" max="7901" width="10.625" customWidth="1"/>
    <col min="7902" max="7902" width="9.375" customWidth="1"/>
    <col min="7903" max="7903" width="14.625" customWidth="1"/>
    <col min="7904" max="7904" width="12.75" customWidth="1"/>
    <col min="7905" max="7905" width="30.625" customWidth="1"/>
    <col min="8156" max="8156" width="23.25" customWidth="1"/>
    <col min="8157" max="8157" width="10.625" customWidth="1"/>
    <col min="8158" max="8158" width="9.375" customWidth="1"/>
    <col min="8159" max="8159" width="14.625" customWidth="1"/>
    <col min="8160" max="8160" width="12.75" customWidth="1"/>
    <col min="8161" max="8161" width="30.625" customWidth="1"/>
    <col min="8412" max="8412" width="23.25" customWidth="1"/>
    <col min="8413" max="8413" width="10.625" customWidth="1"/>
    <col min="8414" max="8414" width="9.375" customWidth="1"/>
    <col min="8415" max="8415" width="14.625" customWidth="1"/>
    <col min="8416" max="8416" width="12.75" customWidth="1"/>
    <col min="8417" max="8417" width="30.625" customWidth="1"/>
    <col min="8668" max="8668" width="23.25" customWidth="1"/>
    <col min="8669" max="8669" width="10.625" customWidth="1"/>
    <col min="8670" max="8670" width="9.375" customWidth="1"/>
    <col min="8671" max="8671" width="14.625" customWidth="1"/>
    <col min="8672" max="8672" width="12.75" customWidth="1"/>
    <col min="8673" max="8673" width="30.625" customWidth="1"/>
    <col min="8924" max="8924" width="23.25" customWidth="1"/>
    <col min="8925" max="8925" width="10.625" customWidth="1"/>
    <col min="8926" max="8926" width="9.375" customWidth="1"/>
    <col min="8927" max="8927" width="14.625" customWidth="1"/>
    <col min="8928" max="8928" width="12.75" customWidth="1"/>
    <col min="8929" max="8929" width="30.625" customWidth="1"/>
    <col min="9180" max="9180" width="23.25" customWidth="1"/>
    <col min="9181" max="9181" width="10.625" customWidth="1"/>
    <col min="9182" max="9182" width="9.375" customWidth="1"/>
    <col min="9183" max="9183" width="14.625" customWidth="1"/>
    <col min="9184" max="9184" width="12.75" customWidth="1"/>
    <col min="9185" max="9185" width="30.625" customWidth="1"/>
    <col min="9436" max="9436" width="23.25" customWidth="1"/>
    <col min="9437" max="9437" width="10.625" customWidth="1"/>
    <col min="9438" max="9438" width="9.375" customWidth="1"/>
    <col min="9439" max="9439" width="14.625" customWidth="1"/>
    <col min="9440" max="9440" width="12.75" customWidth="1"/>
    <col min="9441" max="9441" width="30.625" customWidth="1"/>
    <col min="9692" max="9692" width="23.25" customWidth="1"/>
    <col min="9693" max="9693" width="10.625" customWidth="1"/>
    <col min="9694" max="9694" width="9.375" customWidth="1"/>
    <col min="9695" max="9695" width="14.625" customWidth="1"/>
    <col min="9696" max="9696" width="12.75" customWidth="1"/>
    <col min="9697" max="9697" width="30.625" customWidth="1"/>
    <col min="9948" max="9948" width="23.25" customWidth="1"/>
    <col min="9949" max="9949" width="10.625" customWidth="1"/>
    <col min="9950" max="9950" width="9.375" customWidth="1"/>
    <col min="9951" max="9951" width="14.625" customWidth="1"/>
    <col min="9952" max="9952" width="12.75" customWidth="1"/>
    <col min="9953" max="9953" width="30.625" customWidth="1"/>
    <col min="10204" max="10204" width="23.25" customWidth="1"/>
    <col min="10205" max="10205" width="10.625" customWidth="1"/>
    <col min="10206" max="10206" width="9.375" customWidth="1"/>
    <col min="10207" max="10207" width="14.625" customWidth="1"/>
    <col min="10208" max="10208" width="12.75" customWidth="1"/>
    <col min="10209" max="10209" width="30.625" customWidth="1"/>
    <col min="10460" max="10460" width="23.25" customWidth="1"/>
    <col min="10461" max="10461" width="10.625" customWidth="1"/>
    <col min="10462" max="10462" width="9.375" customWidth="1"/>
    <col min="10463" max="10463" width="14.625" customWidth="1"/>
    <col min="10464" max="10464" width="12.75" customWidth="1"/>
    <col min="10465" max="10465" width="30.625" customWidth="1"/>
    <col min="10716" max="10716" width="23.25" customWidth="1"/>
    <col min="10717" max="10717" width="10.625" customWidth="1"/>
    <col min="10718" max="10718" width="9.375" customWidth="1"/>
    <col min="10719" max="10719" width="14.625" customWidth="1"/>
    <col min="10720" max="10720" width="12.75" customWidth="1"/>
    <col min="10721" max="10721" width="30.625" customWidth="1"/>
    <col min="10972" max="10972" width="23.25" customWidth="1"/>
    <col min="10973" max="10973" width="10.625" customWidth="1"/>
    <col min="10974" max="10974" width="9.375" customWidth="1"/>
    <col min="10975" max="10975" width="14.625" customWidth="1"/>
    <col min="10976" max="10976" width="12.75" customWidth="1"/>
    <col min="10977" max="10977" width="30.625" customWidth="1"/>
    <col min="11228" max="11228" width="23.25" customWidth="1"/>
    <col min="11229" max="11229" width="10.625" customWidth="1"/>
    <col min="11230" max="11230" width="9.375" customWidth="1"/>
    <col min="11231" max="11231" width="14.625" customWidth="1"/>
    <col min="11232" max="11232" width="12.75" customWidth="1"/>
    <col min="11233" max="11233" width="30.625" customWidth="1"/>
    <col min="11484" max="11484" width="23.25" customWidth="1"/>
    <col min="11485" max="11485" width="10.625" customWidth="1"/>
    <col min="11486" max="11486" width="9.375" customWidth="1"/>
    <col min="11487" max="11487" width="14.625" customWidth="1"/>
    <col min="11488" max="11488" width="12.75" customWidth="1"/>
    <col min="11489" max="11489" width="30.625" customWidth="1"/>
    <col min="11740" max="11740" width="23.25" customWidth="1"/>
    <col min="11741" max="11741" width="10.625" customWidth="1"/>
    <col min="11742" max="11742" width="9.375" customWidth="1"/>
    <col min="11743" max="11743" width="14.625" customWidth="1"/>
    <col min="11744" max="11744" width="12.75" customWidth="1"/>
    <col min="11745" max="11745" width="30.625" customWidth="1"/>
    <col min="11996" max="11996" width="23.25" customWidth="1"/>
    <col min="11997" max="11997" width="10.625" customWidth="1"/>
    <col min="11998" max="11998" width="9.375" customWidth="1"/>
    <col min="11999" max="11999" width="14.625" customWidth="1"/>
    <col min="12000" max="12000" width="12.75" customWidth="1"/>
    <col min="12001" max="12001" width="30.625" customWidth="1"/>
    <col min="12252" max="12252" width="23.25" customWidth="1"/>
    <col min="12253" max="12253" width="10.625" customWidth="1"/>
    <col min="12254" max="12254" width="9.375" customWidth="1"/>
    <col min="12255" max="12255" width="14.625" customWidth="1"/>
    <col min="12256" max="12256" width="12.75" customWidth="1"/>
    <col min="12257" max="12257" width="30.625" customWidth="1"/>
    <col min="12508" max="12508" width="23.25" customWidth="1"/>
    <col min="12509" max="12509" width="10.625" customWidth="1"/>
    <col min="12510" max="12510" width="9.375" customWidth="1"/>
    <col min="12511" max="12511" width="14.625" customWidth="1"/>
    <col min="12512" max="12512" width="12.75" customWidth="1"/>
    <col min="12513" max="12513" width="30.625" customWidth="1"/>
    <col min="12764" max="12764" width="23.25" customWidth="1"/>
    <col min="12765" max="12765" width="10.625" customWidth="1"/>
    <col min="12766" max="12766" width="9.375" customWidth="1"/>
    <col min="12767" max="12767" width="14.625" customWidth="1"/>
    <col min="12768" max="12768" width="12.75" customWidth="1"/>
    <col min="12769" max="12769" width="30.625" customWidth="1"/>
    <col min="13020" max="13020" width="23.25" customWidth="1"/>
    <col min="13021" max="13021" width="10.625" customWidth="1"/>
    <col min="13022" max="13022" width="9.375" customWidth="1"/>
    <col min="13023" max="13023" width="14.625" customWidth="1"/>
    <col min="13024" max="13024" width="12.75" customWidth="1"/>
    <col min="13025" max="13025" width="30.625" customWidth="1"/>
    <col min="13276" max="13276" width="23.25" customWidth="1"/>
    <col min="13277" max="13277" width="10.625" customWidth="1"/>
    <col min="13278" max="13278" width="9.375" customWidth="1"/>
    <col min="13279" max="13279" width="14.625" customWidth="1"/>
    <col min="13280" max="13280" width="12.75" customWidth="1"/>
    <col min="13281" max="13281" width="30.625" customWidth="1"/>
    <col min="13532" max="13532" width="23.25" customWidth="1"/>
    <col min="13533" max="13533" width="10.625" customWidth="1"/>
    <col min="13534" max="13534" width="9.375" customWidth="1"/>
    <col min="13535" max="13535" width="14.625" customWidth="1"/>
    <col min="13536" max="13536" width="12.75" customWidth="1"/>
    <col min="13537" max="13537" width="30.625" customWidth="1"/>
    <col min="13788" max="13788" width="23.25" customWidth="1"/>
    <col min="13789" max="13789" width="10.625" customWidth="1"/>
    <col min="13790" max="13790" width="9.375" customWidth="1"/>
    <col min="13791" max="13791" width="14.625" customWidth="1"/>
    <col min="13792" max="13792" width="12.75" customWidth="1"/>
    <col min="13793" max="13793" width="30.625" customWidth="1"/>
    <col min="14044" max="14044" width="23.25" customWidth="1"/>
    <col min="14045" max="14045" width="10.625" customWidth="1"/>
    <col min="14046" max="14046" width="9.375" customWidth="1"/>
    <col min="14047" max="14047" width="14.625" customWidth="1"/>
    <col min="14048" max="14048" width="12.75" customWidth="1"/>
    <col min="14049" max="14049" width="30.625" customWidth="1"/>
    <col min="14300" max="14300" width="23.25" customWidth="1"/>
    <col min="14301" max="14301" width="10.625" customWidth="1"/>
    <col min="14302" max="14302" width="9.375" customWidth="1"/>
    <col min="14303" max="14303" width="14.625" customWidth="1"/>
    <col min="14304" max="14304" width="12.75" customWidth="1"/>
    <col min="14305" max="14305" width="30.625" customWidth="1"/>
    <col min="14556" max="14556" width="23.25" customWidth="1"/>
    <col min="14557" max="14557" width="10.625" customWidth="1"/>
    <col min="14558" max="14558" width="9.375" customWidth="1"/>
    <col min="14559" max="14559" width="14.625" customWidth="1"/>
    <col min="14560" max="14560" width="12.75" customWidth="1"/>
    <col min="14561" max="14561" width="30.625" customWidth="1"/>
    <col min="14812" max="14812" width="23.25" customWidth="1"/>
    <col min="14813" max="14813" width="10.625" customWidth="1"/>
    <col min="14814" max="14814" width="9.375" customWidth="1"/>
    <col min="14815" max="14815" width="14.625" customWidth="1"/>
    <col min="14816" max="14816" width="12.75" customWidth="1"/>
    <col min="14817" max="14817" width="30.625" customWidth="1"/>
    <col min="15068" max="15068" width="23.25" customWidth="1"/>
    <col min="15069" max="15069" width="10.625" customWidth="1"/>
    <col min="15070" max="15070" width="9.375" customWidth="1"/>
    <col min="15071" max="15071" width="14.625" customWidth="1"/>
    <col min="15072" max="15072" width="12.75" customWidth="1"/>
    <col min="15073" max="15073" width="30.625" customWidth="1"/>
    <col min="15324" max="15324" width="23.25" customWidth="1"/>
    <col min="15325" max="15325" width="10.625" customWidth="1"/>
    <col min="15326" max="15326" width="9.375" customWidth="1"/>
    <col min="15327" max="15327" width="14.625" customWidth="1"/>
    <col min="15328" max="15328" width="12.75" customWidth="1"/>
    <col min="15329" max="15329" width="30.625" customWidth="1"/>
    <col min="15580" max="15580" width="23.25" customWidth="1"/>
    <col min="15581" max="15581" width="10.625" customWidth="1"/>
    <col min="15582" max="15582" width="9.375" customWidth="1"/>
    <col min="15583" max="15583" width="14.625" customWidth="1"/>
    <col min="15584" max="15584" width="12.75" customWidth="1"/>
    <col min="15585" max="15585" width="30.625" customWidth="1"/>
    <col min="15836" max="15836" width="23.25" customWidth="1"/>
    <col min="15837" max="15837" width="10.625" customWidth="1"/>
    <col min="15838" max="15838" width="9.375" customWidth="1"/>
    <col min="15839" max="15839" width="14.625" customWidth="1"/>
    <col min="15840" max="15840" width="12.75" customWidth="1"/>
    <col min="15841" max="15841" width="30.625" customWidth="1"/>
    <col min="16092" max="16092" width="23.25" customWidth="1"/>
    <col min="16093" max="16093" width="10.625" customWidth="1"/>
    <col min="16094" max="16094" width="9.375" customWidth="1"/>
    <col min="16095" max="16095" width="14.625" customWidth="1"/>
    <col min="16096" max="16096" width="12.75" customWidth="1"/>
    <col min="16097" max="16097" width="30.625" customWidth="1"/>
  </cols>
  <sheetData>
    <row r="1" spans="1:3" s="35" customFormat="1" ht="19.5" x14ac:dyDescent="0.2">
      <c r="A1" s="44"/>
      <c r="B1" s="140" t="s">
        <v>267</v>
      </c>
      <c r="C1" s="140"/>
    </row>
    <row r="2" spans="1:3" ht="48.75" customHeight="1" x14ac:dyDescent="0.2">
      <c r="B2" s="36" t="s">
        <v>177</v>
      </c>
      <c r="C2" s="37" t="s">
        <v>199</v>
      </c>
    </row>
    <row r="3" spans="1:3" ht="53.25" customHeight="1" x14ac:dyDescent="0.2">
      <c r="B3" s="36" t="s">
        <v>178</v>
      </c>
      <c r="C3" s="37" t="s">
        <v>200</v>
      </c>
    </row>
    <row r="4" spans="1:3" ht="45.75" customHeight="1" x14ac:dyDescent="0.2">
      <c r="B4" s="36" t="s">
        <v>179</v>
      </c>
      <c r="C4" s="37" t="s">
        <v>201</v>
      </c>
    </row>
    <row r="5" spans="1:3" ht="34.5" customHeight="1" x14ac:dyDescent="0.2">
      <c r="B5" s="36" t="s">
        <v>180</v>
      </c>
      <c r="C5" s="37" t="s">
        <v>202</v>
      </c>
    </row>
    <row r="6" spans="1:3" ht="31.5" customHeight="1" x14ac:dyDescent="0.2">
      <c r="B6" s="36" t="s">
        <v>181</v>
      </c>
      <c r="C6" s="37" t="s">
        <v>203</v>
      </c>
    </row>
    <row r="7" spans="1:3" ht="35.25" customHeight="1" x14ac:dyDescent="0.2">
      <c r="B7" s="36" t="s">
        <v>182</v>
      </c>
      <c r="C7" s="37" t="s">
        <v>204</v>
      </c>
    </row>
    <row r="8" spans="1:3" ht="33.75" customHeight="1" x14ac:dyDescent="0.2">
      <c r="B8" s="38" t="s">
        <v>183</v>
      </c>
      <c r="C8" s="37" t="s">
        <v>184</v>
      </c>
    </row>
    <row r="9" spans="1:3" ht="60" customHeight="1" x14ac:dyDescent="0.2">
      <c r="B9" s="38" t="s">
        <v>185</v>
      </c>
      <c r="C9" s="37" t="s">
        <v>205</v>
      </c>
    </row>
    <row r="10" spans="1:3" ht="106.5" customHeight="1" x14ac:dyDescent="0.2">
      <c r="B10" s="36" t="s">
        <v>186</v>
      </c>
      <c r="C10" s="37" t="s">
        <v>206</v>
      </c>
    </row>
    <row r="11" spans="1:3" ht="39" customHeight="1" x14ac:dyDescent="0.2">
      <c r="B11" s="36" t="s">
        <v>207</v>
      </c>
      <c r="C11" s="37" t="s">
        <v>208</v>
      </c>
    </row>
    <row r="12" spans="1:3" ht="38.25" customHeight="1" x14ac:dyDescent="0.2">
      <c r="B12" s="36" t="s">
        <v>209</v>
      </c>
      <c r="C12" s="37" t="s">
        <v>210</v>
      </c>
    </row>
    <row r="13" spans="1:3" ht="30" customHeight="1" x14ac:dyDescent="0.2">
      <c r="B13" s="36" t="s">
        <v>211</v>
      </c>
      <c r="C13" s="37" t="s">
        <v>212</v>
      </c>
    </row>
    <row r="14" spans="1:3" ht="34.5" customHeight="1" x14ac:dyDescent="0.2">
      <c r="B14" s="36" t="s">
        <v>187</v>
      </c>
      <c r="C14" s="37" t="s">
        <v>213</v>
      </c>
    </row>
    <row r="15" spans="1:3" ht="35.25" customHeight="1" x14ac:dyDescent="0.2">
      <c r="B15" s="36" t="s">
        <v>214</v>
      </c>
      <c r="C15" s="37" t="s">
        <v>239</v>
      </c>
    </row>
    <row r="16" spans="1:3" ht="31.5" customHeight="1" x14ac:dyDescent="0.2">
      <c r="B16" s="36" t="s">
        <v>188</v>
      </c>
      <c r="C16" s="37" t="s">
        <v>215</v>
      </c>
    </row>
    <row r="17" spans="2:3" ht="30" customHeight="1" x14ac:dyDescent="0.2">
      <c r="B17" s="36" t="s">
        <v>189</v>
      </c>
      <c r="C17" s="37" t="s">
        <v>216</v>
      </c>
    </row>
    <row r="18" spans="2:3" ht="36.75" customHeight="1" x14ac:dyDescent="0.2">
      <c r="B18" s="36" t="s">
        <v>190</v>
      </c>
      <c r="C18" s="37" t="s">
        <v>241</v>
      </c>
    </row>
    <row r="19" spans="2:3" ht="51.75" customHeight="1" x14ac:dyDescent="0.2">
      <c r="B19" s="36" t="s">
        <v>217</v>
      </c>
      <c r="C19" s="37" t="s">
        <v>240</v>
      </c>
    </row>
    <row r="20" spans="2:3" ht="39.75" customHeight="1" x14ac:dyDescent="0.2">
      <c r="B20" s="36" t="s">
        <v>218</v>
      </c>
      <c r="C20" s="37" t="s">
        <v>224</v>
      </c>
    </row>
    <row r="21" spans="2:3" ht="55.5" customHeight="1" x14ac:dyDescent="0.2">
      <c r="B21" s="39" t="s">
        <v>219</v>
      </c>
      <c r="C21" s="37" t="s">
        <v>220</v>
      </c>
    </row>
    <row r="22" spans="2:3" ht="49.5" customHeight="1" x14ac:dyDescent="0.2">
      <c r="B22" s="39" t="s">
        <v>256</v>
      </c>
      <c r="C22" s="37" t="s">
        <v>276</v>
      </c>
    </row>
    <row r="23" spans="2:3" ht="55.5" customHeight="1" x14ac:dyDescent="0.2">
      <c r="B23" s="39" t="s">
        <v>277</v>
      </c>
      <c r="C23" s="37" t="s">
        <v>278</v>
      </c>
    </row>
  </sheetData>
  <mergeCells count="1">
    <mergeCell ref="B1:C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rightToLeft="1" topLeftCell="B7" workbookViewId="0">
      <selection activeCell="G5" sqref="G5"/>
    </sheetView>
  </sheetViews>
  <sheetFormatPr defaultRowHeight="14.25" x14ac:dyDescent="0.2"/>
  <cols>
    <col min="1" max="1" width="2.75" style="29" hidden="1" customWidth="1"/>
    <col min="2" max="2" width="1" style="29" customWidth="1"/>
    <col min="3" max="3" width="16.125" style="29" customWidth="1"/>
    <col min="4" max="4" width="60.75" style="29" customWidth="1"/>
    <col min="5" max="5" width="37.75" style="29" customWidth="1"/>
    <col min="6" max="126" width="9" style="29"/>
    <col min="127" max="127" width="0" style="29" hidden="1" customWidth="1"/>
    <col min="128" max="128" width="1" style="29" customWidth="1"/>
    <col min="129" max="129" width="21.75" style="29" customWidth="1"/>
    <col min="130" max="130" width="91.875" style="29" customWidth="1"/>
    <col min="131" max="382" width="9" style="29"/>
    <col min="383" max="383" width="0" style="29" hidden="1" customWidth="1"/>
    <col min="384" max="384" width="1" style="29" customWidth="1"/>
    <col min="385" max="385" width="21.75" style="29" customWidth="1"/>
    <col min="386" max="386" width="91.875" style="29" customWidth="1"/>
    <col min="387" max="638" width="9" style="29"/>
    <col min="639" max="639" width="0" style="29" hidden="1" customWidth="1"/>
    <col min="640" max="640" width="1" style="29" customWidth="1"/>
    <col min="641" max="641" width="21.75" style="29" customWidth="1"/>
    <col min="642" max="642" width="91.875" style="29" customWidth="1"/>
    <col min="643" max="894" width="9" style="29"/>
    <col min="895" max="895" width="0" style="29" hidden="1" customWidth="1"/>
    <col min="896" max="896" width="1" style="29" customWidth="1"/>
    <col min="897" max="897" width="21.75" style="29" customWidth="1"/>
    <col min="898" max="898" width="91.875" style="29" customWidth="1"/>
    <col min="899" max="1150" width="9" style="29"/>
    <col min="1151" max="1151" width="0" style="29" hidden="1" customWidth="1"/>
    <col min="1152" max="1152" width="1" style="29" customWidth="1"/>
    <col min="1153" max="1153" width="21.75" style="29" customWidth="1"/>
    <col min="1154" max="1154" width="91.875" style="29" customWidth="1"/>
    <col min="1155" max="1406" width="9" style="29"/>
    <col min="1407" max="1407" width="0" style="29" hidden="1" customWidth="1"/>
    <col min="1408" max="1408" width="1" style="29" customWidth="1"/>
    <col min="1409" max="1409" width="21.75" style="29" customWidth="1"/>
    <col min="1410" max="1410" width="91.875" style="29" customWidth="1"/>
    <col min="1411" max="1662" width="9" style="29"/>
    <col min="1663" max="1663" width="0" style="29" hidden="1" customWidth="1"/>
    <col min="1664" max="1664" width="1" style="29" customWidth="1"/>
    <col min="1665" max="1665" width="21.75" style="29" customWidth="1"/>
    <col min="1666" max="1666" width="91.875" style="29" customWidth="1"/>
    <col min="1667" max="1918" width="9" style="29"/>
    <col min="1919" max="1919" width="0" style="29" hidden="1" customWidth="1"/>
    <col min="1920" max="1920" width="1" style="29" customWidth="1"/>
    <col min="1921" max="1921" width="21.75" style="29" customWidth="1"/>
    <col min="1922" max="1922" width="91.875" style="29" customWidth="1"/>
    <col min="1923" max="2174" width="9" style="29"/>
    <col min="2175" max="2175" width="0" style="29" hidden="1" customWidth="1"/>
    <col min="2176" max="2176" width="1" style="29" customWidth="1"/>
    <col min="2177" max="2177" width="21.75" style="29" customWidth="1"/>
    <col min="2178" max="2178" width="91.875" style="29" customWidth="1"/>
    <col min="2179" max="2430" width="9" style="29"/>
    <col min="2431" max="2431" width="0" style="29" hidden="1" customWidth="1"/>
    <col min="2432" max="2432" width="1" style="29" customWidth="1"/>
    <col min="2433" max="2433" width="21.75" style="29" customWidth="1"/>
    <col min="2434" max="2434" width="91.875" style="29" customWidth="1"/>
    <col min="2435" max="2686" width="9" style="29"/>
    <col min="2687" max="2687" width="0" style="29" hidden="1" customWidth="1"/>
    <col min="2688" max="2688" width="1" style="29" customWidth="1"/>
    <col min="2689" max="2689" width="21.75" style="29" customWidth="1"/>
    <col min="2690" max="2690" width="91.875" style="29" customWidth="1"/>
    <col min="2691" max="2942" width="9" style="29"/>
    <col min="2943" max="2943" width="0" style="29" hidden="1" customWidth="1"/>
    <col min="2944" max="2944" width="1" style="29" customWidth="1"/>
    <col min="2945" max="2945" width="21.75" style="29" customWidth="1"/>
    <col min="2946" max="2946" width="91.875" style="29" customWidth="1"/>
    <col min="2947" max="3198" width="9" style="29"/>
    <col min="3199" max="3199" width="0" style="29" hidden="1" customWidth="1"/>
    <col min="3200" max="3200" width="1" style="29" customWidth="1"/>
    <col min="3201" max="3201" width="21.75" style="29" customWidth="1"/>
    <col min="3202" max="3202" width="91.875" style="29" customWidth="1"/>
    <col min="3203" max="3454" width="9" style="29"/>
    <col min="3455" max="3455" width="0" style="29" hidden="1" customWidth="1"/>
    <col min="3456" max="3456" width="1" style="29" customWidth="1"/>
    <col min="3457" max="3457" width="21.75" style="29" customWidth="1"/>
    <col min="3458" max="3458" width="91.875" style="29" customWidth="1"/>
    <col min="3459" max="3710" width="9" style="29"/>
    <col min="3711" max="3711" width="0" style="29" hidden="1" customWidth="1"/>
    <col min="3712" max="3712" width="1" style="29" customWidth="1"/>
    <col min="3713" max="3713" width="21.75" style="29" customWidth="1"/>
    <col min="3714" max="3714" width="91.875" style="29" customWidth="1"/>
    <col min="3715" max="3966" width="9" style="29"/>
    <col min="3967" max="3967" width="0" style="29" hidden="1" customWidth="1"/>
    <col min="3968" max="3968" width="1" style="29" customWidth="1"/>
    <col min="3969" max="3969" width="21.75" style="29" customWidth="1"/>
    <col min="3970" max="3970" width="91.875" style="29" customWidth="1"/>
    <col min="3971" max="4222" width="9" style="29"/>
    <col min="4223" max="4223" width="0" style="29" hidden="1" customWidth="1"/>
    <col min="4224" max="4224" width="1" style="29" customWidth="1"/>
    <col min="4225" max="4225" width="21.75" style="29" customWidth="1"/>
    <col min="4226" max="4226" width="91.875" style="29" customWidth="1"/>
    <col min="4227" max="4478" width="9" style="29"/>
    <col min="4479" max="4479" width="0" style="29" hidden="1" customWidth="1"/>
    <col min="4480" max="4480" width="1" style="29" customWidth="1"/>
    <col min="4481" max="4481" width="21.75" style="29" customWidth="1"/>
    <col min="4482" max="4482" width="91.875" style="29" customWidth="1"/>
    <col min="4483" max="4734" width="9" style="29"/>
    <col min="4735" max="4735" width="0" style="29" hidden="1" customWidth="1"/>
    <col min="4736" max="4736" width="1" style="29" customWidth="1"/>
    <col min="4737" max="4737" width="21.75" style="29" customWidth="1"/>
    <col min="4738" max="4738" width="91.875" style="29" customWidth="1"/>
    <col min="4739" max="4990" width="9" style="29"/>
    <col min="4991" max="4991" width="0" style="29" hidden="1" customWidth="1"/>
    <col min="4992" max="4992" width="1" style="29" customWidth="1"/>
    <col min="4993" max="4993" width="21.75" style="29" customWidth="1"/>
    <col min="4994" max="4994" width="91.875" style="29" customWidth="1"/>
    <col min="4995" max="5246" width="9" style="29"/>
    <col min="5247" max="5247" width="0" style="29" hidden="1" customWidth="1"/>
    <col min="5248" max="5248" width="1" style="29" customWidth="1"/>
    <col min="5249" max="5249" width="21.75" style="29" customWidth="1"/>
    <col min="5250" max="5250" width="91.875" style="29" customWidth="1"/>
    <col min="5251" max="5502" width="9" style="29"/>
    <col min="5503" max="5503" width="0" style="29" hidden="1" customWidth="1"/>
    <col min="5504" max="5504" width="1" style="29" customWidth="1"/>
    <col min="5505" max="5505" width="21.75" style="29" customWidth="1"/>
    <col min="5506" max="5506" width="91.875" style="29" customWidth="1"/>
    <col min="5507" max="5758" width="9" style="29"/>
    <col min="5759" max="5759" width="0" style="29" hidden="1" customWidth="1"/>
    <col min="5760" max="5760" width="1" style="29" customWidth="1"/>
    <col min="5761" max="5761" width="21.75" style="29" customWidth="1"/>
    <col min="5762" max="5762" width="91.875" style="29" customWidth="1"/>
    <col min="5763" max="6014" width="9" style="29"/>
    <col min="6015" max="6015" width="0" style="29" hidden="1" customWidth="1"/>
    <col min="6016" max="6016" width="1" style="29" customWidth="1"/>
    <col min="6017" max="6017" width="21.75" style="29" customWidth="1"/>
    <col min="6018" max="6018" width="91.875" style="29" customWidth="1"/>
    <col min="6019" max="6270" width="9" style="29"/>
    <col min="6271" max="6271" width="0" style="29" hidden="1" customWidth="1"/>
    <col min="6272" max="6272" width="1" style="29" customWidth="1"/>
    <col min="6273" max="6273" width="21.75" style="29" customWidth="1"/>
    <col min="6274" max="6274" width="91.875" style="29" customWidth="1"/>
    <col min="6275" max="6526" width="9" style="29"/>
    <col min="6527" max="6527" width="0" style="29" hidden="1" customWidth="1"/>
    <col min="6528" max="6528" width="1" style="29" customWidth="1"/>
    <col min="6529" max="6529" width="21.75" style="29" customWidth="1"/>
    <col min="6530" max="6530" width="91.875" style="29" customWidth="1"/>
    <col min="6531" max="6782" width="9" style="29"/>
    <col min="6783" max="6783" width="0" style="29" hidden="1" customWidth="1"/>
    <col min="6784" max="6784" width="1" style="29" customWidth="1"/>
    <col min="6785" max="6785" width="21.75" style="29" customWidth="1"/>
    <col min="6786" max="6786" width="91.875" style="29" customWidth="1"/>
    <col min="6787" max="7038" width="9" style="29"/>
    <col min="7039" max="7039" width="0" style="29" hidden="1" customWidth="1"/>
    <col min="7040" max="7040" width="1" style="29" customWidth="1"/>
    <col min="7041" max="7041" width="21.75" style="29" customWidth="1"/>
    <col min="7042" max="7042" width="91.875" style="29" customWidth="1"/>
    <col min="7043" max="7294" width="9" style="29"/>
    <col min="7295" max="7295" width="0" style="29" hidden="1" customWidth="1"/>
    <col min="7296" max="7296" width="1" style="29" customWidth="1"/>
    <col min="7297" max="7297" width="21.75" style="29" customWidth="1"/>
    <col min="7298" max="7298" width="91.875" style="29" customWidth="1"/>
    <col min="7299" max="7550" width="9" style="29"/>
    <col min="7551" max="7551" width="0" style="29" hidden="1" customWidth="1"/>
    <col min="7552" max="7552" width="1" style="29" customWidth="1"/>
    <col min="7553" max="7553" width="21.75" style="29" customWidth="1"/>
    <col min="7554" max="7554" width="91.875" style="29" customWidth="1"/>
    <col min="7555" max="7806" width="9" style="29"/>
    <col min="7807" max="7807" width="0" style="29" hidden="1" customWidth="1"/>
    <col min="7808" max="7808" width="1" style="29" customWidth="1"/>
    <col min="7809" max="7809" width="21.75" style="29" customWidth="1"/>
    <col min="7810" max="7810" width="91.875" style="29" customWidth="1"/>
    <col min="7811" max="8062" width="9" style="29"/>
    <col min="8063" max="8063" width="0" style="29" hidden="1" customWidth="1"/>
    <col min="8064" max="8064" width="1" style="29" customWidth="1"/>
    <col min="8065" max="8065" width="21.75" style="29" customWidth="1"/>
    <col min="8066" max="8066" width="91.875" style="29" customWidth="1"/>
    <col min="8067" max="8318" width="9" style="29"/>
    <col min="8319" max="8319" width="0" style="29" hidden="1" customWidth="1"/>
    <col min="8320" max="8320" width="1" style="29" customWidth="1"/>
    <col min="8321" max="8321" width="21.75" style="29" customWidth="1"/>
    <col min="8322" max="8322" width="91.875" style="29" customWidth="1"/>
    <col min="8323" max="8574" width="9" style="29"/>
    <col min="8575" max="8575" width="0" style="29" hidden="1" customWidth="1"/>
    <col min="8576" max="8576" width="1" style="29" customWidth="1"/>
    <col min="8577" max="8577" width="21.75" style="29" customWidth="1"/>
    <col min="8578" max="8578" width="91.875" style="29" customWidth="1"/>
    <col min="8579" max="8830" width="9" style="29"/>
    <col min="8831" max="8831" width="0" style="29" hidden="1" customWidth="1"/>
    <col min="8832" max="8832" width="1" style="29" customWidth="1"/>
    <col min="8833" max="8833" width="21.75" style="29" customWidth="1"/>
    <col min="8834" max="8834" width="91.875" style="29" customWidth="1"/>
    <col min="8835" max="9086" width="9" style="29"/>
    <col min="9087" max="9087" width="0" style="29" hidden="1" customWidth="1"/>
    <col min="9088" max="9088" width="1" style="29" customWidth="1"/>
    <col min="9089" max="9089" width="21.75" style="29" customWidth="1"/>
    <col min="9090" max="9090" width="91.875" style="29" customWidth="1"/>
    <col min="9091" max="9342" width="9" style="29"/>
    <col min="9343" max="9343" width="0" style="29" hidden="1" customWidth="1"/>
    <col min="9344" max="9344" width="1" style="29" customWidth="1"/>
    <col min="9345" max="9345" width="21.75" style="29" customWidth="1"/>
    <col min="9346" max="9346" width="91.875" style="29" customWidth="1"/>
    <col min="9347" max="9598" width="9" style="29"/>
    <col min="9599" max="9599" width="0" style="29" hidden="1" customWidth="1"/>
    <col min="9600" max="9600" width="1" style="29" customWidth="1"/>
    <col min="9601" max="9601" width="21.75" style="29" customWidth="1"/>
    <col min="9602" max="9602" width="91.875" style="29" customWidth="1"/>
    <col min="9603" max="9854" width="9" style="29"/>
    <col min="9855" max="9855" width="0" style="29" hidden="1" customWidth="1"/>
    <col min="9856" max="9856" width="1" style="29" customWidth="1"/>
    <col min="9857" max="9857" width="21.75" style="29" customWidth="1"/>
    <col min="9858" max="9858" width="91.875" style="29" customWidth="1"/>
    <col min="9859" max="10110" width="9" style="29"/>
    <col min="10111" max="10111" width="0" style="29" hidden="1" customWidth="1"/>
    <col min="10112" max="10112" width="1" style="29" customWidth="1"/>
    <col min="10113" max="10113" width="21.75" style="29" customWidth="1"/>
    <col min="10114" max="10114" width="91.875" style="29" customWidth="1"/>
    <col min="10115" max="10366" width="9" style="29"/>
    <col min="10367" max="10367" width="0" style="29" hidden="1" customWidth="1"/>
    <col min="10368" max="10368" width="1" style="29" customWidth="1"/>
    <col min="10369" max="10369" width="21.75" style="29" customWidth="1"/>
    <col min="10370" max="10370" width="91.875" style="29" customWidth="1"/>
    <col min="10371" max="10622" width="9" style="29"/>
    <col min="10623" max="10623" width="0" style="29" hidden="1" customWidth="1"/>
    <col min="10624" max="10624" width="1" style="29" customWidth="1"/>
    <col min="10625" max="10625" width="21.75" style="29" customWidth="1"/>
    <col min="10626" max="10626" width="91.875" style="29" customWidth="1"/>
    <col min="10627" max="10878" width="9" style="29"/>
    <col min="10879" max="10879" width="0" style="29" hidden="1" customWidth="1"/>
    <col min="10880" max="10880" width="1" style="29" customWidth="1"/>
    <col min="10881" max="10881" width="21.75" style="29" customWidth="1"/>
    <col min="10882" max="10882" width="91.875" style="29" customWidth="1"/>
    <col min="10883" max="11134" width="9" style="29"/>
    <col min="11135" max="11135" width="0" style="29" hidden="1" customWidth="1"/>
    <col min="11136" max="11136" width="1" style="29" customWidth="1"/>
    <col min="11137" max="11137" width="21.75" style="29" customWidth="1"/>
    <col min="11138" max="11138" width="91.875" style="29" customWidth="1"/>
    <col min="11139" max="11390" width="9" style="29"/>
    <col min="11391" max="11391" width="0" style="29" hidden="1" customWidth="1"/>
    <col min="11392" max="11392" width="1" style="29" customWidth="1"/>
    <col min="11393" max="11393" width="21.75" style="29" customWidth="1"/>
    <col min="11394" max="11394" width="91.875" style="29" customWidth="1"/>
    <col min="11395" max="11646" width="9" style="29"/>
    <col min="11647" max="11647" width="0" style="29" hidden="1" customWidth="1"/>
    <col min="11648" max="11648" width="1" style="29" customWidth="1"/>
    <col min="11649" max="11649" width="21.75" style="29" customWidth="1"/>
    <col min="11650" max="11650" width="91.875" style="29" customWidth="1"/>
    <col min="11651" max="11902" width="9" style="29"/>
    <col min="11903" max="11903" width="0" style="29" hidden="1" customWidth="1"/>
    <col min="11904" max="11904" width="1" style="29" customWidth="1"/>
    <col min="11905" max="11905" width="21.75" style="29" customWidth="1"/>
    <col min="11906" max="11906" width="91.875" style="29" customWidth="1"/>
    <col min="11907" max="12158" width="9" style="29"/>
    <col min="12159" max="12159" width="0" style="29" hidden="1" customWidth="1"/>
    <col min="12160" max="12160" width="1" style="29" customWidth="1"/>
    <col min="12161" max="12161" width="21.75" style="29" customWidth="1"/>
    <col min="12162" max="12162" width="91.875" style="29" customWidth="1"/>
    <col min="12163" max="12414" width="9" style="29"/>
    <col min="12415" max="12415" width="0" style="29" hidden="1" customWidth="1"/>
    <col min="12416" max="12416" width="1" style="29" customWidth="1"/>
    <col min="12417" max="12417" width="21.75" style="29" customWidth="1"/>
    <col min="12418" max="12418" width="91.875" style="29" customWidth="1"/>
    <col min="12419" max="12670" width="9" style="29"/>
    <col min="12671" max="12671" width="0" style="29" hidden="1" customWidth="1"/>
    <col min="12672" max="12672" width="1" style="29" customWidth="1"/>
    <col min="12673" max="12673" width="21.75" style="29" customWidth="1"/>
    <col min="12674" max="12674" width="91.875" style="29" customWidth="1"/>
    <col min="12675" max="12926" width="9" style="29"/>
    <col min="12927" max="12927" width="0" style="29" hidden="1" customWidth="1"/>
    <col min="12928" max="12928" width="1" style="29" customWidth="1"/>
    <col min="12929" max="12929" width="21.75" style="29" customWidth="1"/>
    <col min="12930" max="12930" width="91.875" style="29" customWidth="1"/>
    <col min="12931" max="13182" width="9" style="29"/>
    <col min="13183" max="13183" width="0" style="29" hidden="1" customWidth="1"/>
    <col min="13184" max="13184" width="1" style="29" customWidth="1"/>
    <col min="13185" max="13185" width="21.75" style="29" customWidth="1"/>
    <col min="13186" max="13186" width="91.875" style="29" customWidth="1"/>
    <col min="13187" max="13438" width="9" style="29"/>
    <col min="13439" max="13439" width="0" style="29" hidden="1" customWidth="1"/>
    <col min="13440" max="13440" width="1" style="29" customWidth="1"/>
    <col min="13441" max="13441" width="21.75" style="29" customWidth="1"/>
    <col min="13442" max="13442" width="91.875" style="29" customWidth="1"/>
    <col min="13443" max="13694" width="9" style="29"/>
    <col min="13695" max="13695" width="0" style="29" hidden="1" customWidth="1"/>
    <col min="13696" max="13696" width="1" style="29" customWidth="1"/>
    <col min="13697" max="13697" width="21.75" style="29" customWidth="1"/>
    <col min="13698" max="13698" width="91.875" style="29" customWidth="1"/>
    <col min="13699" max="13950" width="9" style="29"/>
    <col min="13951" max="13951" width="0" style="29" hidden="1" customWidth="1"/>
    <col min="13952" max="13952" width="1" style="29" customWidth="1"/>
    <col min="13953" max="13953" width="21.75" style="29" customWidth="1"/>
    <col min="13954" max="13954" width="91.875" style="29" customWidth="1"/>
    <col min="13955" max="14206" width="9" style="29"/>
    <col min="14207" max="14207" width="0" style="29" hidden="1" customWidth="1"/>
    <col min="14208" max="14208" width="1" style="29" customWidth="1"/>
    <col min="14209" max="14209" width="21.75" style="29" customWidth="1"/>
    <col min="14210" max="14210" width="91.875" style="29" customWidth="1"/>
    <col min="14211" max="14462" width="9" style="29"/>
    <col min="14463" max="14463" width="0" style="29" hidden="1" customWidth="1"/>
    <col min="14464" max="14464" width="1" style="29" customWidth="1"/>
    <col min="14465" max="14465" width="21.75" style="29" customWidth="1"/>
    <col min="14466" max="14466" width="91.875" style="29" customWidth="1"/>
    <col min="14467" max="14718" width="9" style="29"/>
    <col min="14719" max="14719" width="0" style="29" hidden="1" customWidth="1"/>
    <col min="14720" max="14720" width="1" style="29" customWidth="1"/>
    <col min="14721" max="14721" width="21.75" style="29" customWidth="1"/>
    <col min="14722" max="14722" width="91.875" style="29" customWidth="1"/>
    <col min="14723" max="14974" width="9" style="29"/>
    <col min="14975" max="14975" width="0" style="29" hidden="1" customWidth="1"/>
    <col min="14976" max="14976" width="1" style="29" customWidth="1"/>
    <col min="14977" max="14977" width="21.75" style="29" customWidth="1"/>
    <col min="14978" max="14978" width="91.875" style="29" customWidth="1"/>
    <col min="14979" max="15230" width="9" style="29"/>
    <col min="15231" max="15231" width="0" style="29" hidden="1" customWidth="1"/>
    <col min="15232" max="15232" width="1" style="29" customWidth="1"/>
    <col min="15233" max="15233" width="21.75" style="29" customWidth="1"/>
    <col min="15234" max="15234" width="91.875" style="29" customWidth="1"/>
    <col min="15235" max="15486" width="9" style="29"/>
    <col min="15487" max="15487" width="0" style="29" hidden="1" customWidth="1"/>
    <col min="15488" max="15488" width="1" style="29" customWidth="1"/>
    <col min="15489" max="15489" width="21.75" style="29" customWidth="1"/>
    <col min="15490" max="15490" width="91.875" style="29" customWidth="1"/>
    <col min="15491" max="15742" width="9" style="29"/>
    <col min="15743" max="15743" width="0" style="29" hidden="1" customWidth="1"/>
    <col min="15744" max="15744" width="1" style="29" customWidth="1"/>
    <col min="15745" max="15745" width="21.75" style="29" customWidth="1"/>
    <col min="15746" max="15746" width="91.875" style="29" customWidth="1"/>
    <col min="15747" max="15998" width="9" style="29"/>
    <col min="15999" max="15999" width="0" style="29" hidden="1" customWidth="1"/>
    <col min="16000" max="16000" width="1" style="29" customWidth="1"/>
    <col min="16001" max="16001" width="21.75" style="29" customWidth="1"/>
    <col min="16002" max="16002" width="91.875" style="29" customWidth="1"/>
    <col min="16003" max="16384" width="9" style="29"/>
  </cols>
  <sheetData>
    <row r="1" spans="3:5" s="25" customFormat="1" ht="18" x14ac:dyDescent="0.25">
      <c r="C1" s="141" t="s">
        <v>293</v>
      </c>
      <c r="D1" s="141"/>
      <c r="E1" s="141"/>
    </row>
    <row r="2" spans="3:5" s="26" customFormat="1" ht="20.25" x14ac:dyDescent="0.25">
      <c r="C2" s="146" t="s">
        <v>191</v>
      </c>
      <c r="D2" s="146"/>
      <c r="E2" s="146"/>
    </row>
    <row r="3" spans="3:5" s="26" customFormat="1" ht="36" customHeight="1" x14ac:dyDescent="0.25">
      <c r="C3" s="57" t="s">
        <v>263</v>
      </c>
      <c r="D3" s="117" t="s">
        <v>262</v>
      </c>
      <c r="E3" s="119"/>
    </row>
    <row r="4" spans="3:5" s="26" customFormat="1" ht="49.5" customHeight="1" x14ac:dyDescent="0.25">
      <c r="C4" s="41" t="s">
        <v>281</v>
      </c>
      <c r="D4" s="117" t="s">
        <v>265</v>
      </c>
      <c r="E4" s="119"/>
    </row>
    <row r="5" spans="3:5" s="26" customFormat="1" ht="49.5" customHeight="1" x14ac:dyDescent="0.25">
      <c r="C5" s="41" t="s">
        <v>298</v>
      </c>
      <c r="D5" s="117" t="s">
        <v>297</v>
      </c>
      <c r="E5" s="119"/>
    </row>
    <row r="6" spans="3:5" s="26" customFormat="1" ht="48.75" customHeight="1" x14ac:dyDescent="0.25">
      <c r="C6" s="41" t="s">
        <v>260</v>
      </c>
      <c r="D6" s="117" t="s">
        <v>261</v>
      </c>
      <c r="E6" s="119"/>
    </row>
    <row r="7" spans="3:5" s="26" customFormat="1" ht="36.75" customHeight="1" x14ac:dyDescent="0.25">
      <c r="C7" s="36" t="s">
        <v>282</v>
      </c>
      <c r="D7" s="142" t="s">
        <v>252</v>
      </c>
      <c r="E7" s="143"/>
    </row>
    <row r="8" spans="3:5" s="26" customFormat="1" ht="65.25" customHeight="1" x14ac:dyDescent="0.25">
      <c r="C8" s="23" t="s">
        <v>283</v>
      </c>
      <c r="D8" s="142" t="s">
        <v>242</v>
      </c>
      <c r="E8" s="143"/>
    </row>
    <row r="9" spans="3:5" s="26" customFormat="1" ht="66.75" customHeight="1" x14ac:dyDescent="0.25">
      <c r="C9" s="22" t="s">
        <v>284</v>
      </c>
      <c r="D9" s="142" t="s">
        <v>192</v>
      </c>
      <c r="E9" s="143"/>
    </row>
    <row r="10" spans="3:5" s="26" customFormat="1" ht="63" customHeight="1" x14ac:dyDescent="0.25">
      <c r="C10" s="41" t="s">
        <v>229</v>
      </c>
      <c r="D10" s="142" t="s">
        <v>250</v>
      </c>
      <c r="E10" s="143"/>
    </row>
    <row r="11" spans="3:5" s="26" customFormat="1" ht="39" customHeight="1" x14ac:dyDescent="0.25">
      <c r="C11" s="41" t="s">
        <v>296</v>
      </c>
      <c r="D11" s="142" t="s">
        <v>295</v>
      </c>
      <c r="E11" s="143"/>
    </row>
    <row r="12" spans="3:5" s="26" customFormat="1" ht="33" customHeight="1" x14ac:dyDescent="0.25">
      <c r="C12" s="41" t="s">
        <v>268</v>
      </c>
      <c r="D12" s="142" t="s">
        <v>269</v>
      </c>
      <c r="E12" s="143"/>
    </row>
    <row r="13" spans="3:5" s="26" customFormat="1" ht="47.25" customHeight="1" x14ac:dyDescent="0.25">
      <c r="C13" s="27" t="s">
        <v>193</v>
      </c>
      <c r="D13" s="142" t="s">
        <v>251</v>
      </c>
      <c r="E13" s="143"/>
    </row>
    <row r="14" spans="3:5" s="26" customFormat="1" ht="48" customHeight="1" x14ac:dyDescent="0.25">
      <c r="C14" s="36" t="s">
        <v>187</v>
      </c>
      <c r="D14" s="142" t="s">
        <v>246</v>
      </c>
      <c r="E14" s="143"/>
    </row>
    <row r="15" spans="3:5" s="26" customFormat="1" ht="51.75" customHeight="1" x14ac:dyDescent="0.25">
      <c r="C15" s="39" t="s">
        <v>219</v>
      </c>
      <c r="D15" s="142" t="s">
        <v>288</v>
      </c>
      <c r="E15" s="143"/>
    </row>
    <row r="16" spans="3:5" s="26" customFormat="1" ht="33" customHeight="1" x14ac:dyDescent="0.25">
      <c r="C16" s="144" t="s">
        <v>194</v>
      </c>
      <c r="D16" s="145"/>
      <c r="E16" s="28"/>
    </row>
    <row r="17" spans="3:5" s="26" customFormat="1" ht="48" customHeight="1" x14ac:dyDescent="0.25">
      <c r="C17" s="36" t="s">
        <v>238</v>
      </c>
      <c r="D17" s="117" t="s">
        <v>259</v>
      </c>
      <c r="E17" s="119"/>
    </row>
    <row r="18" spans="3:5" s="26" customFormat="1" ht="51" customHeight="1" x14ac:dyDescent="0.25">
      <c r="C18" s="36" t="s">
        <v>253</v>
      </c>
      <c r="D18" s="117" t="s">
        <v>294</v>
      </c>
      <c r="E18" s="119"/>
    </row>
    <row r="19" spans="3:5" ht="27.75" customHeight="1" x14ac:dyDescent="0.25">
      <c r="C19" s="144" t="s">
        <v>230</v>
      </c>
      <c r="D19" s="145"/>
      <c r="E19" s="28"/>
    </row>
    <row r="20" spans="3:5" ht="29.25" customHeight="1" x14ac:dyDescent="0.2">
      <c r="C20" s="23" t="s">
        <v>232</v>
      </c>
      <c r="D20" s="117" t="s">
        <v>231</v>
      </c>
      <c r="E20" s="119"/>
    </row>
    <row r="21" spans="3:5" ht="30" customHeight="1" x14ac:dyDescent="0.2">
      <c r="C21" s="23" t="s">
        <v>233</v>
      </c>
      <c r="D21" s="117" t="s">
        <v>235</v>
      </c>
      <c r="E21" s="119"/>
    </row>
    <row r="22" spans="3:5" ht="40.5" customHeight="1" x14ac:dyDescent="0.2">
      <c r="C22" s="23" t="s">
        <v>236</v>
      </c>
      <c r="D22" s="117" t="s">
        <v>237</v>
      </c>
      <c r="E22" s="119"/>
    </row>
    <row r="23" spans="3:5" ht="72" customHeight="1" x14ac:dyDescent="0.2">
      <c r="C23" s="23" t="s">
        <v>234</v>
      </c>
      <c r="D23" s="142" t="s">
        <v>287</v>
      </c>
      <c r="E23" s="143"/>
    </row>
  </sheetData>
  <mergeCells count="23">
    <mergeCell ref="D23:E23"/>
    <mergeCell ref="C19:D19"/>
    <mergeCell ref="D11:E11"/>
    <mergeCell ref="D22:E22"/>
    <mergeCell ref="D20:E20"/>
    <mergeCell ref="D21:E21"/>
    <mergeCell ref="D18:E18"/>
    <mergeCell ref="D5:E5"/>
    <mergeCell ref="C1:E1"/>
    <mergeCell ref="D8:E8"/>
    <mergeCell ref="D17:E17"/>
    <mergeCell ref="D7:E7"/>
    <mergeCell ref="C16:D16"/>
    <mergeCell ref="D9:E9"/>
    <mergeCell ref="D13:E13"/>
    <mergeCell ref="D10:E10"/>
    <mergeCell ref="D4:E4"/>
    <mergeCell ref="D6:E6"/>
    <mergeCell ref="D3:E3"/>
    <mergeCell ref="D12:E12"/>
    <mergeCell ref="C2:E2"/>
    <mergeCell ref="D14:E14"/>
    <mergeCell ref="D15:E15"/>
  </mergeCells>
  <pageMargins left="0" right="0" top="0" bottom="0" header="0" footer="0"/>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اجانب</vt:lpstr>
      <vt:lpstr>الغير 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2018-02-06T10:12:02Z</cp:lastPrinted>
  <dcterms:created xsi:type="dcterms:W3CDTF">2018-01-02T05:37:56Z</dcterms:created>
  <dcterms:modified xsi:type="dcterms:W3CDTF">2018-02-06T10:34:17Z</dcterms:modified>
</cp:coreProperties>
</file>