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 activeTab="3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F9" i="16" l="1"/>
  <c r="E9" i="16"/>
  <c r="D9" i="16"/>
  <c r="M59" i="15"/>
  <c r="N59" i="15"/>
  <c r="L59" i="15"/>
  <c r="M50" i="15"/>
  <c r="N50" i="15"/>
  <c r="L50" i="15"/>
  <c r="L15" i="15"/>
  <c r="M15" i="15"/>
  <c r="N15" i="15"/>
  <c r="L33" i="15"/>
  <c r="M33" i="15"/>
  <c r="N33" i="15"/>
  <c r="L23" i="15"/>
  <c r="M23" i="15"/>
  <c r="N23" i="15"/>
  <c r="L57" i="15"/>
  <c r="L58" i="15" s="1"/>
  <c r="M57" i="15"/>
  <c r="M58" i="15" s="1"/>
  <c r="N57" i="15"/>
  <c r="N58" i="15" s="1"/>
  <c r="L37" i="15"/>
  <c r="M37" i="15"/>
  <c r="N37" i="15"/>
  <c r="N41" i="15" l="1"/>
  <c r="M41" i="15"/>
  <c r="L41" i="15"/>
  <c r="B6" i="11" l="1"/>
  <c r="B4" i="11"/>
  <c r="B5" i="11"/>
  <c r="B10" i="11"/>
</calcChain>
</file>

<file path=xl/sharedStrings.xml><?xml version="1.0" encoding="utf-8"?>
<sst xmlns="http://schemas.openxmlformats.org/spreadsheetml/2006/main" count="440" uniqueCount="305">
  <si>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</si>
  <si>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</si>
  <si>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</si>
  <si>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</si>
  <si>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</si>
  <si>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</si>
  <si>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</si>
  <si>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</si>
  <si>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</si>
  <si>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</si>
  <si>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</si>
  <si>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</si>
  <si>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</si>
  <si>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</si>
  <si>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</si>
  <si>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</si>
  <si>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</si>
  <si>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</si>
  <si>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</si>
  <si>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</si>
  <si>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</si>
  <si>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</si>
  <si>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</si>
  <si>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</si>
  <si>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</si>
  <si>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</si>
  <si>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</si>
  <si>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</si>
  <si>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</si>
  <si>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</si>
  <si>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</si>
  <si>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</si>
  <si>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</si>
  <si>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</si>
  <si>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</si>
  <si>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</si>
  <si>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</si>
  <si>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</si>
  <si>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</si>
  <si>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</si>
  <si>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</si>
  <si>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</si>
  <si>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</si>
  <si>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</si>
  <si>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</si>
  <si>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</si>
  <si>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</si>
  <si>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</si>
  <si>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</si>
  <si>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</si>
  <si>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</si>
  <si>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</si>
  <si>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</si>
  <si>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</si>
  <si>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</si>
  <si>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</si>
  <si>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</si>
  <si>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</si>
  <si>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 xml:space="preserve">المعمورة العقارية </t>
  </si>
  <si>
    <t>SMRI</t>
  </si>
  <si>
    <t>الامين للاستثمار المالي</t>
  </si>
  <si>
    <t>VAMF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</si>
  <si>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</si>
  <si>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</si>
  <si>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</si>
  <si>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</si>
  <si>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</si>
  <si>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</si>
  <si>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</si>
  <si>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</si>
  <si>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</si>
  <si>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</si>
  <si>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</si>
  <si>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</si>
  <si>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</si>
  <si>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</si>
  <si>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</si>
  <si>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</si>
  <si>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</si>
  <si>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</si>
  <si>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</si>
  <si>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</si>
  <si>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</si>
  <si>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</si>
  <si>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</si>
  <si>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</si>
  <si>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</si>
  <si>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</si>
  <si>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</si>
  <si>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</si>
  <si>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</si>
  <si>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</si>
  <si>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</si>
  <si>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</si>
  <si>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</si>
  <si>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</si>
  <si>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</si>
  <si>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</si>
  <si>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</si>
  <si>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</si>
  <si>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</si>
  <si>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</si>
  <si>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</si>
  <si>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</si>
  <si>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</si>
  <si>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</si>
  <si>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</si>
  <si>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</si>
  <si>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</si>
  <si>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</si>
  <si>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</si>
  <si>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</si>
  <si>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</si>
  <si>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</si>
  <si>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</si>
  <si>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</si>
  <si>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</si>
  <si>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</si>
  <si>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</si>
  <si>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</si>
  <si>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</si>
  <si>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</si>
  <si>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</si>
  <si>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</si>
  <si>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</si>
  <si>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</si>
  <si>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</si>
  <si>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</si>
  <si>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الاستثمارات السياحية (HNTI)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</si>
  <si>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</si>
  <si>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</si>
  <si>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</si>
  <si>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</si>
  <si>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</si>
  <si>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</si>
  <si>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</si>
  <si>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</si>
  <si>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</si>
  <si>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</si>
  <si>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</si>
  <si>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 xml:space="preserve">الزوراء للاستثمار المالي </t>
  </si>
  <si>
    <t>VZAF</t>
  </si>
  <si>
    <t xml:space="preserve">الموصل لمدن الالعاب </t>
  </si>
  <si>
    <t>SMOF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</si>
  <si>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</si>
  <si>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</si>
  <si>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</si>
  <si>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</si>
  <si>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</si>
  <si>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</si>
  <si>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</si>
  <si>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</si>
  <si>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</si>
  <si>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</si>
  <si>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</si>
  <si>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</si>
  <si>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</si>
  <si>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</si>
  <si>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</si>
  <si>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</si>
  <si>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 xml:space="preserve">انتاج وتسويق اللحوم </t>
  </si>
  <si>
    <t>AIPM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</si>
  <si>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</si>
  <si>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</si>
  <si>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</si>
  <si>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</si>
  <si>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</si>
  <si>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</si>
  <si>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</si>
  <si>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</si>
  <si>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</si>
  <si>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</si>
  <si>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</si>
  <si>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</si>
  <si>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</si>
  <si>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</si>
  <si>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</si>
  <si>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</si>
  <si>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</si>
  <si>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</si>
  <si>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</si>
  <si>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</si>
  <si>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</si>
  <si>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</si>
  <si>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</si>
  <si>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</si>
  <si>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</si>
  <si>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</si>
  <si>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</si>
  <si>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</si>
  <si>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 xml:space="preserve">مصرف المشرق العربي الاسلامي </t>
  </si>
  <si>
    <t>BAMS</t>
  </si>
  <si>
    <t>مصرف بغداد</t>
  </si>
  <si>
    <t>BBOB</t>
  </si>
  <si>
    <t>النخبة للمقاولات العامة</t>
  </si>
  <si>
    <t>SNUC</t>
  </si>
  <si>
    <t>مصرف العطاء الإسلامي</t>
  </si>
  <si>
    <t>BLAD</t>
  </si>
  <si>
    <t>مصرف الشمال (BNOR)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</si>
  <si>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</si>
  <si>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</si>
  <si>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</si>
  <si>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</si>
  <si>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</si>
  <si>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</si>
  <si>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مدينة العاب الكرخ</t>
  </si>
  <si>
    <t>SKTA</t>
  </si>
  <si>
    <t>اسماك الشرق الاوسط</t>
  </si>
  <si>
    <t>AMEF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</si>
  <si>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</si>
  <si>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</si>
  <si>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</si>
  <si>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</si>
  <si>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</si>
  <si>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</si>
  <si>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</si>
  <si>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</si>
  <si>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</si>
  <si>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</si>
  <si>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تعلن الشركة عن توزيع الارباح للسنوات السابقة المقررة حسب قرار الهيئة العامة في مقر الشركة الكائن في بغداد - الجادرية كل يوم اثنين ابتداء من 2022/12/12 والى 2022/12/26 من الساعة 9 صباحا الى الساعة 12 ظهرا مع جلب المستمسكات الثبوتية او بموجب وكالة مصدقة.</t>
  </si>
  <si>
    <t>مصرف الائتمان</t>
  </si>
  <si>
    <t>BROI</t>
  </si>
  <si>
    <t>مصرف العربية الإسلامي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</si>
  <si>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</si>
  <si>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</si>
  <si>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</si>
  <si>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</si>
  <si>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</si>
  <si>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</si>
  <si>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</si>
  <si>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</si>
  <si>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</si>
  <si>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</si>
  <si>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</si>
  <si>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</si>
  <si>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</si>
  <si>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مصرف أمين العراق الإسلامي</t>
  </si>
  <si>
    <t>BAME</t>
  </si>
  <si>
    <t xml:space="preserve">الصنائع الكيمياوية العصرية </t>
  </si>
  <si>
    <t>IMCI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</si>
  <si>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ثلاثة اشهر من تاريخ 2022/10/3. صدرت موافقة هيأة الاوراق المالية على تمديد فترة إضافة أسهم الزيادة لمدة (ثلاثة أشهر) من تاريخ 2023/1/3.</t>
  </si>
  <si>
    <t xml:space="preserve">المصرف المتحد </t>
  </si>
  <si>
    <t>BUND</t>
  </si>
  <si>
    <t>فنادق عشتار</t>
  </si>
  <si>
    <t>HISH</t>
  </si>
  <si>
    <t>قطاع الاتصالات</t>
  </si>
  <si>
    <t>آسياسيل للاتصالات</t>
  </si>
  <si>
    <t>TASC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</si>
  <si>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هيأة الاوراق المالية</t>
  </si>
  <si>
    <t>مجموع قطاع الاتصالات</t>
  </si>
  <si>
    <t xml:space="preserve"> بدأ الاكتتاب على أسهم الشركة إعتباراً من يوم الاحد 2023/2/19 على الاسهم المطروحة البالغة (18) مليار سهم ولمدة (30) يوماً في مصرف الصناعي / الفرع الرئيسي وفرع المصرف في الزعفرانية  ، تنفيذاً لقرار الهيئة العامة المنعقدة في 2021/12/30 زيادة رأسمال الشركة من (3.120.000.000)  دينار الى (4.680.000.000)  دينار وفق المادة (55/ اولا) من قانون الشركات.</t>
  </si>
  <si>
    <t xml:space="preserve"> بدأ الاكتتاب على أسهم الشركة إعتباراً من يوم الاثنين  2023/2/6 على الاسهم المطروحة البالغة (1,560) مليون سهم ولمدة (30) يوماً في مصرف بابل الفرع الرئيسي  ، تنفيذاً لقرار الهيئة العامة المنعقدة في 2022/12/24 زيادة رأسمال الشركة من (7) مليار دينار الى (25) مليار  دينار وفق المادة (55/ اولا) من قانون الشركات.</t>
  </si>
  <si>
    <t>مصرف آشور الدولي</t>
  </si>
  <si>
    <t>BASH</t>
  </si>
  <si>
    <t>الاستثمارات السياحية</t>
  </si>
  <si>
    <t>HNTI</t>
  </si>
  <si>
    <t>استنادا الى كتاب هياة الأوراق المالية المرقم 2146/7 في 2021/11/11 بالاستنادا الى كتاب البنك المركزي العراقي المرقم 2857/16 في 2021/11/8 واستمرار الإيقاف استنادا الى كتاب هياة الأوراق المالية المرقم 2751/10 في 2022/12/8. سعر الاغلاق (1.000) دينار.</t>
  </si>
  <si>
    <t>إستناداً إلى كتاب هيأة الأوراق المالية المرقم 2385/10 في 2022/10/30 وكتاب البنك المركزي المرقم 26584/2/9 في 2022/10/20 .المصرف تحت وصاية البنك المركزي العراقي استنادا لاحكام المادة (59/ا/د) من قانون المصارف رقم 94 لسنة 2004</t>
  </si>
  <si>
    <t>تصنيع وتسويق التمور</t>
  </si>
  <si>
    <t>IIDP</t>
  </si>
  <si>
    <t>مصرف الشرق الاوسط</t>
  </si>
  <si>
    <t>BIME</t>
  </si>
  <si>
    <t>المصرف التجاري(BCOI)</t>
  </si>
  <si>
    <t>الخاتم للاتصالات(TZNI)</t>
  </si>
  <si>
    <t>تعلن الشركة عن توزيع صكوك ارباح المساهمين للسنة المالية 2021/2020 ابتداء من 2023/2/23 من الساعة 9 صباحا الى الساعة 3 ظهرا.</t>
  </si>
  <si>
    <t>مصرف أمين العراق الإسلامي (BAME)</t>
  </si>
  <si>
    <t xml:space="preserve"> بدأ الاكتتاب على أسهم الشركة إعتباراً من يوم الخميس 2023/2/23 على الاسهم المطروحة لمدة (60) يوماً في مصرف الهدى/الفرع الرئيسي، تنفيذاً لقرار الهيئة العامة المنعقدة في 2022/1/7 زيادة رأسمال الشركة من (222.500.000.000)  دينار الى (250.000.000.000)  دينار وفق المادة (55/ اولا) من قانون الشركات.</t>
  </si>
  <si>
    <t>الخير للاستثمار المالي</t>
  </si>
  <si>
    <t>VKHF</t>
  </si>
  <si>
    <t>الوطنية لصناعات الاثاث المنزلي</t>
  </si>
  <si>
    <t>IHFI</t>
  </si>
  <si>
    <t>السجاد والمفروشات</t>
  </si>
  <si>
    <t>IITC</t>
  </si>
  <si>
    <t>مصرف القابض الاسلامي</t>
  </si>
  <si>
    <t>BQAB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</si>
  <si>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</si>
  <si>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</si>
  <si>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</si>
  <si>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</si>
  <si>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خامسا  : توزيع الارباح</t>
  </si>
  <si>
    <t>مصرف بابل</t>
  </si>
  <si>
    <t>BBAY</t>
  </si>
  <si>
    <t>مصرف المنصور(BMNS)</t>
  </si>
  <si>
    <t>سيعقد إجتماع الهيئة العامة للشركة يوم الاربعاء الموافق 2023/4/5 الساعة العاشرة صباحا في  قاعة الديوان في نادية العلوية، لمناقشة الحسابات الختامية للسنة المالية  المنتهية في  2022/12/31   ،مناقشة مقسوم الارباح . سيتم إيقاف التداول على أسهم الشركة إعتباراً من جلسة الاحد 2023/4/2 .</t>
  </si>
  <si>
    <t>نسبة التغير</t>
  </si>
  <si>
    <t>المصرف الأهلي(BNOI)</t>
  </si>
  <si>
    <t>سيعقد إجتماع الهيئة العامة للشركة يوم الاحد الموافق 2023/4/16 الساعة العاشرة صباحا في  قاعة المحطة ، لمناقشة الحسابات الختامية للسنة المالية  المنتهية في  2022/12/31   ،مناقشة مقسوم الارباح .، مناقشة زيادة راس مال الشركة من (270) مليار الى (300) مليار دينار وفق المادة (55/ ثانيا) ، تعديل المادة السابعة من عقد التاسيس الشركة باعتماد التصويت التراكمي عند انتخاب مجلس الادارة في اجتماع الهيئة العامة ، سيتم إيقاف التداول على أسهم الشركة إعتباراً من جلسة الثلاثاء  2023/4/11 .</t>
  </si>
  <si>
    <t>فنادق المنصور</t>
  </si>
  <si>
    <t>HMAN</t>
  </si>
  <si>
    <t>تعلن الشركة عن البدء بتوزيع الارباح السنوية للمساهمين لسنة 2021 وبنسبة (31.98%) في مقر الشركة  مع جلب المستمسكات الثبوتية او بموجب وكالة مصدقة.</t>
  </si>
  <si>
    <t>سوق العراق للأوراق المالية</t>
  </si>
  <si>
    <t>نشرة تداول الاسهم المشتراة لغير العراقيين في السوق النظامي</t>
  </si>
  <si>
    <t xml:space="preserve">مصرف بغداد </t>
  </si>
  <si>
    <t>المجموع الكلي</t>
  </si>
  <si>
    <t>أخبار الشركات المساهمة المدرجة في سوق العراق للاوراق المالية الخميس الموافق 2023/3/30</t>
  </si>
  <si>
    <t>الشركات غير المتداولة للسوق النظامي لجلسة الخميس الموافق 2023/3/30</t>
  </si>
  <si>
    <t>الشركات غير المتداولة للسوق الثاني لجلسة الخميس الموافق 2023/3/30</t>
  </si>
  <si>
    <t>الشركات غير المتداولة للسوق الثالث لجلسة الخميس الموافق 2023/3/30</t>
  </si>
  <si>
    <t>الجلسة (60) نشرة منصة تداول الشركات غير المفصحة ليوم الخميس الموافق 2023/3/30 Undisclosed Platform Trading</t>
  </si>
  <si>
    <t>الجلسة (60) نشرة منصة التداول السوق الثاني ليوم الخميس الموافق 2023/3/30 Second Market Trading</t>
  </si>
  <si>
    <r>
      <t>الجلسة (60) نشرة منصة تداول الا</t>
    </r>
    <r>
      <rPr>
        <b/>
        <sz val="14"/>
        <color rgb="FF002060"/>
        <rFont val="Calibri"/>
        <family val="2"/>
        <scheme val="minor"/>
      </rPr>
      <t xml:space="preserve">سهم النظامية ليوم الخميس الموافق 2023/3/30 </t>
    </r>
    <r>
      <rPr>
        <b/>
        <sz val="14"/>
        <color rgb="FF002060"/>
        <rFont val="Calibri"/>
        <family val="2"/>
        <charset val="178"/>
        <scheme val="minor"/>
      </rPr>
      <t>Regular Market Trading</t>
    </r>
  </si>
  <si>
    <t xml:space="preserve">جلسة الخميس الموافق 2023/3/30        - </t>
  </si>
  <si>
    <t>الجلسة (60) لسنة 2023</t>
  </si>
  <si>
    <t>نشرة تداول أسهم غير العراقيين لجلسة الخميس 2023/3/30</t>
  </si>
  <si>
    <t>المصرف الاهلي العراقي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</si>
</sst>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charset val="178"/>
    </font>
    <font>
      <b/>
      <sz val="12"/>
      <color rgb="FFFF0000"/>
      <name val="Arial"/>
      <family val="2"/>
      <charset val="178"/>
    </font>
    <font>
      <b/>
      <sz val="12"/>
      <color rgb="FF00B050"/>
      <name val="Arial"/>
      <family val="2"/>
      <charset val="178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37">
    <xf numFmtId="0" fontId="0" fillId="0" borderId="0"/>
    <xf numFmtId="0" fontId="2" fillId="0" borderId="0"/>
    <xf numFmtId="0" fontId="2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4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4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4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4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0" fillId="4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4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0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5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5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5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0" fillId="4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0" fillId="4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0" fillId="5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37" borderId="0" applyNumberFormat="0" applyBorder="0" applyAlignment="0" applyProtection="0"/>
    <xf numFmtId="0" fontId="30" fillId="9" borderId="14" applyNumberFormat="0" applyAlignment="0" applyProtection="0"/>
    <xf numFmtId="0" fontId="30" fillId="9" borderId="14" applyNumberFormat="0" applyAlignment="0" applyProtection="0"/>
    <xf numFmtId="0" fontId="12" fillId="54" borderId="20" applyNumberFormat="0" applyAlignment="0" applyProtection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13" fillId="5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38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6" fillId="0" borderId="2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7" fillId="0" borderId="2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8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8" borderId="14" applyNumberFormat="0" applyAlignment="0" applyProtection="0"/>
    <xf numFmtId="0" fontId="37" fillId="8" borderId="14" applyNumberFormat="0" applyAlignment="0" applyProtection="0"/>
    <xf numFmtId="0" fontId="19" fillId="41" borderId="20" applyNumberFormat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0" fillId="0" borderId="25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5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11" borderId="18" applyNumberFormat="0" applyFont="0" applyAlignment="0" applyProtection="0"/>
    <xf numFmtId="0" fontId="27" fillId="11" borderId="18" applyNumberFormat="0" applyFont="0" applyAlignment="0" applyProtection="0"/>
    <xf numFmtId="0" fontId="2" fillId="57" borderId="26" applyNumberFormat="0" applyFont="0" applyAlignment="0" applyProtection="0"/>
    <xf numFmtId="0" fontId="2" fillId="57" borderId="26" applyNumberFormat="0" applyFont="0" applyAlignment="0" applyProtection="0"/>
    <xf numFmtId="0" fontId="40" fillId="9" borderId="15" applyNumberFormat="0" applyAlignment="0" applyProtection="0"/>
    <xf numFmtId="0" fontId="40" fillId="9" borderId="15" applyNumberFormat="0" applyAlignment="0" applyProtection="0"/>
    <xf numFmtId="0" fontId="23" fillId="54" borderId="2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5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54" borderId="29" applyNumberFormat="0" applyAlignment="0" applyProtection="0"/>
    <xf numFmtId="0" fontId="19" fillId="41" borderId="29" applyNumberFormat="0" applyAlignment="0" applyProtection="0"/>
    <xf numFmtId="0" fontId="2" fillId="57" borderId="30" applyNumberFormat="0" applyFont="0" applyAlignment="0" applyProtection="0"/>
    <xf numFmtId="0" fontId="2" fillId="57" borderId="30" applyNumberFormat="0" applyFont="0" applyAlignment="0" applyProtection="0"/>
    <xf numFmtId="0" fontId="23" fillId="54" borderId="31" applyNumberFormat="0" applyAlignment="0" applyProtection="0"/>
    <xf numFmtId="0" fontId="25" fillId="0" borderId="32" applyNumberFormat="0" applyFill="0" applyAlignment="0" applyProtection="0"/>
    <xf numFmtId="0" fontId="2" fillId="57" borderId="37" applyNumberFormat="0" applyFont="0" applyAlignment="0" applyProtection="0"/>
    <xf numFmtId="0" fontId="2" fillId="57" borderId="37" applyNumberFormat="0" applyFont="0" applyAlignment="0" applyProtection="0"/>
    <xf numFmtId="0" fontId="19" fillId="41" borderId="36" applyNumberFormat="0" applyAlignment="0" applyProtection="0"/>
    <xf numFmtId="0" fontId="12" fillId="54" borderId="36" applyNumberFormat="0" applyAlignment="0" applyProtection="0"/>
    <xf numFmtId="0" fontId="23" fillId="54" borderId="38" applyNumberFormat="0" applyAlignment="0" applyProtection="0"/>
    <xf numFmtId="0" fontId="25" fillId="0" borderId="39" applyNumberFormat="0" applyFill="0" applyAlignment="0" applyProtection="0"/>
    <xf numFmtId="0" fontId="2" fillId="57" borderId="41" applyNumberFormat="0" applyFont="0" applyAlignment="0" applyProtection="0"/>
    <xf numFmtId="0" fontId="2" fillId="57" borderId="41" applyNumberFormat="0" applyFont="0" applyAlignment="0" applyProtection="0"/>
    <xf numFmtId="0" fontId="19" fillId="41" borderId="40" applyNumberFormat="0" applyAlignment="0" applyProtection="0"/>
    <xf numFmtId="0" fontId="12" fillId="54" borderId="40" applyNumberFormat="0" applyAlignment="0" applyProtection="0"/>
    <xf numFmtId="0" fontId="23" fillId="54" borderId="42" applyNumberFormat="0" applyAlignment="0" applyProtection="0"/>
    <xf numFmtId="0" fontId="25" fillId="0" borderId="43" applyNumberFormat="0" applyFill="0" applyAlignment="0" applyProtection="0"/>
    <xf numFmtId="0" fontId="12" fillId="54" borderId="46" applyNumberFormat="0" applyAlignment="0" applyProtection="0"/>
    <xf numFmtId="0" fontId="19" fillId="41" borderId="46" applyNumberFormat="0" applyAlignment="0" applyProtection="0"/>
    <xf numFmtId="0" fontId="2" fillId="57" borderId="47" applyNumberFormat="0" applyFont="0" applyAlignment="0" applyProtection="0"/>
    <xf numFmtId="0" fontId="2" fillId="57" borderId="47" applyNumberFormat="0" applyFont="0" applyAlignment="0" applyProtection="0"/>
    <xf numFmtId="0" fontId="23" fillId="54" borderId="48" applyNumberFormat="0" applyAlignment="0" applyProtection="0"/>
    <xf numFmtId="0" fontId="25" fillId="0" borderId="49" applyNumberFormat="0" applyFill="0" applyAlignment="0" applyProtection="0"/>
  </cellStyleXfs>
  <cellXfs count="228">
    <xf numFmtId="0" fontId="0" fillId="0" borderId="0" xfId="0"/>
    <xf numFmtId="2" fontId="3" fillId="0" borderId="1" xfId="0" applyNumberFormat="1" applyFont="1" applyBorder="1"/>
    <xf numFmtId="0" fontId="5" fillId="0" borderId="0" xfId="0" applyFont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44" fillId="0" borderId="0" xfId="0" applyFont="1"/>
    <xf numFmtId="0" fontId="45" fillId="0" borderId="0" xfId="0" applyFont="1"/>
    <xf numFmtId="166" fontId="5" fillId="0" borderId="0" xfId="0" applyNumberFormat="1" applyFont="1"/>
    <xf numFmtId="0" fontId="46" fillId="0" borderId="55" xfId="0" applyFont="1" applyFill="1" applyBorder="1" applyAlignment="1">
      <alignment vertical="center"/>
    </xf>
    <xf numFmtId="164" fontId="46" fillId="0" borderId="55" xfId="0" applyNumberFormat="1" applyFont="1" applyBorder="1" applyAlignment="1">
      <alignment horizontal="center" vertical="center"/>
    </xf>
    <xf numFmtId="164" fontId="46" fillId="0" borderId="55" xfId="0" applyNumberFormat="1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55" xfId="0" applyFont="1" applyFill="1" applyBorder="1" applyAlignment="1">
      <alignment vertical="center"/>
    </xf>
    <xf numFmtId="164" fontId="51" fillId="0" borderId="55" xfId="0" applyNumberFormat="1" applyFont="1" applyBorder="1" applyAlignment="1">
      <alignment horizontal="center" vertical="center"/>
    </xf>
    <xf numFmtId="4" fontId="51" fillId="0" borderId="55" xfId="0" applyNumberFormat="1" applyFont="1" applyBorder="1" applyAlignment="1">
      <alignment horizontal="center" vertical="center"/>
    </xf>
    <xf numFmtId="3" fontId="51" fillId="0" borderId="55" xfId="0" applyNumberFormat="1" applyFont="1" applyBorder="1" applyAlignment="1">
      <alignment horizontal="center" vertical="center"/>
    </xf>
    <xf numFmtId="0" fontId="53" fillId="0" borderId="0" xfId="0" applyFont="1"/>
    <xf numFmtId="2" fontId="54" fillId="0" borderId="1" xfId="0" applyNumberFormat="1" applyFont="1" applyBorder="1"/>
    <xf numFmtId="2" fontId="54" fillId="0" borderId="2" xfId="0" applyNumberFormat="1" applyFont="1" applyBorder="1"/>
    <xf numFmtId="0" fontId="54" fillId="0" borderId="1" xfId="0" applyFont="1" applyBorder="1"/>
    <xf numFmtId="0" fontId="54" fillId="0" borderId="2" xfId="0" applyFont="1" applyBorder="1"/>
    <xf numFmtId="0" fontId="6" fillId="0" borderId="64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164" fontId="46" fillId="0" borderId="75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3" fontId="51" fillId="59" borderId="55" xfId="0" applyNumberFormat="1" applyFont="1" applyFill="1" applyBorder="1" applyAlignment="1">
      <alignment horizontal="center" vertical="center"/>
    </xf>
    <xf numFmtId="3" fontId="51" fillId="59" borderId="74" xfId="0" applyNumberFormat="1" applyFont="1" applyFill="1" applyBorder="1" applyAlignment="1">
      <alignment horizontal="center" vertical="center"/>
    </xf>
    <xf numFmtId="3" fontId="51" fillId="60" borderId="5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164" fontId="46" fillId="0" borderId="33" xfId="0" applyNumberFormat="1" applyFont="1" applyBorder="1" applyAlignment="1">
      <alignment horizontal="center" vertical="center"/>
    </xf>
    <xf numFmtId="164" fontId="51" fillId="0" borderId="74" xfId="0" applyNumberFormat="1" applyFont="1" applyBorder="1" applyAlignment="1">
      <alignment horizontal="center" vertical="center"/>
    </xf>
    <xf numFmtId="164" fontId="46" fillId="0" borderId="61" xfId="0" applyNumberFormat="1" applyFont="1" applyBorder="1" applyAlignment="1">
      <alignment horizontal="center" vertical="center"/>
    </xf>
    <xf numFmtId="164" fontId="46" fillId="0" borderId="45" xfId="0" applyNumberFormat="1" applyFont="1" applyBorder="1" applyAlignment="1">
      <alignment horizontal="center" vertical="center"/>
    </xf>
    <xf numFmtId="164" fontId="46" fillId="0" borderId="74" xfId="0" applyNumberFormat="1" applyFont="1" applyBorder="1" applyAlignment="1">
      <alignment horizontal="center" vertical="center"/>
    </xf>
    <xf numFmtId="0" fontId="46" fillId="0" borderId="76" xfId="0" applyFont="1" applyFill="1" applyBorder="1" applyAlignment="1">
      <alignment vertical="center"/>
    </xf>
    <xf numFmtId="0" fontId="46" fillId="0" borderId="61" xfId="0" applyFont="1" applyFill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46" fillId="0" borderId="74" xfId="0" applyFont="1" applyFill="1" applyBorder="1" applyAlignment="1">
      <alignment vertical="center"/>
    </xf>
    <xf numFmtId="3" fontId="45" fillId="0" borderId="0" xfId="0" applyNumberFormat="1" applyFont="1"/>
    <xf numFmtId="164" fontId="51" fillId="0" borderId="75" xfId="0" applyNumberFormat="1" applyFont="1" applyBorder="1" applyAlignment="1">
      <alignment horizontal="center" vertical="center"/>
    </xf>
    <xf numFmtId="0" fontId="51" fillId="0" borderId="74" xfId="0" applyFont="1" applyFill="1" applyBorder="1" applyAlignment="1">
      <alignment vertical="center"/>
    </xf>
    <xf numFmtId="164" fontId="51" fillId="0" borderId="54" xfId="0" applyNumberFormat="1" applyFont="1" applyBorder="1" applyAlignment="1">
      <alignment horizontal="left" vertical="center"/>
    </xf>
    <xf numFmtId="0" fontId="4" fillId="2" borderId="55" xfId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vertical="center"/>
    </xf>
    <xf numFmtId="0" fontId="47" fillId="0" borderId="72" xfId="0" applyFont="1" applyFill="1" applyBorder="1" applyAlignment="1">
      <alignment vertical="center"/>
    </xf>
    <xf numFmtId="2" fontId="4" fillId="0" borderId="55" xfId="2" applyNumberFormat="1" applyFont="1" applyBorder="1" applyAlignment="1">
      <alignment horizontal="center" vertical="center"/>
    </xf>
    <xf numFmtId="2" fontId="4" fillId="0" borderId="55" xfId="2" applyNumberFormat="1" applyFont="1" applyBorder="1" applyAlignment="1">
      <alignment horizontal="center" vertical="center" wrapText="1"/>
    </xf>
    <xf numFmtId="0" fontId="6" fillId="4" borderId="55" xfId="0" applyFont="1" applyFill="1" applyBorder="1" applyAlignment="1">
      <alignment vertical="center" wrapText="1"/>
    </xf>
    <xf numFmtId="166" fontId="6" fillId="4" borderId="55" xfId="0" applyNumberFormat="1" applyFont="1" applyFill="1" applyBorder="1" applyAlignment="1">
      <alignment horizontal="center" vertical="center" wrapText="1"/>
    </xf>
    <xf numFmtId="164" fontId="6" fillId="4" borderId="55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vertical="center" wrapText="1"/>
    </xf>
    <xf numFmtId="14" fontId="6" fillId="0" borderId="55" xfId="0" applyNumberFormat="1" applyFont="1" applyFill="1" applyBorder="1" applyAlignment="1">
      <alignment horizontal="center" vertical="center"/>
    </xf>
    <xf numFmtId="166" fontId="6" fillId="4" borderId="55" xfId="0" applyNumberFormat="1" applyFont="1" applyFill="1" applyBorder="1" applyAlignment="1">
      <alignment horizontal="right" vertical="center" wrapText="1"/>
    </xf>
    <xf numFmtId="0" fontId="47" fillId="0" borderId="55" xfId="0" applyFont="1" applyFill="1" applyBorder="1" applyAlignment="1">
      <alignment vertical="center" wrapText="1"/>
    </xf>
    <xf numFmtId="164" fontId="47" fillId="0" borderId="55" xfId="0" applyNumberFormat="1" applyFont="1" applyFill="1" applyBorder="1" applyAlignment="1">
      <alignment horizontal="right" vertical="center" wrapText="1"/>
    </xf>
    <xf numFmtId="0" fontId="6" fillId="0" borderId="56" xfId="0" applyFont="1" applyFill="1" applyBorder="1" applyAlignment="1">
      <alignment horizontal="center" vertical="center"/>
    </xf>
    <xf numFmtId="167" fontId="6" fillId="0" borderId="55" xfId="0" applyNumberFormat="1" applyFont="1" applyBorder="1" applyAlignment="1">
      <alignment horizontal="center" vertical="center"/>
    </xf>
    <xf numFmtId="2" fontId="6" fillId="0" borderId="55" xfId="0" applyNumberFormat="1" applyFont="1" applyBorder="1" applyAlignment="1">
      <alignment horizontal="center" vertical="center"/>
    </xf>
    <xf numFmtId="0" fontId="47" fillId="2" borderId="55" xfId="1" applyFont="1" applyFill="1" applyBorder="1" applyAlignment="1">
      <alignment horizontal="center" vertical="center"/>
    </xf>
    <xf numFmtId="0" fontId="47" fillId="2" borderId="55" xfId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47" fillId="0" borderId="80" xfId="0" applyFont="1" applyFill="1" applyBorder="1" applyAlignment="1">
      <alignment vertical="center"/>
    </xf>
    <xf numFmtId="3" fontId="0" fillId="0" borderId="0" xfId="0" applyNumberFormat="1"/>
    <xf numFmtId="164" fontId="46" fillId="0" borderId="76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vertical="center"/>
    </xf>
    <xf numFmtId="0" fontId="46" fillId="0" borderId="81" xfId="0" applyFont="1" applyFill="1" applyBorder="1" applyAlignment="1">
      <alignment vertical="center"/>
    </xf>
    <xf numFmtId="164" fontId="51" fillId="0" borderId="81" xfId="0" applyNumberFormat="1" applyFont="1" applyBorder="1" applyAlignment="1">
      <alignment horizontal="center" vertical="center"/>
    </xf>
    <xf numFmtId="0" fontId="6" fillId="0" borderId="72" xfId="0" applyFont="1" applyFill="1" applyBorder="1" applyAlignment="1">
      <alignment vertical="center"/>
    </xf>
    <xf numFmtId="164" fontId="60" fillId="0" borderId="55" xfId="0" applyNumberFormat="1" applyFont="1" applyBorder="1" applyAlignment="1">
      <alignment horizontal="center" vertical="center"/>
    </xf>
    <xf numFmtId="4" fontId="60" fillId="0" borderId="55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3" fontId="60" fillId="0" borderId="55" xfId="0" applyNumberFormat="1" applyFont="1" applyBorder="1" applyAlignment="1">
      <alignment horizontal="center" vertical="center"/>
    </xf>
    <xf numFmtId="4" fontId="61" fillId="0" borderId="55" xfId="0" applyNumberFormat="1" applyFont="1" applyBorder="1" applyAlignment="1">
      <alignment horizontal="center" vertical="center"/>
    </xf>
    <xf numFmtId="4" fontId="62" fillId="0" borderId="55" xfId="0" applyNumberFormat="1" applyFont="1" applyBorder="1" applyAlignment="1">
      <alignment horizontal="center" vertical="center"/>
    </xf>
    <xf numFmtId="0" fontId="6" fillId="0" borderId="80" xfId="0" applyFont="1" applyFill="1" applyBorder="1" applyAlignment="1">
      <alignment vertical="center"/>
    </xf>
    <xf numFmtId="164" fontId="60" fillId="0" borderId="81" xfId="0" applyNumberFormat="1" applyFont="1" applyBorder="1" applyAlignment="1">
      <alignment horizontal="center" vertical="center"/>
    </xf>
    <xf numFmtId="4" fontId="62" fillId="0" borderId="81" xfId="0" applyNumberFormat="1" applyFont="1" applyBorder="1" applyAlignment="1">
      <alignment horizontal="center" vertical="center"/>
    </xf>
    <xf numFmtId="164" fontId="51" fillId="0" borderId="82" xfId="0" applyNumberFormat="1" applyFont="1" applyBorder="1" applyAlignment="1">
      <alignment horizontal="center" vertical="center"/>
    </xf>
    <xf numFmtId="0" fontId="47" fillId="0" borderId="83" xfId="0" applyFont="1" applyFill="1" applyBorder="1" applyAlignment="1">
      <alignment vertical="center"/>
    </xf>
    <xf numFmtId="4" fontId="63" fillId="0" borderId="6" xfId="0" applyNumberFormat="1" applyFont="1" applyBorder="1" applyAlignment="1">
      <alignment vertical="center"/>
    </xf>
    <xf numFmtId="0" fontId="64" fillId="0" borderId="0" xfId="0" applyFont="1"/>
    <xf numFmtId="164" fontId="51" fillId="0" borderId="77" xfId="0" applyNumberFormat="1" applyFont="1" applyBorder="1" applyAlignment="1">
      <alignment horizontal="center" vertical="center"/>
    </xf>
    <xf numFmtId="164" fontId="51" fillId="0" borderId="76" xfId="0" applyNumberFormat="1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0" fontId="65" fillId="0" borderId="0" xfId="0" applyFont="1"/>
    <xf numFmtId="0" fontId="68" fillId="0" borderId="0" xfId="0" applyFont="1"/>
    <xf numFmtId="0" fontId="66" fillId="2" borderId="85" xfId="0" applyFont="1" applyFill="1" applyBorder="1" applyAlignment="1">
      <alignment horizontal="center" vertical="center"/>
    </xf>
    <xf numFmtId="0" fontId="66" fillId="2" borderId="85" xfId="0" applyFont="1" applyFill="1" applyBorder="1" applyAlignment="1">
      <alignment horizontal="center" vertical="center" wrapText="1"/>
    </xf>
    <xf numFmtId="0" fontId="69" fillId="4" borderId="89" xfId="364" applyFont="1" applyFill="1" applyBorder="1" applyAlignment="1">
      <alignment horizontal="right" vertical="center"/>
    </xf>
    <xf numFmtId="0" fontId="69" fillId="4" borderId="89" xfId="364" applyFont="1" applyFill="1" applyBorder="1" applyAlignment="1">
      <alignment horizontal="left" vertical="center"/>
    </xf>
    <xf numFmtId="3" fontId="66" fillId="0" borderId="90" xfId="2" applyNumberFormat="1" applyFont="1" applyFill="1" applyBorder="1" applyAlignment="1">
      <alignment horizontal="center" vertical="center"/>
    </xf>
    <xf numFmtId="3" fontId="69" fillId="0" borderId="90" xfId="2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3" fontId="59" fillId="0" borderId="34" xfId="0" applyNumberFormat="1" applyFont="1" applyBorder="1" applyAlignment="1">
      <alignment horizontal="center" vertical="center"/>
    </xf>
    <xf numFmtId="3" fontId="59" fillId="0" borderId="35" xfId="0" applyNumberFormat="1" applyFont="1" applyBorder="1" applyAlignment="1">
      <alignment horizontal="center" vertical="center"/>
    </xf>
    <xf numFmtId="3" fontId="59" fillId="0" borderId="33" xfId="0" applyNumberFormat="1" applyFont="1" applyBorder="1" applyAlignment="1">
      <alignment horizontal="center" vertical="center"/>
    </xf>
    <xf numFmtId="0" fontId="6" fillId="0" borderId="80" xfId="0" applyFont="1" applyFill="1" applyBorder="1" applyAlignment="1">
      <alignment horizontal="right" vertical="center"/>
    </xf>
    <xf numFmtId="0" fontId="6" fillId="0" borderId="77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55" fillId="0" borderId="6" xfId="0" applyNumberFormat="1" applyFont="1" applyBorder="1" applyAlignment="1">
      <alignment horizontal="center" vertical="center"/>
    </xf>
    <xf numFmtId="2" fontId="55" fillId="0" borderId="7" xfId="0" applyNumberFormat="1" applyFont="1" applyBorder="1" applyAlignment="1">
      <alignment horizontal="center" vertical="center"/>
    </xf>
    <xf numFmtId="2" fontId="55" fillId="0" borderId="8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6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58" fillId="58" borderId="60" xfId="0" applyFont="1" applyFill="1" applyBorder="1" applyAlignment="1">
      <alignment horizontal="center" vertical="center"/>
    </xf>
    <xf numFmtId="164" fontId="57" fillId="0" borderId="57" xfId="0" applyNumberFormat="1" applyFont="1" applyFill="1" applyBorder="1" applyAlignment="1">
      <alignment horizontal="right" vertical="center" wrapText="1"/>
    </xf>
    <xf numFmtId="164" fontId="57" fillId="0" borderId="58" xfId="0" applyNumberFormat="1" applyFont="1" applyFill="1" applyBorder="1" applyAlignment="1">
      <alignment horizontal="right" vertical="center" wrapText="1"/>
    </xf>
    <xf numFmtId="164" fontId="57" fillId="0" borderId="59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2" fontId="50" fillId="0" borderId="78" xfId="0" applyNumberFormat="1" applyFont="1" applyBorder="1" applyAlignment="1">
      <alignment horizontal="center" vertical="center"/>
    </xf>
    <xf numFmtId="2" fontId="50" fillId="0" borderId="77" xfId="0" applyNumberFormat="1" applyFont="1" applyBorder="1" applyAlignment="1">
      <alignment horizontal="center" vertical="center"/>
    </xf>
    <xf numFmtId="2" fontId="50" fillId="0" borderId="75" xfId="0" applyNumberFormat="1" applyFont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2" fontId="45" fillId="0" borderId="78" xfId="0" applyNumberFormat="1" applyFont="1" applyBorder="1" applyAlignment="1">
      <alignment horizontal="center"/>
    </xf>
    <xf numFmtId="2" fontId="45" fillId="0" borderId="77" xfId="0" applyNumberFormat="1" applyFont="1" applyBorder="1" applyAlignment="1">
      <alignment horizontal="center"/>
    </xf>
    <xf numFmtId="2" fontId="45" fillId="0" borderId="75" xfId="0" applyNumberFormat="1" applyFont="1" applyBorder="1" applyAlignment="1">
      <alignment horizontal="center"/>
    </xf>
    <xf numFmtId="2" fontId="50" fillId="0" borderId="80" xfId="0" applyNumberFormat="1" applyFont="1" applyBorder="1" applyAlignment="1">
      <alignment horizontal="center" vertical="center"/>
    </xf>
    <xf numFmtId="2" fontId="45" fillId="59" borderId="72" xfId="0" applyNumberFormat="1" applyFont="1" applyFill="1" applyBorder="1" applyAlignment="1">
      <alignment horizontal="center"/>
    </xf>
    <xf numFmtId="2" fontId="45" fillId="59" borderId="70" xfId="0" applyNumberFormat="1" applyFont="1" applyFill="1" applyBorder="1" applyAlignment="1">
      <alignment horizontal="center"/>
    </xf>
    <xf numFmtId="2" fontId="45" fillId="59" borderId="75" xfId="0" applyNumberFormat="1" applyFont="1" applyFill="1" applyBorder="1" applyAlignment="1">
      <alignment horizontal="center"/>
    </xf>
    <xf numFmtId="0" fontId="47" fillId="0" borderId="79" xfId="0" applyFont="1" applyFill="1" applyBorder="1" applyAlignment="1">
      <alignment horizontal="center" vertical="center"/>
    </xf>
    <xf numFmtId="2" fontId="45" fillId="0" borderId="80" xfId="0" applyNumberFormat="1" applyFont="1" applyBorder="1" applyAlignment="1">
      <alignment horizontal="center"/>
    </xf>
    <xf numFmtId="2" fontId="50" fillId="0" borderId="72" xfId="0" applyNumberFormat="1" applyFont="1" applyBorder="1" applyAlignment="1">
      <alignment horizontal="center" vertical="center"/>
    </xf>
    <xf numFmtId="2" fontId="50" fillId="0" borderId="70" xfId="0" applyNumberFormat="1" applyFont="1" applyBorder="1" applyAlignment="1">
      <alignment horizontal="center" vertical="center"/>
    </xf>
    <xf numFmtId="2" fontId="52" fillId="0" borderId="4" xfId="0" applyNumberFormat="1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0" fontId="47" fillId="59" borderId="72" xfId="0" applyFont="1" applyFill="1" applyBorder="1" applyAlignment="1">
      <alignment horizontal="center" vertical="center"/>
    </xf>
    <xf numFmtId="0" fontId="47" fillId="59" borderId="75" xfId="0" applyFont="1" applyFill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/>
    </xf>
    <xf numFmtId="2" fontId="45" fillId="0" borderId="72" xfId="0" applyNumberFormat="1" applyFont="1" applyBorder="1" applyAlignment="1">
      <alignment horizontal="center"/>
    </xf>
    <xf numFmtId="2" fontId="45" fillId="0" borderId="70" xfId="0" applyNumberFormat="1" applyFont="1" applyBorder="1" applyAlignment="1">
      <alignment horizontal="center"/>
    </xf>
    <xf numFmtId="0" fontId="47" fillId="60" borderId="44" xfId="0" applyFont="1" applyFill="1" applyBorder="1" applyAlignment="1">
      <alignment horizontal="center" vertical="center"/>
    </xf>
    <xf numFmtId="0" fontId="47" fillId="60" borderId="45" xfId="0" applyFont="1" applyFill="1" applyBorder="1" applyAlignment="1">
      <alignment horizontal="center" vertical="center"/>
    </xf>
    <xf numFmtId="2" fontId="50" fillId="60" borderId="53" xfId="0" applyNumberFormat="1" applyFont="1" applyFill="1" applyBorder="1" applyAlignment="1">
      <alignment horizontal="center"/>
    </xf>
    <xf numFmtId="2" fontId="50" fillId="60" borderId="50" xfId="0" applyNumberFormat="1" applyFont="1" applyFill="1" applyBorder="1" applyAlignment="1">
      <alignment horizontal="center"/>
    </xf>
    <xf numFmtId="2" fontId="50" fillId="60" borderId="52" xfId="0" applyNumberFormat="1" applyFont="1" applyFill="1" applyBorder="1" applyAlignment="1">
      <alignment horizontal="center"/>
    </xf>
    <xf numFmtId="2" fontId="50" fillId="59" borderId="78" xfId="0" applyNumberFormat="1" applyFont="1" applyFill="1" applyBorder="1" applyAlignment="1">
      <alignment horizontal="center"/>
    </xf>
    <xf numFmtId="2" fontId="50" fillId="59" borderId="77" xfId="0" applyNumberFormat="1" applyFont="1" applyFill="1" applyBorder="1" applyAlignment="1">
      <alignment horizontal="center"/>
    </xf>
    <xf numFmtId="2" fontId="50" fillId="59" borderId="75" xfId="0" applyNumberFormat="1" applyFont="1" applyFill="1" applyBorder="1" applyAlignment="1">
      <alignment horizontal="center"/>
    </xf>
    <xf numFmtId="0" fontId="69" fillId="0" borderId="91" xfId="2" applyFont="1" applyFill="1" applyBorder="1" applyAlignment="1">
      <alignment horizontal="center" vertical="center"/>
    </xf>
    <xf numFmtId="0" fontId="69" fillId="0" borderId="92" xfId="2" applyFont="1" applyFill="1" applyBorder="1" applyAlignment="1">
      <alignment horizontal="center" vertical="center"/>
    </xf>
    <xf numFmtId="0" fontId="69" fillId="0" borderId="91" xfId="0" applyFont="1" applyFill="1" applyBorder="1" applyAlignment="1">
      <alignment horizontal="center" vertical="center"/>
    </xf>
    <xf numFmtId="0" fontId="69" fillId="0" borderId="92" xfId="0" applyFont="1" applyFill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66" fillId="0" borderId="84" xfId="0" applyFont="1" applyBorder="1" applyAlignment="1">
      <alignment horizontal="right" vertical="center"/>
    </xf>
    <xf numFmtId="0" fontId="66" fillId="0" borderId="86" xfId="0" applyFont="1" applyBorder="1" applyAlignment="1">
      <alignment horizontal="center" vertical="center"/>
    </xf>
    <xf numFmtId="0" fontId="66" fillId="0" borderId="87" xfId="0" applyFont="1" applyBorder="1" applyAlignment="1">
      <alignment horizontal="center" vertical="center"/>
    </xf>
    <xf numFmtId="0" fontId="66" fillId="0" borderId="8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83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2" fontId="47" fillId="0" borderId="78" xfId="0" applyNumberFormat="1" applyFont="1" applyBorder="1" applyAlignment="1">
      <alignment horizontal="center" vertical="center"/>
    </xf>
    <xf numFmtId="2" fontId="47" fillId="0" borderId="77" xfId="0" applyNumberFormat="1" applyFont="1" applyBorder="1" applyAlignment="1">
      <alignment horizontal="center" vertical="center"/>
    </xf>
    <xf numFmtId="2" fontId="47" fillId="0" borderId="75" xfId="0" applyNumberFormat="1" applyFont="1" applyBorder="1" applyAlignment="1">
      <alignment horizontal="center" vertical="center"/>
    </xf>
    <xf numFmtId="2" fontId="47" fillId="0" borderId="34" xfId="0" applyNumberFormat="1" applyFont="1" applyBorder="1" applyAlignment="1">
      <alignment horizontal="center" vertical="center"/>
    </xf>
    <xf numFmtId="2" fontId="47" fillId="0" borderId="35" xfId="0" applyNumberFormat="1" applyFont="1" applyBorder="1" applyAlignment="1">
      <alignment horizontal="center" vertical="center"/>
    </xf>
    <xf numFmtId="2" fontId="47" fillId="0" borderId="33" xfId="0" applyNumberFormat="1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2" fontId="47" fillId="0" borderId="44" xfId="0" applyNumberFormat="1" applyFont="1" applyBorder="1" applyAlignment="1">
      <alignment horizontal="center" vertical="center"/>
    </xf>
    <xf numFmtId="2" fontId="47" fillId="0" borderId="70" xfId="0" applyNumberFormat="1" applyFont="1" applyBorder="1" applyAlignment="1">
      <alignment horizontal="center" vertical="center"/>
    </xf>
    <xf numFmtId="2" fontId="56" fillId="0" borderId="4" xfId="2" applyNumberFormat="1" applyFont="1" applyBorder="1" applyAlignment="1">
      <alignment horizontal="center" vertical="center"/>
    </xf>
    <xf numFmtId="165" fontId="4" fillId="3" borderId="81" xfId="2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2" fontId="6" fillId="0" borderId="94" xfId="0" applyNumberFormat="1" applyFont="1" applyFill="1" applyBorder="1" applyAlignment="1">
      <alignment vertical="center"/>
    </xf>
    <xf numFmtId="2" fontId="60" fillId="0" borderId="94" xfId="0" applyNumberFormat="1" applyFont="1" applyBorder="1" applyAlignment="1">
      <alignment horizontal="center" vertical="center"/>
    </xf>
    <xf numFmtId="2" fontId="62" fillId="0" borderId="94" xfId="0" applyNumberFormat="1" applyFont="1" applyBorder="1" applyAlignment="1">
      <alignment horizontal="center" vertical="center"/>
    </xf>
    <xf numFmtId="2" fontId="59" fillId="0" borderId="94" xfId="0" applyNumberFormat="1" applyFont="1" applyBorder="1" applyAlignment="1">
      <alignment horizontal="center" vertical="center"/>
    </xf>
    <xf numFmtId="0" fontId="6" fillId="0" borderId="95" xfId="0" applyFont="1" applyFill="1" applyBorder="1" applyAlignment="1">
      <alignment vertical="center"/>
    </xf>
    <xf numFmtId="164" fontId="60" fillId="0" borderId="93" xfId="0" applyNumberFormat="1" applyFont="1" applyBorder="1" applyAlignment="1">
      <alignment horizontal="center" vertical="center"/>
    </xf>
    <xf numFmtId="4" fontId="62" fillId="0" borderId="93" xfId="0" applyNumberFormat="1" applyFont="1" applyBorder="1" applyAlignment="1">
      <alignment horizontal="center" vertical="center"/>
    </xf>
    <xf numFmtId="3" fontId="59" fillId="0" borderId="95" xfId="0" applyNumberFormat="1" applyFont="1" applyBorder="1" applyAlignment="1">
      <alignment horizontal="center" vertical="center"/>
    </xf>
    <xf numFmtId="3" fontId="59" fillId="0" borderId="77" xfId="0" applyNumberFormat="1" applyFont="1" applyBorder="1" applyAlignment="1">
      <alignment horizontal="center" vertical="center"/>
    </xf>
    <xf numFmtId="3" fontId="59" fillId="0" borderId="75" xfId="0" applyNumberFormat="1" applyFont="1" applyBorder="1" applyAlignment="1">
      <alignment horizontal="center"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867834</xdr:colOff>
      <xdr:row>0</xdr:row>
      <xdr:rowOff>0</xdr:rowOff>
    </xdr:from>
    <xdr:to>
      <xdr:col>13</xdr:col>
      <xdr:colOff>0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96629" cy="83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961412</xdr:colOff>
      <xdr:row>0</xdr:row>
      <xdr:rowOff>9527</xdr:rowOff>
    </xdr:from>
    <xdr:to>
      <xdr:col>13</xdr:col>
      <xdr:colOff>1356102</xdr:colOff>
      <xdr:row>1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7"/>
          <a:ext cx="394690" cy="30479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51</xdr:row>
      <xdr:rowOff>133003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51</xdr:row>
      <xdr:rowOff>133003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51</xdr:row>
      <xdr:rowOff>133003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50</xdr:row>
      <xdr:rowOff>333028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50</xdr:row>
      <xdr:rowOff>333028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50</xdr:row>
      <xdr:rowOff>333028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51</xdr:row>
      <xdr:rowOff>133003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989206</xdr:colOff>
      <xdr:row>50</xdr:row>
      <xdr:rowOff>47625</xdr:rowOff>
    </xdr:from>
    <xdr:to>
      <xdr:col>14</xdr:col>
      <xdr:colOff>9525</xdr:colOff>
      <xdr:row>50</xdr:row>
      <xdr:rowOff>371475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18225" y="9563100"/>
          <a:ext cx="401444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982569</xdr:colOff>
      <xdr:row>41</xdr:row>
      <xdr:rowOff>66675</xdr:rowOff>
    </xdr:from>
    <xdr:to>
      <xdr:col>13</xdr:col>
      <xdr:colOff>1359446</xdr:colOff>
      <xdr:row>41</xdr:row>
      <xdr:rowOff>342900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49429" y="7886700"/>
          <a:ext cx="376877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0</xdr:row>
      <xdr:rowOff>9525</xdr:rowOff>
    </xdr:from>
    <xdr:to>
      <xdr:col>5</xdr:col>
      <xdr:colOff>1295400</xdr:colOff>
      <xdr:row>2</xdr:row>
      <xdr:rowOff>116205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1732975" y="9525"/>
          <a:ext cx="847725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1026583</xdr:colOff>
      <xdr:row>25</xdr:row>
      <xdr:rowOff>0</xdr:rowOff>
    </xdr:from>
    <xdr:ext cx="2242" cy="53305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494953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494953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494953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533053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533053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533053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533053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533053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533053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53305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53305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533053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4949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4949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4949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494953"/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494953"/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494953"/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86</xdr:row>
      <xdr:rowOff>0</xdr:rowOff>
    </xdr:from>
    <xdr:ext cx="2242" cy="333028"/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86</xdr:row>
      <xdr:rowOff>0</xdr:rowOff>
    </xdr:from>
    <xdr:ext cx="2242" cy="333028"/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86</xdr:row>
      <xdr:rowOff>0</xdr:rowOff>
    </xdr:from>
    <xdr:ext cx="2242" cy="333028"/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86</xdr:row>
      <xdr:rowOff>0</xdr:rowOff>
    </xdr:from>
    <xdr:ext cx="2242" cy="333028"/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86</xdr:row>
      <xdr:rowOff>0</xdr:rowOff>
    </xdr:from>
    <xdr:ext cx="2242" cy="333028"/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86</xdr:row>
      <xdr:rowOff>0</xdr:rowOff>
    </xdr:from>
    <xdr:ext cx="2242" cy="333028"/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rightToLeft="1" topLeftCell="A10" zoomScale="90" zoomScaleNormal="90" workbookViewId="0">
      <selection activeCell="D15" sqref="D15:F15"/>
    </sheetView>
  </sheetViews>
  <sheetFormatPr defaultRowHeight="15"/>
  <cols>
    <col min="1" max="1" width="24.140625" customWidth="1"/>
    <col min="2" max="2" width="11.5703125" customWidth="1"/>
    <col min="3" max="3" width="13.2851562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7.85546875" customWidth="1"/>
  </cols>
  <sheetData>
    <row r="1" spans="1:15" s="2" customFormat="1" ht="21" customHeight="1">
      <c r="A1" s="117" t="s">
        <v>0</v>
      </c>
      <c r="B1" s="118"/>
      <c r="C1" s="119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s="2" customFormat="1" ht="25.5" customHeight="1">
      <c r="A2" s="124" t="s">
        <v>301</v>
      </c>
      <c r="B2" s="124"/>
      <c r="C2" s="125"/>
      <c r="D2" s="123" t="s">
        <v>302</v>
      </c>
      <c r="E2" s="124"/>
      <c r="F2" s="125"/>
      <c r="G2" s="23"/>
      <c r="H2" s="23"/>
      <c r="I2" s="23"/>
      <c r="J2" s="23"/>
      <c r="K2" s="23"/>
      <c r="L2" s="23"/>
      <c r="M2" s="23"/>
    </row>
    <row r="3" spans="1:15" s="2" customFormat="1" ht="17.25" customHeight="1">
      <c r="A3" s="115" t="s">
        <v>137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  <c r="L3" s="24"/>
      <c r="M3" s="22"/>
    </row>
    <row r="4" spans="1:15" s="7" customFormat="1" ht="29.25" customHeight="1">
      <c r="A4" s="5" t="s">
        <v>2</v>
      </c>
      <c r="B4" s="134">
        <f>'نشرة التداول'!M59</f>
        <v>365767194</v>
      </c>
      <c r="C4" s="133"/>
      <c r="D4" s="67"/>
      <c r="E4" s="23"/>
      <c r="F4" s="23"/>
      <c r="G4" s="23"/>
      <c r="H4" s="23"/>
      <c r="I4" s="23"/>
      <c r="J4" s="123" t="s">
        <v>4</v>
      </c>
      <c r="K4" s="124"/>
      <c r="L4" s="125"/>
      <c r="M4" s="69">
        <v>103</v>
      </c>
      <c r="O4" s="77"/>
    </row>
    <row r="5" spans="1:15" s="7" customFormat="1" ht="30.75" customHeight="1">
      <c r="A5" s="66" t="s">
        <v>1</v>
      </c>
      <c r="B5" s="132">
        <f>'نشرة التداول'!N59</f>
        <v>410104821.58000004</v>
      </c>
      <c r="C5" s="133"/>
      <c r="D5" s="67"/>
      <c r="E5" s="23"/>
      <c r="F5" s="23"/>
      <c r="G5" s="23"/>
      <c r="H5" s="23"/>
      <c r="I5" s="25"/>
      <c r="J5" s="126" t="s">
        <v>5</v>
      </c>
      <c r="K5" s="127"/>
      <c r="L5" s="128"/>
      <c r="M5" s="69">
        <v>31</v>
      </c>
      <c r="O5" s="77"/>
    </row>
    <row r="6" spans="1:15" s="7" customFormat="1" ht="33.75" customHeight="1">
      <c r="A6" s="28" t="s">
        <v>3</v>
      </c>
      <c r="B6" s="70">
        <f>'نشرة التداول'!L59</f>
        <v>449</v>
      </c>
      <c r="C6" s="131"/>
      <c r="D6" s="130"/>
      <c r="E6" s="23"/>
      <c r="F6" s="23"/>
      <c r="G6" s="23"/>
      <c r="H6" s="23"/>
      <c r="I6" s="25"/>
      <c r="J6" s="1" t="s">
        <v>6</v>
      </c>
      <c r="K6" s="23"/>
      <c r="L6" s="23"/>
      <c r="M6" s="71">
        <v>4</v>
      </c>
      <c r="O6" s="77"/>
    </row>
    <row r="7" spans="1:15" s="7" customFormat="1" ht="30.75" customHeight="1">
      <c r="A7" s="5" t="s">
        <v>102</v>
      </c>
      <c r="B7" s="72">
        <v>641.46</v>
      </c>
      <c r="C7" s="129" t="s">
        <v>90</v>
      </c>
      <c r="D7" s="130"/>
      <c r="E7" s="23"/>
      <c r="F7" s="23"/>
      <c r="G7" s="23"/>
      <c r="H7" s="23"/>
      <c r="I7" s="25"/>
      <c r="J7" s="1" t="s">
        <v>7</v>
      </c>
      <c r="K7" s="23"/>
      <c r="L7" s="23"/>
      <c r="M7" s="73">
        <v>16</v>
      </c>
      <c r="O7" s="77"/>
    </row>
    <row r="8" spans="1:15" s="7" customFormat="1" ht="35.25" customHeight="1">
      <c r="A8" s="5" t="s">
        <v>103</v>
      </c>
      <c r="B8" s="72">
        <v>644.78</v>
      </c>
      <c r="C8" s="129" t="s">
        <v>90</v>
      </c>
      <c r="D8" s="130"/>
      <c r="E8" s="23"/>
      <c r="F8" s="23"/>
      <c r="G8" s="23"/>
      <c r="H8" s="23"/>
      <c r="I8" s="25"/>
      <c r="J8" s="1" t="s">
        <v>8</v>
      </c>
      <c r="K8" s="23"/>
      <c r="L8" s="23"/>
      <c r="M8" s="73">
        <v>0</v>
      </c>
      <c r="O8" s="77"/>
    </row>
    <row r="9" spans="1:15" s="7" customFormat="1" ht="32.25" customHeight="1">
      <c r="A9" s="5" t="s">
        <v>284</v>
      </c>
      <c r="B9" s="94">
        <v>-0.51</v>
      </c>
      <c r="C9" s="129"/>
      <c r="D9" s="130"/>
      <c r="E9" s="23"/>
      <c r="F9" s="23"/>
      <c r="G9" s="23"/>
      <c r="H9" s="23"/>
      <c r="I9" s="25"/>
      <c r="J9" s="135" t="s">
        <v>157</v>
      </c>
      <c r="K9" s="136"/>
      <c r="L9" s="137"/>
      <c r="M9" s="69">
        <v>3</v>
      </c>
      <c r="O9" s="77"/>
    </row>
    <row r="10" spans="1:15" s="7" customFormat="1" ht="33" customHeight="1">
      <c r="A10" s="5" t="s">
        <v>113</v>
      </c>
      <c r="B10" s="94">
        <f>B7-B8</f>
        <v>-3.3199999999999363</v>
      </c>
      <c r="C10" s="129" t="s">
        <v>90</v>
      </c>
      <c r="D10" s="130"/>
      <c r="E10" s="23"/>
      <c r="F10" s="23"/>
      <c r="G10" s="23"/>
      <c r="H10" s="24"/>
      <c r="I10" s="26"/>
      <c r="J10" s="42" t="s">
        <v>9</v>
      </c>
      <c r="K10" s="24"/>
      <c r="L10" s="24"/>
      <c r="M10" s="74">
        <v>69</v>
      </c>
      <c r="N10" s="77"/>
      <c r="O10" s="77"/>
    </row>
    <row r="11" spans="1:15" ht="25.5" customHeight="1">
      <c r="A11" s="120" t="s">
        <v>93</v>
      </c>
      <c r="B11" s="121"/>
      <c r="C11" s="121"/>
      <c r="D11" s="121"/>
      <c r="E11" s="121"/>
      <c r="F11" s="122"/>
      <c r="G11" s="14"/>
      <c r="H11" s="120" t="s">
        <v>94</v>
      </c>
      <c r="I11" s="121"/>
      <c r="J11" s="121"/>
      <c r="K11" s="121"/>
      <c r="L11" s="121"/>
      <c r="M11" s="122"/>
    </row>
    <row r="12" spans="1:15" ht="17.100000000000001" customHeight="1">
      <c r="A12" s="61" t="s">
        <v>27</v>
      </c>
      <c r="B12" s="62" t="s">
        <v>95</v>
      </c>
      <c r="C12" s="63" t="s">
        <v>96</v>
      </c>
      <c r="D12" s="142" t="s">
        <v>34</v>
      </c>
      <c r="E12" s="143"/>
      <c r="F12" s="144"/>
      <c r="G12" s="68"/>
      <c r="H12" s="145" t="s">
        <v>27</v>
      </c>
      <c r="I12" s="146"/>
      <c r="J12" s="147"/>
      <c r="K12" s="27" t="s">
        <v>95</v>
      </c>
      <c r="L12" s="27" t="s">
        <v>19</v>
      </c>
      <c r="M12" s="27" t="s">
        <v>34</v>
      </c>
    </row>
    <row r="13" spans="1:15" ht="17.100000000000001" customHeight="1">
      <c r="A13" s="82" t="s">
        <v>184</v>
      </c>
      <c r="B13" s="83">
        <v>0.26</v>
      </c>
      <c r="C13" s="88">
        <v>4</v>
      </c>
      <c r="D13" s="109">
        <v>153165795</v>
      </c>
      <c r="E13" s="110">
        <v>153165795</v>
      </c>
      <c r="F13" s="111">
        <v>153165795</v>
      </c>
      <c r="G13" s="16"/>
      <c r="H13" s="112" t="s">
        <v>83</v>
      </c>
      <c r="I13" s="113" t="s">
        <v>83</v>
      </c>
      <c r="J13" s="114" t="s">
        <v>83</v>
      </c>
      <c r="K13" s="83">
        <v>0.67</v>
      </c>
      <c r="L13" s="87">
        <v>-4.29</v>
      </c>
      <c r="M13" s="86">
        <v>543000</v>
      </c>
    </row>
    <row r="14" spans="1:15" ht="17.100000000000001" customHeight="1">
      <c r="A14" s="85" t="s">
        <v>174</v>
      </c>
      <c r="B14" s="83">
        <v>11.95</v>
      </c>
      <c r="C14" s="88">
        <v>3.91</v>
      </c>
      <c r="D14" s="109">
        <v>875750</v>
      </c>
      <c r="E14" s="110">
        <v>875750</v>
      </c>
      <c r="F14" s="111">
        <v>875750</v>
      </c>
      <c r="G14" s="16"/>
      <c r="H14" s="112" t="s">
        <v>205</v>
      </c>
      <c r="I14" s="113" t="s">
        <v>205</v>
      </c>
      <c r="J14" s="114" t="s">
        <v>205</v>
      </c>
      <c r="K14" s="83">
        <v>3.02</v>
      </c>
      <c r="L14" s="87">
        <v>-4.13</v>
      </c>
      <c r="M14" s="86">
        <v>3050339</v>
      </c>
    </row>
    <row r="15" spans="1:15" ht="17.100000000000001" customHeight="1">
      <c r="A15" s="89" t="s">
        <v>68</v>
      </c>
      <c r="B15" s="90">
        <v>0.61</v>
      </c>
      <c r="C15" s="91">
        <v>1.67</v>
      </c>
      <c r="D15" s="109">
        <v>42587000</v>
      </c>
      <c r="E15" s="110">
        <v>42587000</v>
      </c>
      <c r="F15" s="111">
        <v>42587000</v>
      </c>
      <c r="G15" s="16"/>
      <c r="H15" s="112" t="s">
        <v>84</v>
      </c>
      <c r="I15" s="113" t="s">
        <v>84</v>
      </c>
      <c r="J15" s="114" t="s">
        <v>84</v>
      </c>
      <c r="K15" s="83">
        <v>0.75</v>
      </c>
      <c r="L15" s="87">
        <v>-3.85</v>
      </c>
      <c r="M15" s="86">
        <v>6500000</v>
      </c>
    </row>
    <row r="16" spans="1:15" ht="17.100000000000001" customHeight="1">
      <c r="A16" s="222" t="s">
        <v>57</v>
      </c>
      <c r="B16" s="223">
        <v>2.77</v>
      </c>
      <c r="C16" s="224">
        <v>0.73</v>
      </c>
      <c r="D16" s="225">
        <v>27475023</v>
      </c>
      <c r="E16" s="226">
        <v>27475023</v>
      </c>
      <c r="F16" s="227">
        <v>27475023</v>
      </c>
      <c r="G16" s="16"/>
      <c r="H16" s="112" t="s">
        <v>114</v>
      </c>
      <c r="I16" s="113" t="s">
        <v>114</v>
      </c>
      <c r="J16" s="114" t="s">
        <v>114</v>
      </c>
      <c r="K16" s="83">
        <v>1.28</v>
      </c>
      <c r="L16" s="87">
        <v>-3.76</v>
      </c>
      <c r="M16" s="86">
        <v>8560000</v>
      </c>
    </row>
    <row r="17" spans="1:13" ht="17.100000000000001" customHeight="1">
      <c r="A17" s="218"/>
      <c r="B17" s="219"/>
      <c r="C17" s="220"/>
      <c r="D17" s="221"/>
      <c r="E17" s="221"/>
      <c r="F17" s="221"/>
      <c r="G17" s="16"/>
      <c r="H17" s="112" t="s">
        <v>243</v>
      </c>
      <c r="I17" s="113" t="s">
        <v>243</v>
      </c>
      <c r="J17" s="114" t="s">
        <v>243</v>
      </c>
      <c r="K17" s="83">
        <v>9</v>
      </c>
      <c r="L17" s="87">
        <v>-3.23</v>
      </c>
      <c r="M17" s="86">
        <v>710000</v>
      </c>
    </row>
    <row r="18" spans="1:13" ht="17.100000000000001" customHeight="1">
      <c r="A18" s="148" t="s">
        <v>97</v>
      </c>
      <c r="B18" s="148"/>
      <c r="C18" s="148"/>
      <c r="D18" s="148"/>
      <c r="E18" s="148"/>
      <c r="F18" s="148"/>
      <c r="G18" s="17"/>
      <c r="H18" s="148" t="s">
        <v>98</v>
      </c>
      <c r="I18" s="148"/>
      <c r="J18" s="148"/>
      <c r="K18" s="148"/>
      <c r="L18" s="148"/>
      <c r="M18" s="148"/>
    </row>
    <row r="19" spans="1:13" ht="17.100000000000001" customHeight="1">
      <c r="A19" s="61" t="s">
        <v>27</v>
      </c>
      <c r="B19" s="62" t="s">
        <v>95</v>
      </c>
      <c r="C19" s="63" t="s">
        <v>96</v>
      </c>
      <c r="D19" s="142" t="s">
        <v>34</v>
      </c>
      <c r="E19" s="143"/>
      <c r="F19" s="144"/>
      <c r="G19" s="68"/>
      <c r="H19" s="149" t="s">
        <v>27</v>
      </c>
      <c r="I19" s="150"/>
      <c r="J19" s="151"/>
      <c r="K19" s="15" t="s">
        <v>95</v>
      </c>
      <c r="L19" s="15" t="s">
        <v>19</v>
      </c>
      <c r="M19" s="15" t="s">
        <v>1</v>
      </c>
    </row>
    <row r="20" spans="1:13" ht="17.100000000000001" customHeight="1">
      <c r="A20" s="82" t="s">
        <v>184</v>
      </c>
      <c r="B20" s="83">
        <v>0.26</v>
      </c>
      <c r="C20" s="84">
        <v>4</v>
      </c>
      <c r="D20" s="109">
        <v>153165795</v>
      </c>
      <c r="E20" s="110">
        <v>153165795</v>
      </c>
      <c r="F20" s="111">
        <v>153165795</v>
      </c>
      <c r="G20" s="75"/>
      <c r="H20" s="112" t="s">
        <v>57</v>
      </c>
      <c r="I20" s="113" t="s">
        <v>57</v>
      </c>
      <c r="J20" s="114" t="s">
        <v>57</v>
      </c>
      <c r="K20" s="83">
        <v>2.77</v>
      </c>
      <c r="L20" s="84">
        <v>0.73</v>
      </c>
      <c r="M20" s="86">
        <v>74495917.200000003</v>
      </c>
    </row>
    <row r="21" spans="1:13" ht="17.100000000000001" customHeight="1">
      <c r="A21" s="85" t="s">
        <v>68</v>
      </c>
      <c r="B21" s="83">
        <v>0.61</v>
      </c>
      <c r="C21" s="84">
        <v>1.67</v>
      </c>
      <c r="D21" s="109">
        <v>42587000</v>
      </c>
      <c r="E21" s="110">
        <v>42587000</v>
      </c>
      <c r="F21" s="111">
        <v>42587000</v>
      </c>
      <c r="G21" s="75"/>
      <c r="H21" s="112" t="s">
        <v>192</v>
      </c>
      <c r="I21" s="113" t="s">
        <v>192</v>
      </c>
      <c r="J21" s="114" t="s">
        <v>192</v>
      </c>
      <c r="K21" s="83">
        <v>1.77</v>
      </c>
      <c r="L21" s="84">
        <v>-1.67</v>
      </c>
      <c r="M21" s="86">
        <v>59885666.380000003</v>
      </c>
    </row>
    <row r="22" spans="1:13" ht="17.100000000000001" customHeight="1">
      <c r="A22" s="85" t="s">
        <v>192</v>
      </c>
      <c r="B22" s="83">
        <v>1.77</v>
      </c>
      <c r="C22" s="84">
        <v>-1.67</v>
      </c>
      <c r="D22" s="109">
        <v>33900000</v>
      </c>
      <c r="E22" s="110">
        <v>33900000</v>
      </c>
      <c r="F22" s="111">
        <v>33900000</v>
      </c>
      <c r="G22" s="75"/>
      <c r="H22" s="112" t="s">
        <v>246</v>
      </c>
      <c r="I22" s="113" t="s">
        <v>246</v>
      </c>
      <c r="J22" s="114" t="s">
        <v>246</v>
      </c>
      <c r="K22" s="83">
        <v>7.65</v>
      </c>
      <c r="L22" s="84">
        <v>-0.39</v>
      </c>
      <c r="M22" s="86">
        <v>55386444.880000003</v>
      </c>
    </row>
    <row r="23" spans="1:13" ht="17.100000000000001" customHeight="1">
      <c r="A23" s="85" t="s">
        <v>57</v>
      </c>
      <c r="B23" s="83">
        <v>2.77</v>
      </c>
      <c r="C23" s="84">
        <v>0.73</v>
      </c>
      <c r="D23" s="109">
        <v>27475023</v>
      </c>
      <c r="E23" s="110">
        <v>27475023</v>
      </c>
      <c r="F23" s="111">
        <v>27475023</v>
      </c>
      <c r="G23" s="75"/>
      <c r="H23" s="112" t="s">
        <v>184</v>
      </c>
      <c r="I23" s="113" t="s">
        <v>184</v>
      </c>
      <c r="J23" s="114" t="s">
        <v>184</v>
      </c>
      <c r="K23" s="83">
        <v>0.26</v>
      </c>
      <c r="L23" s="84">
        <v>4</v>
      </c>
      <c r="M23" s="86">
        <v>39823106.700000003</v>
      </c>
    </row>
    <row r="24" spans="1:13" ht="17.100000000000001" customHeight="1">
      <c r="A24" s="82" t="s">
        <v>241</v>
      </c>
      <c r="B24" s="83">
        <v>0.06</v>
      </c>
      <c r="C24" s="84">
        <v>0</v>
      </c>
      <c r="D24" s="109">
        <v>21350000</v>
      </c>
      <c r="E24" s="110">
        <v>21350000</v>
      </c>
      <c r="F24" s="111">
        <v>21350000</v>
      </c>
      <c r="G24" s="75"/>
      <c r="H24" s="112" t="s">
        <v>230</v>
      </c>
      <c r="I24" s="113" t="s">
        <v>230</v>
      </c>
      <c r="J24" s="114" t="s">
        <v>230</v>
      </c>
      <c r="K24" s="83">
        <v>2.13</v>
      </c>
      <c r="L24" s="84">
        <v>-1.39</v>
      </c>
      <c r="M24" s="86">
        <v>29149965.539999999</v>
      </c>
    </row>
    <row r="25" spans="1:13" ht="38.25" customHeight="1">
      <c r="A25" s="139" t="s">
        <v>248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1"/>
    </row>
    <row r="26" spans="1:13" ht="20.25" customHeight="1">
      <c r="A26" s="138" t="s">
        <v>99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</row>
  </sheetData>
  <mergeCells count="44">
    <mergeCell ref="A26:M26"/>
    <mergeCell ref="D24:F24"/>
    <mergeCell ref="H24:J24"/>
    <mergeCell ref="A25:M25"/>
    <mergeCell ref="D12:F12"/>
    <mergeCell ref="H12:J12"/>
    <mergeCell ref="A18:F18"/>
    <mergeCell ref="H18:M18"/>
    <mergeCell ref="D19:F19"/>
    <mergeCell ref="H19:J19"/>
    <mergeCell ref="H13:J13"/>
    <mergeCell ref="H14:J14"/>
    <mergeCell ref="D13:F13"/>
    <mergeCell ref="D14:F14"/>
    <mergeCell ref="D21:F21"/>
    <mergeCell ref="H21:J21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D22:F22"/>
    <mergeCell ref="H22:J22"/>
    <mergeCell ref="D23:F23"/>
    <mergeCell ref="H23:J23"/>
    <mergeCell ref="H15:J15"/>
    <mergeCell ref="H16:J16"/>
    <mergeCell ref="H17:J17"/>
    <mergeCell ref="D17:F17"/>
    <mergeCell ref="D20:F20"/>
    <mergeCell ref="H20:J20"/>
    <mergeCell ref="D15:F15"/>
    <mergeCell ref="D16:F1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1"/>
  <sheetViews>
    <sheetView rightToLeft="1" topLeftCell="A61" workbookViewId="0">
      <selection activeCell="A42" sqref="A1:XFD1048576"/>
    </sheetView>
  </sheetViews>
  <sheetFormatPr defaultColWidth="9" defaultRowHeight="19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4" ht="23.25" customHeight="1">
      <c r="B1" s="168" t="s">
        <v>300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</row>
    <row r="2" spans="2:14" ht="36.75" customHeight="1">
      <c r="B2" s="64" t="s">
        <v>10</v>
      </c>
      <c r="C2" s="65" t="s">
        <v>11</v>
      </c>
      <c r="D2" s="65" t="s">
        <v>12</v>
      </c>
      <c r="E2" s="65" t="s">
        <v>13</v>
      </c>
      <c r="F2" s="65" t="s">
        <v>14</v>
      </c>
      <c r="G2" s="65" t="s">
        <v>15</v>
      </c>
      <c r="H2" s="65" t="s">
        <v>16</v>
      </c>
      <c r="I2" s="65" t="s">
        <v>17</v>
      </c>
      <c r="J2" s="65" t="s">
        <v>18</v>
      </c>
      <c r="K2" s="65" t="s">
        <v>19</v>
      </c>
      <c r="L2" s="65" t="s">
        <v>3</v>
      </c>
      <c r="M2" s="65" t="s">
        <v>2</v>
      </c>
      <c r="N2" s="65" t="s">
        <v>1</v>
      </c>
    </row>
    <row r="3" spans="2:14" ht="14.45" customHeight="1">
      <c r="B3" s="160" t="s">
        <v>20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</row>
    <row r="4" spans="2:14" ht="14.45" customHeight="1">
      <c r="B4" s="50" t="s">
        <v>252</v>
      </c>
      <c r="C4" s="11" t="s">
        <v>253</v>
      </c>
      <c r="D4" s="19">
        <v>0.37</v>
      </c>
      <c r="E4" s="19">
        <v>0.37</v>
      </c>
      <c r="F4" s="19">
        <v>0.36</v>
      </c>
      <c r="G4" s="19">
        <v>0.36</v>
      </c>
      <c r="H4" s="19">
        <v>0.37</v>
      </c>
      <c r="I4" s="19">
        <v>0.36</v>
      </c>
      <c r="J4" s="19">
        <v>0.37</v>
      </c>
      <c r="K4" s="20">
        <v>-2.7</v>
      </c>
      <c r="L4" s="21">
        <v>4</v>
      </c>
      <c r="M4" s="21">
        <v>3750000</v>
      </c>
      <c r="N4" s="21">
        <v>1367500</v>
      </c>
    </row>
    <row r="5" spans="2:14" ht="14.45" customHeight="1">
      <c r="B5" s="49" t="s">
        <v>192</v>
      </c>
      <c r="C5" s="11" t="s">
        <v>193</v>
      </c>
      <c r="D5" s="19">
        <v>1.79</v>
      </c>
      <c r="E5" s="19">
        <v>1.79</v>
      </c>
      <c r="F5" s="19">
        <v>1.75</v>
      </c>
      <c r="G5" s="19">
        <v>1.77</v>
      </c>
      <c r="H5" s="19">
        <v>1.8</v>
      </c>
      <c r="I5" s="19">
        <v>1.77</v>
      </c>
      <c r="J5" s="19">
        <v>1.8</v>
      </c>
      <c r="K5" s="20">
        <v>-1.67</v>
      </c>
      <c r="L5" s="21">
        <v>26</v>
      </c>
      <c r="M5" s="21">
        <v>33900000</v>
      </c>
      <c r="N5" s="21">
        <v>59885666.380000003</v>
      </c>
    </row>
    <row r="6" spans="2:14" ht="14.45" customHeight="1">
      <c r="B6" s="49" t="s">
        <v>178</v>
      </c>
      <c r="C6" s="11" t="s">
        <v>179</v>
      </c>
      <c r="D6" s="19">
        <v>0.49</v>
      </c>
      <c r="E6" s="19">
        <v>0.49</v>
      </c>
      <c r="F6" s="19">
        <v>0.49</v>
      </c>
      <c r="G6" s="19">
        <v>0.49</v>
      </c>
      <c r="H6" s="19">
        <v>0.49</v>
      </c>
      <c r="I6" s="19">
        <v>0.49</v>
      </c>
      <c r="J6" s="19">
        <v>0.5</v>
      </c>
      <c r="K6" s="20">
        <v>-2</v>
      </c>
      <c r="L6" s="21">
        <v>16</v>
      </c>
      <c r="M6" s="21">
        <v>14199438</v>
      </c>
      <c r="N6" s="21">
        <v>6957724.6200000001</v>
      </c>
    </row>
    <row r="7" spans="2:14" ht="14.45" customHeight="1">
      <c r="B7" s="49" t="s">
        <v>184</v>
      </c>
      <c r="C7" s="11" t="s">
        <v>185</v>
      </c>
      <c r="D7" s="19">
        <v>0.26</v>
      </c>
      <c r="E7" s="19">
        <v>0.26</v>
      </c>
      <c r="F7" s="19">
        <v>0.26</v>
      </c>
      <c r="G7" s="19">
        <v>0.26</v>
      </c>
      <c r="H7" s="19">
        <v>0.25</v>
      </c>
      <c r="I7" s="19">
        <v>0.26</v>
      </c>
      <c r="J7" s="19">
        <v>0.25</v>
      </c>
      <c r="K7" s="20">
        <v>4</v>
      </c>
      <c r="L7" s="21">
        <v>7</v>
      </c>
      <c r="M7" s="21">
        <v>153165795</v>
      </c>
      <c r="N7" s="21">
        <v>39823106.700000003</v>
      </c>
    </row>
    <row r="8" spans="2:14" ht="14.45" customHeight="1">
      <c r="B8" s="50" t="s">
        <v>199</v>
      </c>
      <c r="C8" s="46" t="s">
        <v>200</v>
      </c>
      <c r="D8" s="19">
        <v>0.46</v>
      </c>
      <c r="E8" s="19">
        <v>0.46</v>
      </c>
      <c r="F8" s="19">
        <v>0.46</v>
      </c>
      <c r="G8" s="19">
        <v>0.46</v>
      </c>
      <c r="H8" s="19">
        <v>0.46</v>
      </c>
      <c r="I8" s="19">
        <v>0.46</v>
      </c>
      <c r="J8" s="19">
        <v>0.46</v>
      </c>
      <c r="K8" s="20">
        <v>0</v>
      </c>
      <c r="L8" s="21">
        <v>1</v>
      </c>
      <c r="M8" s="21">
        <v>87780</v>
      </c>
      <c r="N8" s="21">
        <v>40378.800000000003</v>
      </c>
    </row>
    <row r="9" spans="2:14" ht="14.45" customHeight="1">
      <c r="B9" s="50" t="s">
        <v>260</v>
      </c>
      <c r="C9" s="11" t="s">
        <v>261</v>
      </c>
      <c r="D9" s="19">
        <v>0.12</v>
      </c>
      <c r="E9" s="19">
        <v>0.12</v>
      </c>
      <c r="F9" s="19">
        <v>0.12</v>
      </c>
      <c r="G9" s="19">
        <v>0.12</v>
      </c>
      <c r="H9" s="19">
        <v>0.12</v>
      </c>
      <c r="I9" s="19">
        <v>0.12</v>
      </c>
      <c r="J9" s="19">
        <v>0.12</v>
      </c>
      <c r="K9" s="20">
        <v>0</v>
      </c>
      <c r="L9" s="21">
        <v>1</v>
      </c>
      <c r="M9" s="21">
        <v>4000000</v>
      </c>
      <c r="N9" s="21">
        <v>480000</v>
      </c>
    </row>
    <row r="10" spans="2:14" ht="14.45" customHeight="1">
      <c r="B10" s="50" t="s">
        <v>189</v>
      </c>
      <c r="C10" s="46" t="s">
        <v>188</v>
      </c>
      <c r="D10" s="19">
        <v>0.19</v>
      </c>
      <c r="E10" s="19">
        <v>0.19</v>
      </c>
      <c r="F10" s="19">
        <v>0.19</v>
      </c>
      <c r="G10" s="19">
        <v>0.19</v>
      </c>
      <c r="H10" s="19">
        <v>0.19</v>
      </c>
      <c r="I10" s="19">
        <v>0.19</v>
      </c>
      <c r="J10" s="19">
        <v>0.19</v>
      </c>
      <c r="K10" s="20">
        <v>0</v>
      </c>
      <c r="L10" s="21">
        <v>3</v>
      </c>
      <c r="M10" s="21">
        <v>1250000</v>
      </c>
      <c r="N10" s="21">
        <v>237500</v>
      </c>
    </row>
    <row r="11" spans="2:14" ht="14.45" customHeight="1">
      <c r="B11" s="49" t="s">
        <v>68</v>
      </c>
      <c r="C11" s="11" t="s">
        <v>69</v>
      </c>
      <c r="D11" s="19">
        <v>0.61</v>
      </c>
      <c r="E11" s="19">
        <v>0.61</v>
      </c>
      <c r="F11" s="19">
        <v>0.61</v>
      </c>
      <c r="G11" s="19">
        <v>0.61</v>
      </c>
      <c r="H11" s="19">
        <v>0.6</v>
      </c>
      <c r="I11" s="19">
        <v>0.61</v>
      </c>
      <c r="J11" s="19">
        <v>0.6</v>
      </c>
      <c r="K11" s="20">
        <v>1.67</v>
      </c>
      <c r="L11" s="21">
        <v>39</v>
      </c>
      <c r="M11" s="21">
        <v>42587000</v>
      </c>
      <c r="N11" s="21">
        <v>25978070</v>
      </c>
    </row>
    <row r="12" spans="2:14" ht="14.45" customHeight="1">
      <c r="B12" s="98" t="s">
        <v>114</v>
      </c>
      <c r="C12" s="99" t="s">
        <v>115</v>
      </c>
      <c r="D12" s="19">
        <v>1.3</v>
      </c>
      <c r="E12" s="19">
        <v>1.3</v>
      </c>
      <c r="F12" s="19">
        <v>1.28</v>
      </c>
      <c r="G12" s="19">
        <v>1.3</v>
      </c>
      <c r="H12" s="19">
        <v>1.33</v>
      </c>
      <c r="I12" s="19">
        <v>1.28</v>
      </c>
      <c r="J12" s="19">
        <v>1.33</v>
      </c>
      <c r="K12" s="20">
        <v>-3.76</v>
      </c>
      <c r="L12" s="21">
        <v>11</v>
      </c>
      <c r="M12" s="21">
        <v>8560000</v>
      </c>
      <c r="N12" s="21">
        <v>11087400</v>
      </c>
    </row>
    <row r="13" spans="2:14" ht="14.45" customHeight="1">
      <c r="B13" s="49" t="s">
        <v>70</v>
      </c>
      <c r="C13" s="11" t="s">
        <v>71</v>
      </c>
      <c r="D13" s="19">
        <v>0.66</v>
      </c>
      <c r="E13" s="19">
        <v>0.66</v>
      </c>
      <c r="F13" s="19">
        <v>0.65</v>
      </c>
      <c r="G13" s="19">
        <v>0.65</v>
      </c>
      <c r="H13" s="19">
        <v>0.6</v>
      </c>
      <c r="I13" s="19">
        <v>0.65</v>
      </c>
      <c r="J13" s="19">
        <v>0.65</v>
      </c>
      <c r="K13" s="20">
        <v>0</v>
      </c>
      <c r="L13" s="21">
        <v>3</v>
      </c>
      <c r="M13" s="21">
        <v>282928</v>
      </c>
      <c r="N13" s="21">
        <v>184203.2</v>
      </c>
    </row>
    <row r="14" spans="2:14" ht="14.45" customHeight="1">
      <c r="B14" s="50" t="s">
        <v>241</v>
      </c>
      <c r="C14" s="11" t="s">
        <v>242</v>
      </c>
      <c r="D14" s="19">
        <v>0.06</v>
      </c>
      <c r="E14" s="19">
        <v>0.06</v>
      </c>
      <c r="F14" s="19">
        <v>0.06</v>
      </c>
      <c r="G14" s="19">
        <v>0.06</v>
      </c>
      <c r="H14" s="19">
        <v>0.06</v>
      </c>
      <c r="I14" s="19">
        <v>0.06</v>
      </c>
      <c r="J14" s="19">
        <v>0.06</v>
      </c>
      <c r="K14" s="20">
        <v>0</v>
      </c>
      <c r="L14" s="21">
        <v>3</v>
      </c>
      <c r="M14" s="21">
        <v>21350000</v>
      </c>
      <c r="N14" s="21">
        <v>1281000</v>
      </c>
    </row>
    <row r="15" spans="2:14" ht="14.45" customHeight="1">
      <c r="B15" s="172" t="s">
        <v>21</v>
      </c>
      <c r="C15" s="156"/>
      <c r="D15" s="165"/>
      <c r="E15" s="158"/>
      <c r="F15" s="158"/>
      <c r="G15" s="158"/>
      <c r="H15" s="158"/>
      <c r="I15" s="158"/>
      <c r="J15" s="158"/>
      <c r="K15" s="159"/>
      <c r="L15" s="21">
        <f>SUM(L4:L14)</f>
        <v>114</v>
      </c>
      <c r="M15" s="21">
        <f>SUM(M4:M14)</f>
        <v>283132941</v>
      </c>
      <c r="N15" s="21">
        <f>SUM(N4:N14)</f>
        <v>147322549.69999999</v>
      </c>
    </row>
    <row r="16" spans="2:14" ht="14.45" customHeight="1">
      <c r="B16" s="166" t="s">
        <v>245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54"/>
    </row>
    <row r="17" spans="2:14" ht="14.45" customHeight="1">
      <c r="B17" s="49" t="s">
        <v>246</v>
      </c>
      <c r="C17" s="18" t="s">
        <v>247</v>
      </c>
      <c r="D17" s="19">
        <v>7.67</v>
      </c>
      <c r="E17" s="19">
        <v>7.67</v>
      </c>
      <c r="F17" s="19">
        <v>7.65</v>
      </c>
      <c r="G17" s="19">
        <v>7.66</v>
      </c>
      <c r="H17" s="19">
        <v>7.68</v>
      </c>
      <c r="I17" s="19">
        <v>7.65</v>
      </c>
      <c r="J17" s="19">
        <v>7.68</v>
      </c>
      <c r="K17" s="20">
        <v>-0.39</v>
      </c>
      <c r="L17" s="21">
        <v>45</v>
      </c>
      <c r="M17" s="21">
        <v>7226008</v>
      </c>
      <c r="N17" s="21">
        <v>55386444.880000003</v>
      </c>
    </row>
    <row r="18" spans="2:14" ht="14.45" customHeight="1">
      <c r="B18" s="155" t="s">
        <v>249</v>
      </c>
      <c r="C18" s="156"/>
      <c r="D18" s="173"/>
      <c r="E18" s="174"/>
      <c r="F18" s="174"/>
      <c r="G18" s="174"/>
      <c r="H18" s="174"/>
      <c r="I18" s="174"/>
      <c r="J18" s="174"/>
      <c r="K18" s="159"/>
      <c r="L18" s="21">
        <v>45</v>
      </c>
      <c r="M18" s="21">
        <v>7226008</v>
      </c>
      <c r="N18" s="21">
        <v>55386444.880000003</v>
      </c>
    </row>
    <row r="19" spans="2:14" ht="14.45" customHeight="1">
      <c r="B19" s="152" t="s">
        <v>22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</row>
    <row r="20" spans="2:14" ht="14.45" customHeight="1">
      <c r="B20" s="49" t="s">
        <v>203</v>
      </c>
      <c r="C20" s="11" t="s">
        <v>204</v>
      </c>
      <c r="D20" s="19">
        <v>30</v>
      </c>
      <c r="E20" s="19">
        <v>30</v>
      </c>
      <c r="F20" s="19">
        <v>30</v>
      </c>
      <c r="G20" s="19">
        <v>30</v>
      </c>
      <c r="H20" s="19">
        <v>30</v>
      </c>
      <c r="I20" s="19">
        <v>30</v>
      </c>
      <c r="J20" s="19">
        <v>30</v>
      </c>
      <c r="K20" s="20">
        <v>0</v>
      </c>
      <c r="L20" s="21">
        <v>2</v>
      </c>
      <c r="M20" s="21">
        <v>26600</v>
      </c>
      <c r="N20" s="21">
        <v>798000</v>
      </c>
    </row>
    <row r="21" spans="2:14" ht="14.45" customHeight="1">
      <c r="B21" s="49" t="s">
        <v>205</v>
      </c>
      <c r="C21" s="11" t="s">
        <v>206</v>
      </c>
      <c r="D21" s="19">
        <v>3.05</v>
      </c>
      <c r="E21" s="19">
        <v>3.05</v>
      </c>
      <c r="F21" s="19">
        <v>3.02</v>
      </c>
      <c r="G21" s="19">
        <v>3.04</v>
      </c>
      <c r="H21" s="19">
        <v>3.16</v>
      </c>
      <c r="I21" s="19">
        <v>3.02</v>
      </c>
      <c r="J21" s="19">
        <v>3.15</v>
      </c>
      <c r="K21" s="20">
        <v>-4.13</v>
      </c>
      <c r="L21" s="21">
        <v>10</v>
      </c>
      <c r="M21" s="21">
        <v>3050339</v>
      </c>
      <c r="N21" s="21">
        <v>9280326.5</v>
      </c>
    </row>
    <row r="22" spans="2:14" ht="14.45" customHeight="1">
      <c r="B22" s="49" t="s">
        <v>58</v>
      </c>
      <c r="C22" s="11" t="s">
        <v>59</v>
      </c>
      <c r="D22" s="19">
        <v>13.84</v>
      </c>
      <c r="E22" s="19">
        <v>13.84</v>
      </c>
      <c r="F22" s="19">
        <v>13.5</v>
      </c>
      <c r="G22" s="19">
        <v>13.69</v>
      </c>
      <c r="H22" s="19">
        <v>13.82</v>
      </c>
      <c r="I22" s="19">
        <v>13.5</v>
      </c>
      <c r="J22" s="19">
        <v>13.87</v>
      </c>
      <c r="K22" s="20">
        <v>-2.67</v>
      </c>
      <c r="L22" s="21">
        <v>9</v>
      </c>
      <c r="M22" s="21">
        <v>755000</v>
      </c>
      <c r="N22" s="21">
        <v>10332250</v>
      </c>
    </row>
    <row r="23" spans="2:14" ht="14.45" customHeight="1">
      <c r="B23" s="155" t="s">
        <v>44</v>
      </c>
      <c r="C23" s="156"/>
      <c r="D23" s="173"/>
      <c r="E23" s="174"/>
      <c r="F23" s="174"/>
      <c r="G23" s="174"/>
      <c r="H23" s="174"/>
      <c r="I23" s="174"/>
      <c r="J23" s="174"/>
      <c r="K23" s="159"/>
      <c r="L23" s="21">
        <f>SUM(L20:L22)</f>
        <v>21</v>
      </c>
      <c r="M23" s="21">
        <f>SUM(M20:M22)</f>
        <v>3831939</v>
      </c>
      <c r="N23" s="21">
        <f>SUM(N20:N22)</f>
        <v>20410576.5</v>
      </c>
    </row>
    <row r="24" spans="2:14" ht="14.45" customHeight="1">
      <c r="B24" s="166" t="s">
        <v>23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54"/>
    </row>
    <row r="25" spans="2:14" ht="14.45" customHeight="1">
      <c r="B25" s="49" t="s">
        <v>57</v>
      </c>
      <c r="C25" s="11" t="s">
        <v>56</v>
      </c>
      <c r="D25" s="19">
        <v>2.73</v>
      </c>
      <c r="E25" s="19">
        <v>2.8</v>
      </c>
      <c r="F25" s="19">
        <v>2.7</v>
      </c>
      <c r="G25" s="19">
        <v>2.71</v>
      </c>
      <c r="H25" s="19">
        <v>2.77</v>
      </c>
      <c r="I25" s="19">
        <v>2.77</v>
      </c>
      <c r="J25" s="19">
        <v>2.75</v>
      </c>
      <c r="K25" s="20">
        <v>0.73</v>
      </c>
      <c r="L25" s="21">
        <v>79</v>
      </c>
      <c r="M25" s="21">
        <v>27475023</v>
      </c>
      <c r="N25" s="21">
        <v>74495917.200000003</v>
      </c>
    </row>
    <row r="26" spans="2:14" ht="14.45" customHeight="1">
      <c r="B26" s="49" t="s">
        <v>116</v>
      </c>
      <c r="C26" s="11" t="s">
        <v>117</v>
      </c>
      <c r="D26" s="19">
        <v>0.74</v>
      </c>
      <c r="E26" s="19">
        <v>0.74</v>
      </c>
      <c r="F26" s="19">
        <v>0.73</v>
      </c>
      <c r="G26" s="19">
        <v>0.73</v>
      </c>
      <c r="H26" s="19">
        <v>0.75</v>
      </c>
      <c r="I26" s="19">
        <v>0.74</v>
      </c>
      <c r="J26" s="19">
        <v>0.75</v>
      </c>
      <c r="K26" s="20">
        <v>-1.33</v>
      </c>
      <c r="L26" s="21">
        <v>14</v>
      </c>
      <c r="M26" s="21">
        <v>4443834</v>
      </c>
      <c r="N26" s="21">
        <v>3260213.81</v>
      </c>
    </row>
    <row r="27" spans="2:14" ht="14.45" customHeight="1">
      <c r="B27" s="49" t="s">
        <v>258</v>
      </c>
      <c r="C27" s="11" t="s">
        <v>259</v>
      </c>
      <c r="D27" s="19">
        <v>1</v>
      </c>
      <c r="E27" s="19">
        <v>1</v>
      </c>
      <c r="F27" s="19">
        <v>0.98</v>
      </c>
      <c r="G27" s="19">
        <v>0.98</v>
      </c>
      <c r="H27" s="19">
        <v>0.98</v>
      </c>
      <c r="I27" s="19">
        <v>0.98</v>
      </c>
      <c r="J27" s="19">
        <v>0.98</v>
      </c>
      <c r="K27" s="20">
        <v>0</v>
      </c>
      <c r="L27" s="21">
        <v>3</v>
      </c>
      <c r="M27" s="21">
        <v>850000</v>
      </c>
      <c r="N27" s="21">
        <v>835000</v>
      </c>
    </row>
    <row r="28" spans="2:14" ht="14.45" customHeight="1">
      <c r="B28" s="49" t="s">
        <v>271</v>
      </c>
      <c r="C28" s="11" t="s">
        <v>272</v>
      </c>
      <c r="D28" s="19">
        <v>15</v>
      </c>
      <c r="E28" s="19">
        <v>15</v>
      </c>
      <c r="F28" s="19">
        <v>15</v>
      </c>
      <c r="G28" s="19">
        <v>15</v>
      </c>
      <c r="H28" s="19">
        <v>15</v>
      </c>
      <c r="I28" s="19">
        <v>15</v>
      </c>
      <c r="J28" s="19">
        <v>15</v>
      </c>
      <c r="K28" s="20">
        <v>0</v>
      </c>
      <c r="L28" s="21">
        <v>7</v>
      </c>
      <c r="M28" s="21">
        <v>246194</v>
      </c>
      <c r="N28" s="21">
        <v>3692910</v>
      </c>
    </row>
    <row r="29" spans="2:14" ht="14.45" customHeight="1">
      <c r="B29" s="49" t="s">
        <v>231</v>
      </c>
      <c r="C29" s="11" t="s">
        <v>233</v>
      </c>
      <c r="D29" s="19">
        <v>1.53</v>
      </c>
      <c r="E29" s="19">
        <v>1.53</v>
      </c>
      <c r="F29" s="19">
        <v>1.53</v>
      </c>
      <c r="G29" s="19">
        <v>1.53</v>
      </c>
      <c r="H29" s="19">
        <v>1.53</v>
      </c>
      <c r="I29" s="19">
        <v>1.53</v>
      </c>
      <c r="J29" s="19">
        <v>1.53</v>
      </c>
      <c r="K29" s="20">
        <v>0</v>
      </c>
      <c r="L29" s="21">
        <v>35</v>
      </c>
      <c r="M29" s="21">
        <v>10000000</v>
      </c>
      <c r="N29" s="21">
        <v>15300000</v>
      </c>
    </row>
    <row r="30" spans="2:14" ht="14.45" customHeight="1">
      <c r="B30" s="49" t="s">
        <v>230</v>
      </c>
      <c r="C30" s="11" t="s">
        <v>232</v>
      </c>
      <c r="D30" s="19">
        <v>2.15</v>
      </c>
      <c r="E30" s="19">
        <v>2.15</v>
      </c>
      <c r="F30" s="19">
        <v>2.13</v>
      </c>
      <c r="G30" s="19">
        <v>2.15</v>
      </c>
      <c r="H30" s="19">
        <v>2.17</v>
      </c>
      <c r="I30" s="19">
        <v>2.13</v>
      </c>
      <c r="J30" s="19">
        <v>2.16</v>
      </c>
      <c r="K30" s="20">
        <v>-1.39</v>
      </c>
      <c r="L30" s="21">
        <v>27</v>
      </c>
      <c r="M30" s="21">
        <v>13570311</v>
      </c>
      <c r="N30" s="21">
        <v>29149965.539999999</v>
      </c>
    </row>
    <row r="31" spans="2:14" ht="14.45" customHeight="1">
      <c r="B31" s="49" t="s">
        <v>186</v>
      </c>
      <c r="C31" s="11" t="s">
        <v>187</v>
      </c>
      <c r="D31" s="19">
        <v>2.78</v>
      </c>
      <c r="E31" s="19">
        <v>2.78</v>
      </c>
      <c r="F31" s="19">
        <v>2.78</v>
      </c>
      <c r="G31" s="19">
        <v>2.78</v>
      </c>
      <c r="H31" s="19">
        <v>2.78</v>
      </c>
      <c r="I31" s="19">
        <v>2.78</v>
      </c>
      <c r="J31" s="19">
        <v>2.78</v>
      </c>
      <c r="K31" s="20">
        <v>0</v>
      </c>
      <c r="L31" s="21">
        <v>1</v>
      </c>
      <c r="M31" s="21">
        <v>5000</v>
      </c>
      <c r="N31" s="21">
        <v>13900</v>
      </c>
    </row>
    <row r="32" spans="2:14" ht="14.45" customHeight="1">
      <c r="B32" s="50" t="s">
        <v>127</v>
      </c>
      <c r="C32" s="11" t="s">
        <v>126</v>
      </c>
      <c r="D32" s="19">
        <v>7.5</v>
      </c>
      <c r="E32" s="19">
        <v>7.55</v>
      </c>
      <c r="F32" s="19">
        <v>7.5</v>
      </c>
      <c r="G32" s="19">
        <v>7.51</v>
      </c>
      <c r="H32" s="19">
        <v>7.5</v>
      </c>
      <c r="I32" s="19">
        <v>7.5</v>
      </c>
      <c r="J32" s="19">
        <v>7.5</v>
      </c>
      <c r="K32" s="20">
        <v>0</v>
      </c>
      <c r="L32" s="21">
        <v>3</v>
      </c>
      <c r="M32" s="21">
        <v>318222</v>
      </c>
      <c r="N32" s="21">
        <v>2388315</v>
      </c>
    </row>
    <row r="33" spans="2:14" ht="14.45" customHeight="1">
      <c r="B33" s="155" t="s">
        <v>24</v>
      </c>
      <c r="C33" s="156"/>
      <c r="D33" s="157"/>
      <c r="E33" s="158"/>
      <c r="F33" s="158"/>
      <c r="G33" s="158"/>
      <c r="H33" s="158"/>
      <c r="I33" s="158"/>
      <c r="J33" s="158"/>
      <c r="K33" s="159"/>
      <c r="L33" s="21">
        <f>SUM(L25:L32)</f>
        <v>169</v>
      </c>
      <c r="M33" s="21">
        <f>SUM(M25:M32)</f>
        <v>56908584</v>
      </c>
      <c r="N33" s="21">
        <f>SUM(N25:N32)</f>
        <v>129136221.55000001</v>
      </c>
    </row>
    <row r="34" spans="2:14" ht="14.45" customHeight="1">
      <c r="B34" s="166" t="s">
        <v>38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54"/>
    </row>
    <row r="35" spans="2:14" ht="14.45" customHeight="1">
      <c r="B35" s="49" t="s">
        <v>49</v>
      </c>
      <c r="C35" s="11" t="s">
        <v>50</v>
      </c>
      <c r="D35" s="19">
        <v>9.57</v>
      </c>
      <c r="E35" s="19">
        <v>9.57</v>
      </c>
      <c r="F35" s="19">
        <v>9.57</v>
      </c>
      <c r="G35" s="19">
        <v>9.57</v>
      </c>
      <c r="H35" s="19">
        <v>9.6</v>
      </c>
      <c r="I35" s="19">
        <v>9.57</v>
      </c>
      <c r="J35" s="19">
        <v>9.6</v>
      </c>
      <c r="K35" s="20">
        <v>-0.31</v>
      </c>
      <c r="L35" s="21">
        <v>1</v>
      </c>
      <c r="M35" s="21">
        <v>50000</v>
      </c>
      <c r="N35" s="21">
        <v>478500</v>
      </c>
    </row>
    <row r="36" spans="2:14" ht="14.45" customHeight="1">
      <c r="B36" s="49" t="s">
        <v>243</v>
      </c>
      <c r="C36" s="18" t="s">
        <v>244</v>
      </c>
      <c r="D36" s="19">
        <v>9</v>
      </c>
      <c r="E36" s="19">
        <v>9</v>
      </c>
      <c r="F36" s="19">
        <v>9</v>
      </c>
      <c r="G36" s="19">
        <v>9</v>
      </c>
      <c r="H36" s="19">
        <v>9.3000000000000007</v>
      </c>
      <c r="I36" s="19">
        <v>9</v>
      </c>
      <c r="J36" s="19">
        <v>9.3000000000000007</v>
      </c>
      <c r="K36" s="20">
        <v>-3.23</v>
      </c>
      <c r="L36" s="21">
        <v>5</v>
      </c>
      <c r="M36" s="21">
        <v>710000</v>
      </c>
      <c r="N36" s="21">
        <v>6390000</v>
      </c>
    </row>
    <row r="37" spans="2:14" ht="14.45" customHeight="1">
      <c r="B37" s="155" t="s">
        <v>48</v>
      </c>
      <c r="C37" s="156"/>
      <c r="D37" s="157"/>
      <c r="E37" s="158"/>
      <c r="F37" s="158"/>
      <c r="G37" s="158"/>
      <c r="H37" s="158"/>
      <c r="I37" s="158"/>
      <c r="J37" s="158"/>
      <c r="K37" s="159"/>
      <c r="L37" s="21">
        <f>SUM(L35:L36)</f>
        <v>6</v>
      </c>
      <c r="M37" s="21">
        <f>SUM(M35:M36)</f>
        <v>760000</v>
      </c>
      <c r="N37" s="21">
        <f>SUM(N35:N36)</f>
        <v>6868500</v>
      </c>
    </row>
    <row r="38" spans="2:14" ht="14.45" customHeight="1">
      <c r="B38" s="152" t="s">
        <v>25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4"/>
    </row>
    <row r="39" spans="2:14" ht="14.45" customHeight="1">
      <c r="B39" s="49" t="s">
        <v>45</v>
      </c>
      <c r="C39" s="11" t="s">
        <v>46</v>
      </c>
      <c r="D39" s="19">
        <v>10.45</v>
      </c>
      <c r="E39" s="19">
        <v>10.45</v>
      </c>
      <c r="F39" s="19">
        <v>10.36</v>
      </c>
      <c r="G39" s="19">
        <v>10.39</v>
      </c>
      <c r="H39" s="19">
        <v>10.5</v>
      </c>
      <c r="I39" s="19">
        <v>10.36</v>
      </c>
      <c r="J39" s="19">
        <v>10.5</v>
      </c>
      <c r="K39" s="20">
        <v>-1.33</v>
      </c>
      <c r="L39" s="21">
        <v>28</v>
      </c>
      <c r="M39" s="21">
        <v>2734505</v>
      </c>
      <c r="N39" s="21">
        <v>28411216.850000001</v>
      </c>
    </row>
    <row r="40" spans="2:14" ht="14.45" customHeight="1">
      <c r="B40" s="155" t="s">
        <v>47</v>
      </c>
      <c r="C40" s="156"/>
      <c r="D40" s="157"/>
      <c r="E40" s="158"/>
      <c r="F40" s="158"/>
      <c r="G40" s="158"/>
      <c r="H40" s="158"/>
      <c r="I40" s="158"/>
      <c r="J40" s="158"/>
      <c r="K40" s="159"/>
      <c r="L40" s="21">
        <v>28</v>
      </c>
      <c r="M40" s="21">
        <v>2734505</v>
      </c>
      <c r="N40" s="21">
        <v>28411216.850000001</v>
      </c>
    </row>
    <row r="41" spans="2:14" ht="14.45" customHeight="1">
      <c r="B41" s="170" t="s">
        <v>26</v>
      </c>
      <c r="C41" s="171"/>
      <c r="D41" s="161"/>
      <c r="E41" s="162"/>
      <c r="F41" s="162"/>
      <c r="G41" s="162"/>
      <c r="H41" s="162"/>
      <c r="I41" s="162"/>
      <c r="J41" s="162"/>
      <c r="K41" s="163"/>
      <c r="L41" s="31">
        <f>L40+L37+L33+L23+L18+L15</f>
        <v>383</v>
      </c>
      <c r="M41" s="31">
        <f t="shared" ref="M41:N41" si="0">M40+M37+M33+M23+M18+M15</f>
        <v>354593977</v>
      </c>
      <c r="N41" s="31">
        <f t="shared" si="0"/>
        <v>387535509.48000002</v>
      </c>
    </row>
    <row r="42" spans="2:14" ht="29.25" customHeight="1">
      <c r="B42" s="168" t="s">
        <v>299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9"/>
    </row>
    <row r="43" spans="2:14" ht="30.75" customHeight="1">
      <c r="B43" s="64" t="s">
        <v>10</v>
      </c>
      <c r="C43" s="65" t="s">
        <v>11</v>
      </c>
      <c r="D43" s="65" t="s">
        <v>12</v>
      </c>
      <c r="E43" s="65" t="s">
        <v>13</v>
      </c>
      <c r="F43" s="65" t="s">
        <v>14</v>
      </c>
      <c r="G43" s="65" t="s">
        <v>15</v>
      </c>
      <c r="H43" s="65" t="s">
        <v>16</v>
      </c>
      <c r="I43" s="65" t="s">
        <v>17</v>
      </c>
      <c r="J43" s="65" t="s">
        <v>18</v>
      </c>
      <c r="K43" s="65" t="s">
        <v>19</v>
      </c>
      <c r="L43" s="65" t="s">
        <v>3</v>
      </c>
      <c r="M43" s="65" t="s">
        <v>2</v>
      </c>
      <c r="N43" s="65" t="s">
        <v>1</v>
      </c>
    </row>
    <row r="44" spans="2:14" ht="14.45" customHeight="1">
      <c r="B44" s="160" t="s">
        <v>23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</row>
    <row r="45" spans="2:14" ht="14.45" customHeight="1">
      <c r="B45" s="19" t="s">
        <v>234</v>
      </c>
      <c r="C45" s="19" t="s">
        <v>235</v>
      </c>
      <c r="D45" s="19">
        <v>3.8</v>
      </c>
      <c r="E45" s="19">
        <v>3.8</v>
      </c>
      <c r="F45" s="19">
        <v>3.75</v>
      </c>
      <c r="G45" s="19">
        <v>3.75</v>
      </c>
      <c r="H45" s="19">
        <v>3.83</v>
      </c>
      <c r="I45" s="19">
        <v>3.75</v>
      </c>
      <c r="J45" s="19">
        <v>3.8</v>
      </c>
      <c r="K45" s="20">
        <v>-1.32</v>
      </c>
      <c r="L45" s="21">
        <v>2</v>
      </c>
      <c r="M45" s="21">
        <v>254467</v>
      </c>
      <c r="N45" s="21">
        <v>954474.6</v>
      </c>
    </row>
    <row r="46" spans="2:14" ht="14.45" customHeight="1">
      <c r="B46" s="164" t="s">
        <v>24</v>
      </c>
      <c r="C46" s="156"/>
      <c r="D46" s="165"/>
      <c r="E46" s="158"/>
      <c r="F46" s="158"/>
      <c r="G46" s="158"/>
      <c r="H46" s="158"/>
      <c r="I46" s="158"/>
      <c r="J46" s="158"/>
      <c r="K46" s="159"/>
      <c r="L46" s="21">
        <v>2</v>
      </c>
      <c r="M46" s="21">
        <v>254467</v>
      </c>
      <c r="N46" s="21">
        <v>954474.6</v>
      </c>
    </row>
    <row r="47" spans="2:14" ht="14.45" customHeight="1">
      <c r="B47" s="166" t="s">
        <v>38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54"/>
    </row>
    <row r="48" spans="2:14" ht="14.45" customHeight="1">
      <c r="B48" s="49" t="s">
        <v>174</v>
      </c>
      <c r="C48" s="11" t="s">
        <v>175</v>
      </c>
      <c r="D48" s="19">
        <v>12.22</v>
      </c>
      <c r="E48" s="19">
        <v>12.22</v>
      </c>
      <c r="F48" s="19">
        <v>11.95</v>
      </c>
      <c r="G48" s="19">
        <v>12.15</v>
      </c>
      <c r="H48" s="19">
        <v>11.5</v>
      </c>
      <c r="I48" s="19">
        <v>11.95</v>
      </c>
      <c r="J48" s="19">
        <v>11.5</v>
      </c>
      <c r="K48" s="20">
        <v>3.91</v>
      </c>
      <c r="L48" s="21">
        <v>12</v>
      </c>
      <c r="M48" s="21">
        <v>875750</v>
      </c>
      <c r="N48" s="21">
        <v>10640877.5</v>
      </c>
    </row>
    <row r="49" spans="2:14" ht="14.45" customHeight="1">
      <c r="B49" s="155" t="s">
        <v>48</v>
      </c>
      <c r="C49" s="156"/>
      <c r="D49" s="165"/>
      <c r="E49" s="158"/>
      <c r="F49" s="158"/>
      <c r="G49" s="158"/>
      <c r="H49" s="158"/>
      <c r="I49" s="158"/>
      <c r="J49" s="158"/>
      <c r="K49" s="159"/>
      <c r="L49" s="21">
        <v>12</v>
      </c>
      <c r="M49" s="21">
        <v>875750</v>
      </c>
      <c r="N49" s="21">
        <v>10640877.5</v>
      </c>
    </row>
    <row r="50" spans="2:14" ht="14.45" customHeight="1">
      <c r="B50" s="170" t="s">
        <v>51</v>
      </c>
      <c r="C50" s="171"/>
      <c r="D50" s="161"/>
      <c r="E50" s="162"/>
      <c r="F50" s="162"/>
      <c r="G50" s="162"/>
      <c r="H50" s="162"/>
      <c r="I50" s="162"/>
      <c r="J50" s="162"/>
      <c r="K50" s="163"/>
      <c r="L50" s="31">
        <f>L49+L46</f>
        <v>14</v>
      </c>
      <c r="M50" s="31">
        <f t="shared" ref="M50:N50" si="1">M49+M46</f>
        <v>1130217</v>
      </c>
      <c r="N50" s="31">
        <f t="shared" si="1"/>
        <v>11595352.1</v>
      </c>
    </row>
    <row r="51" spans="2:14" ht="31.5" customHeight="1">
      <c r="B51" s="168" t="s">
        <v>298</v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9"/>
    </row>
    <row r="52" spans="2:14" ht="33.75" customHeight="1">
      <c r="B52" s="64" t="s">
        <v>10</v>
      </c>
      <c r="C52" s="65" t="s">
        <v>11</v>
      </c>
      <c r="D52" s="65" t="s">
        <v>12</v>
      </c>
      <c r="E52" s="65" t="s">
        <v>13</v>
      </c>
      <c r="F52" s="65" t="s">
        <v>14</v>
      </c>
      <c r="G52" s="65" t="s">
        <v>15</v>
      </c>
      <c r="H52" s="65" t="s">
        <v>16</v>
      </c>
      <c r="I52" s="65" t="s">
        <v>17</v>
      </c>
      <c r="J52" s="65" t="s">
        <v>18</v>
      </c>
      <c r="K52" s="65" t="s">
        <v>19</v>
      </c>
      <c r="L52" s="65" t="s">
        <v>3</v>
      </c>
      <c r="M52" s="65" t="s">
        <v>2</v>
      </c>
      <c r="N52" s="65" t="s">
        <v>1</v>
      </c>
    </row>
    <row r="53" spans="2:14" ht="14.45" customHeight="1">
      <c r="B53" s="160" t="s">
        <v>23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4"/>
    </row>
    <row r="54" spans="2:14" ht="14.45" customHeight="1">
      <c r="B54" s="49" t="s">
        <v>83</v>
      </c>
      <c r="C54" s="18" t="s">
        <v>82</v>
      </c>
      <c r="D54" s="19">
        <v>0.7</v>
      </c>
      <c r="E54" s="19">
        <v>0.7</v>
      </c>
      <c r="F54" s="19">
        <v>0.67</v>
      </c>
      <c r="G54" s="19">
        <v>0.67</v>
      </c>
      <c r="H54" s="19">
        <v>0.7</v>
      </c>
      <c r="I54" s="19">
        <v>0.67</v>
      </c>
      <c r="J54" s="19">
        <v>0.7</v>
      </c>
      <c r="K54" s="20">
        <v>-4.29</v>
      </c>
      <c r="L54" s="21">
        <v>2</v>
      </c>
      <c r="M54" s="21">
        <v>543000</v>
      </c>
      <c r="N54" s="21">
        <v>363960</v>
      </c>
    </row>
    <row r="55" spans="2:14" ht="14.45" customHeight="1">
      <c r="B55" s="49" t="s">
        <v>147</v>
      </c>
      <c r="C55" s="18" t="s">
        <v>148</v>
      </c>
      <c r="D55" s="19">
        <v>1.91</v>
      </c>
      <c r="E55" s="19">
        <v>1.91</v>
      </c>
      <c r="F55" s="19">
        <v>1.91</v>
      </c>
      <c r="G55" s="19">
        <v>1.91</v>
      </c>
      <c r="H55" s="19">
        <v>1.94</v>
      </c>
      <c r="I55" s="19">
        <v>1.91</v>
      </c>
      <c r="J55" s="19">
        <v>1.94</v>
      </c>
      <c r="K55" s="20">
        <v>-1.55</v>
      </c>
      <c r="L55" s="21">
        <v>45</v>
      </c>
      <c r="M55" s="21">
        <v>3000000</v>
      </c>
      <c r="N55" s="21">
        <v>5730000</v>
      </c>
    </row>
    <row r="56" spans="2:14" ht="14.45" customHeight="1">
      <c r="B56" s="49" t="s">
        <v>84</v>
      </c>
      <c r="C56" s="18" t="s">
        <v>81</v>
      </c>
      <c r="D56" s="19">
        <v>0.76</v>
      </c>
      <c r="E56" s="19">
        <v>0.76</v>
      </c>
      <c r="F56" s="19">
        <v>0.75</v>
      </c>
      <c r="G56" s="19">
        <v>0.75</v>
      </c>
      <c r="H56" s="19">
        <v>0.78</v>
      </c>
      <c r="I56" s="19">
        <v>0.75</v>
      </c>
      <c r="J56" s="19">
        <v>0.78</v>
      </c>
      <c r="K56" s="20">
        <v>-3.85</v>
      </c>
      <c r="L56" s="21">
        <v>5</v>
      </c>
      <c r="M56" s="21">
        <v>6500000</v>
      </c>
      <c r="N56" s="21">
        <v>4880000</v>
      </c>
    </row>
    <row r="57" spans="2:14" ht="14.45" customHeight="1">
      <c r="B57" s="164" t="s">
        <v>24</v>
      </c>
      <c r="C57" s="156"/>
      <c r="D57" s="165"/>
      <c r="E57" s="158"/>
      <c r="F57" s="158"/>
      <c r="G57" s="158"/>
      <c r="H57" s="158"/>
      <c r="I57" s="158"/>
      <c r="J57" s="158"/>
      <c r="K57" s="159"/>
      <c r="L57" s="21">
        <f>SUM(L54:L56)</f>
        <v>52</v>
      </c>
      <c r="M57" s="21">
        <f>SUM(M54:M56)</f>
        <v>10043000</v>
      </c>
      <c r="N57" s="21">
        <f>SUM(N54:N56)</f>
        <v>10973960</v>
      </c>
    </row>
    <row r="58" spans="2:14" ht="14.45" customHeight="1">
      <c r="B58" s="170" t="s">
        <v>124</v>
      </c>
      <c r="C58" s="171"/>
      <c r="D58" s="180"/>
      <c r="E58" s="181"/>
      <c r="F58" s="181"/>
      <c r="G58" s="181"/>
      <c r="H58" s="181"/>
      <c r="I58" s="181"/>
      <c r="J58" s="181"/>
      <c r="K58" s="182"/>
      <c r="L58" s="32">
        <f>L57</f>
        <v>52</v>
      </c>
      <c r="M58" s="32">
        <f t="shared" ref="M58:N58" si="2">M57</f>
        <v>10043000</v>
      </c>
      <c r="N58" s="32">
        <f t="shared" si="2"/>
        <v>10973960</v>
      </c>
    </row>
    <row r="59" spans="2:14" ht="14.45" customHeight="1">
      <c r="B59" s="175" t="s">
        <v>125</v>
      </c>
      <c r="C59" s="176"/>
      <c r="D59" s="177"/>
      <c r="E59" s="178"/>
      <c r="F59" s="178"/>
      <c r="G59" s="178"/>
      <c r="H59" s="178"/>
      <c r="I59" s="178"/>
      <c r="J59" s="178"/>
      <c r="K59" s="179"/>
      <c r="L59" s="33">
        <f>L58+L50+L41</f>
        <v>449</v>
      </c>
      <c r="M59" s="33">
        <f t="shared" ref="M59:N59" si="3">M58+M50+M41</f>
        <v>365767194</v>
      </c>
      <c r="N59" s="33">
        <f t="shared" si="3"/>
        <v>410104821.58000004</v>
      </c>
    </row>
    <row r="60" spans="2:14" ht="15.6" customHeight="1"/>
    <row r="61" spans="2:14" ht="19.5" customHeight="1">
      <c r="L61" s="44"/>
      <c r="M61" s="44"/>
      <c r="N61" s="44"/>
    </row>
  </sheetData>
  <mergeCells count="38">
    <mergeCell ref="B33:C33"/>
    <mergeCell ref="D33:K33"/>
    <mergeCell ref="B59:C59"/>
    <mergeCell ref="D59:K59"/>
    <mergeCell ref="B58:C58"/>
    <mergeCell ref="D58:K58"/>
    <mergeCell ref="B51:N51"/>
    <mergeCell ref="D37:K37"/>
    <mergeCell ref="B53:N53"/>
    <mergeCell ref="B57:C57"/>
    <mergeCell ref="D57:K57"/>
    <mergeCell ref="B50:C50"/>
    <mergeCell ref="B1:N1"/>
    <mergeCell ref="B42:N42"/>
    <mergeCell ref="D41:K41"/>
    <mergeCell ref="B41:C41"/>
    <mergeCell ref="B3:N3"/>
    <mergeCell ref="B15:C15"/>
    <mergeCell ref="D15:K15"/>
    <mergeCell ref="B19:N19"/>
    <mergeCell ref="B23:C23"/>
    <mergeCell ref="B16:N16"/>
    <mergeCell ref="B18:C18"/>
    <mergeCell ref="D18:K18"/>
    <mergeCell ref="D23:K23"/>
    <mergeCell ref="B24:N24"/>
    <mergeCell ref="B34:N34"/>
    <mergeCell ref="B37:C37"/>
    <mergeCell ref="B38:N38"/>
    <mergeCell ref="B40:C40"/>
    <mergeCell ref="D40:K40"/>
    <mergeCell ref="B44:N44"/>
    <mergeCell ref="D50:K50"/>
    <mergeCell ref="B46:C46"/>
    <mergeCell ref="D46:K46"/>
    <mergeCell ref="B47:N47"/>
    <mergeCell ref="B49:C49"/>
    <mergeCell ref="D49:K4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rightToLeft="1" workbookViewId="0">
      <selection activeCell="J5" sqref="J5"/>
    </sheetView>
  </sheetViews>
  <sheetFormatPr defaultRowHeight="18.75"/>
  <cols>
    <col min="1" max="1" width="3.7109375" style="100" customWidth="1"/>
    <col min="2" max="2" width="25.28515625" style="100" bestFit="1" customWidth="1"/>
    <col min="3" max="3" width="12.42578125" style="100" customWidth="1"/>
    <col min="4" max="4" width="11.5703125" style="100" customWidth="1"/>
    <col min="5" max="5" width="16.28515625" style="100" customWidth="1"/>
    <col min="6" max="6" width="20.7109375" style="100" customWidth="1"/>
    <col min="7" max="256" width="9.140625" style="100"/>
    <col min="257" max="257" width="3.7109375" style="100" customWidth="1"/>
    <col min="258" max="258" width="25.28515625" style="100" bestFit="1" customWidth="1"/>
    <col min="259" max="259" width="12.42578125" style="100" customWidth="1"/>
    <col min="260" max="260" width="11.5703125" style="100" customWidth="1"/>
    <col min="261" max="261" width="16.28515625" style="100" customWidth="1"/>
    <col min="262" max="262" width="20.7109375" style="100" customWidth="1"/>
    <col min="263" max="512" width="9.140625" style="100"/>
    <col min="513" max="513" width="3.7109375" style="100" customWidth="1"/>
    <col min="514" max="514" width="25.28515625" style="100" bestFit="1" customWidth="1"/>
    <col min="515" max="515" width="12.42578125" style="100" customWidth="1"/>
    <col min="516" max="516" width="11.5703125" style="100" customWidth="1"/>
    <col min="517" max="517" width="16.28515625" style="100" customWidth="1"/>
    <col min="518" max="518" width="20.7109375" style="100" customWidth="1"/>
    <col min="519" max="768" width="9.140625" style="100"/>
    <col min="769" max="769" width="3.7109375" style="100" customWidth="1"/>
    <col min="770" max="770" width="25.28515625" style="100" bestFit="1" customWidth="1"/>
    <col min="771" max="771" width="12.42578125" style="100" customWidth="1"/>
    <col min="772" max="772" width="11.5703125" style="100" customWidth="1"/>
    <col min="773" max="773" width="16.28515625" style="100" customWidth="1"/>
    <col min="774" max="774" width="20.7109375" style="100" customWidth="1"/>
    <col min="775" max="1024" width="9.140625" style="100"/>
    <col min="1025" max="1025" width="3.7109375" style="100" customWidth="1"/>
    <col min="1026" max="1026" width="25.28515625" style="100" bestFit="1" customWidth="1"/>
    <col min="1027" max="1027" width="12.42578125" style="100" customWidth="1"/>
    <col min="1028" max="1028" width="11.5703125" style="100" customWidth="1"/>
    <col min="1029" max="1029" width="16.28515625" style="100" customWidth="1"/>
    <col min="1030" max="1030" width="20.7109375" style="100" customWidth="1"/>
    <col min="1031" max="1280" width="9.140625" style="100"/>
    <col min="1281" max="1281" width="3.7109375" style="100" customWidth="1"/>
    <col min="1282" max="1282" width="25.28515625" style="100" bestFit="1" customWidth="1"/>
    <col min="1283" max="1283" width="12.42578125" style="100" customWidth="1"/>
    <col min="1284" max="1284" width="11.5703125" style="100" customWidth="1"/>
    <col min="1285" max="1285" width="16.28515625" style="100" customWidth="1"/>
    <col min="1286" max="1286" width="20.7109375" style="100" customWidth="1"/>
    <col min="1287" max="1536" width="9.140625" style="100"/>
    <col min="1537" max="1537" width="3.7109375" style="100" customWidth="1"/>
    <col min="1538" max="1538" width="25.28515625" style="100" bestFit="1" customWidth="1"/>
    <col min="1539" max="1539" width="12.42578125" style="100" customWidth="1"/>
    <col min="1540" max="1540" width="11.5703125" style="100" customWidth="1"/>
    <col min="1541" max="1541" width="16.28515625" style="100" customWidth="1"/>
    <col min="1542" max="1542" width="20.7109375" style="100" customWidth="1"/>
    <col min="1543" max="1792" width="9.140625" style="100"/>
    <col min="1793" max="1793" width="3.7109375" style="100" customWidth="1"/>
    <col min="1794" max="1794" width="25.28515625" style="100" bestFit="1" customWidth="1"/>
    <col min="1795" max="1795" width="12.42578125" style="100" customWidth="1"/>
    <col min="1796" max="1796" width="11.5703125" style="100" customWidth="1"/>
    <col min="1797" max="1797" width="16.28515625" style="100" customWidth="1"/>
    <col min="1798" max="1798" width="20.7109375" style="100" customWidth="1"/>
    <col min="1799" max="2048" width="9.140625" style="100"/>
    <col min="2049" max="2049" width="3.7109375" style="100" customWidth="1"/>
    <col min="2050" max="2050" width="25.28515625" style="100" bestFit="1" customWidth="1"/>
    <col min="2051" max="2051" width="12.42578125" style="100" customWidth="1"/>
    <col min="2052" max="2052" width="11.5703125" style="100" customWidth="1"/>
    <col min="2053" max="2053" width="16.28515625" style="100" customWidth="1"/>
    <col min="2054" max="2054" width="20.7109375" style="100" customWidth="1"/>
    <col min="2055" max="2304" width="9.140625" style="100"/>
    <col min="2305" max="2305" width="3.7109375" style="100" customWidth="1"/>
    <col min="2306" max="2306" width="25.28515625" style="100" bestFit="1" customWidth="1"/>
    <col min="2307" max="2307" width="12.42578125" style="100" customWidth="1"/>
    <col min="2308" max="2308" width="11.5703125" style="100" customWidth="1"/>
    <col min="2309" max="2309" width="16.28515625" style="100" customWidth="1"/>
    <col min="2310" max="2310" width="20.7109375" style="100" customWidth="1"/>
    <col min="2311" max="2560" width="9.140625" style="100"/>
    <col min="2561" max="2561" width="3.7109375" style="100" customWidth="1"/>
    <col min="2562" max="2562" width="25.28515625" style="100" bestFit="1" customWidth="1"/>
    <col min="2563" max="2563" width="12.42578125" style="100" customWidth="1"/>
    <col min="2564" max="2564" width="11.5703125" style="100" customWidth="1"/>
    <col min="2565" max="2565" width="16.28515625" style="100" customWidth="1"/>
    <col min="2566" max="2566" width="20.7109375" style="100" customWidth="1"/>
    <col min="2567" max="2816" width="9.140625" style="100"/>
    <col min="2817" max="2817" width="3.7109375" style="100" customWidth="1"/>
    <col min="2818" max="2818" width="25.28515625" style="100" bestFit="1" customWidth="1"/>
    <col min="2819" max="2819" width="12.42578125" style="100" customWidth="1"/>
    <col min="2820" max="2820" width="11.5703125" style="100" customWidth="1"/>
    <col min="2821" max="2821" width="16.28515625" style="100" customWidth="1"/>
    <col min="2822" max="2822" width="20.7109375" style="100" customWidth="1"/>
    <col min="2823" max="3072" width="9.140625" style="100"/>
    <col min="3073" max="3073" width="3.7109375" style="100" customWidth="1"/>
    <col min="3074" max="3074" width="25.28515625" style="100" bestFit="1" customWidth="1"/>
    <col min="3075" max="3075" width="12.42578125" style="100" customWidth="1"/>
    <col min="3076" max="3076" width="11.5703125" style="100" customWidth="1"/>
    <col min="3077" max="3077" width="16.28515625" style="100" customWidth="1"/>
    <col min="3078" max="3078" width="20.7109375" style="100" customWidth="1"/>
    <col min="3079" max="3328" width="9.140625" style="100"/>
    <col min="3329" max="3329" width="3.7109375" style="100" customWidth="1"/>
    <col min="3330" max="3330" width="25.28515625" style="100" bestFit="1" customWidth="1"/>
    <col min="3331" max="3331" width="12.42578125" style="100" customWidth="1"/>
    <col min="3332" max="3332" width="11.5703125" style="100" customWidth="1"/>
    <col min="3333" max="3333" width="16.28515625" style="100" customWidth="1"/>
    <col min="3334" max="3334" width="20.7109375" style="100" customWidth="1"/>
    <col min="3335" max="3584" width="9.140625" style="100"/>
    <col min="3585" max="3585" width="3.7109375" style="100" customWidth="1"/>
    <col min="3586" max="3586" width="25.28515625" style="100" bestFit="1" customWidth="1"/>
    <col min="3587" max="3587" width="12.42578125" style="100" customWidth="1"/>
    <col min="3588" max="3588" width="11.5703125" style="100" customWidth="1"/>
    <col min="3589" max="3589" width="16.28515625" style="100" customWidth="1"/>
    <col min="3590" max="3590" width="20.7109375" style="100" customWidth="1"/>
    <col min="3591" max="3840" width="9.140625" style="100"/>
    <col min="3841" max="3841" width="3.7109375" style="100" customWidth="1"/>
    <col min="3842" max="3842" width="25.28515625" style="100" bestFit="1" customWidth="1"/>
    <col min="3843" max="3843" width="12.42578125" style="100" customWidth="1"/>
    <col min="3844" max="3844" width="11.5703125" style="100" customWidth="1"/>
    <col min="3845" max="3845" width="16.28515625" style="100" customWidth="1"/>
    <col min="3846" max="3846" width="20.7109375" style="100" customWidth="1"/>
    <col min="3847" max="4096" width="9.140625" style="100"/>
    <col min="4097" max="4097" width="3.7109375" style="100" customWidth="1"/>
    <col min="4098" max="4098" width="25.28515625" style="100" bestFit="1" customWidth="1"/>
    <col min="4099" max="4099" width="12.42578125" style="100" customWidth="1"/>
    <col min="4100" max="4100" width="11.5703125" style="100" customWidth="1"/>
    <col min="4101" max="4101" width="16.28515625" style="100" customWidth="1"/>
    <col min="4102" max="4102" width="20.7109375" style="100" customWidth="1"/>
    <col min="4103" max="4352" width="9.140625" style="100"/>
    <col min="4353" max="4353" width="3.7109375" style="100" customWidth="1"/>
    <col min="4354" max="4354" width="25.28515625" style="100" bestFit="1" customWidth="1"/>
    <col min="4355" max="4355" width="12.42578125" style="100" customWidth="1"/>
    <col min="4356" max="4356" width="11.5703125" style="100" customWidth="1"/>
    <col min="4357" max="4357" width="16.28515625" style="100" customWidth="1"/>
    <col min="4358" max="4358" width="20.7109375" style="100" customWidth="1"/>
    <col min="4359" max="4608" width="9.140625" style="100"/>
    <col min="4609" max="4609" width="3.7109375" style="100" customWidth="1"/>
    <col min="4610" max="4610" width="25.28515625" style="100" bestFit="1" customWidth="1"/>
    <col min="4611" max="4611" width="12.42578125" style="100" customWidth="1"/>
    <col min="4612" max="4612" width="11.5703125" style="100" customWidth="1"/>
    <col min="4613" max="4613" width="16.28515625" style="100" customWidth="1"/>
    <col min="4614" max="4614" width="20.7109375" style="100" customWidth="1"/>
    <col min="4615" max="4864" width="9.140625" style="100"/>
    <col min="4865" max="4865" width="3.7109375" style="100" customWidth="1"/>
    <col min="4866" max="4866" width="25.28515625" style="100" bestFit="1" customWidth="1"/>
    <col min="4867" max="4867" width="12.42578125" style="100" customWidth="1"/>
    <col min="4868" max="4868" width="11.5703125" style="100" customWidth="1"/>
    <col min="4869" max="4869" width="16.28515625" style="100" customWidth="1"/>
    <col min="4870" max="4870" width="20.7109375" style="100" customWidth="1"/>
    <col min="4871" max="5120" width="9.140625" style="100"/>
    <col min="5121" max="5121" width="3.7109375" style="100" customWidth="1"/>
    <col min="5122" max="5122" width="25.28515625" style="100" bestFit="1" customWidth="1"/>
    <col min="5123" max="5123" width="12.42578125" style="100" customWidth="1"/>
    <col min="5124" max="5124" width="11.5703125" style="100" customWidth="1"/>
    <col min="5125" max="5125" width="16.28515625" style="100" customWidth="1"/>
    <col min="5126" max="5126" width="20.7109375" style="100" customWidth="1"/>
    <col min="5127" max="5376" width="9.140625" style="100"/>
    <col min="5377" max="5377" width="3.7109375" style="100" customWidth="1"/>
    <col min="5378" max="5378" width="25.28515625" style="100" bestFit="1" customWidth="1"/>
    <col min="5379" max="5379" width="12.42578125" style="100" customWidth="1"/>
    <col min="5380" max="5380" width="11.5703125" style="100" customWidth="1"/>
    <col min="5381" max="5381" width="16.28515625" style="100" customWidth="1"/>
    <col min="5382" max="5382" width="20.7109375" style="100" customWidth="1"/>
    <col min="5383" max="5632" width="9.140625" style="100"/>
    <col min="5633" max="5633" width="3.7109375" style="100" customWidth="1"/>
    <col min="5634" max="5634" width="25.28515625" style="100" bestFit="1" customWidth="1"/>
    <col min="5635" max="5635" width="12.42578125" style="100" customWidth="1"/>
    <col min="5636" max="5636" width="11.5703125" style="100" customWidth="1"/>
    <col min="5637" max="5637" width="16.28515625" style="100" customWidth="1"/>
    <col min="5638" max="5638" width="20.7109375" style="100" customWidth="1"/>
    <col min="5639" max="5888" width="9.140625" style="100"/>
    <col min="5889" max="5889" width="3.7109375" style="100" customWidth="1"/>
    <col min="5890" max="5890" width="25.28515625" style="100" bestFit="1" customWidth="1"/>
    <col min="5891" max="5891" width="12.42578125" style="100" customWidth="1"/>
    <col min="5892" max="5892" width="11.5703125" style="100" customWidth="1"/>
    <col min="5893" max="5893" width="16.28515625" style="100" customWidth="1"/>
    <col min="5894" max="5894" width="20.7109375" style="100" customWidth="1"/>
    <col min="5895" max="6144" width="9.140625" style="100"/>
    <col min="6145" max="6145" width="3.7109375" style="100" customWidth="1"/>
    <col min="6146" max="6146" width="25.28515625" style="100" bestFit="1" customWidth="1"/>
    <col min="6147" max="6147" width="12.42578125" style="100" customWidth="1"/>
    <col min="6148" max="6148" width="11.5703125" style="100" customWidth="1"/>
    <col min="6149" max="6149" width="16.28515625" style="100" customWidth="1"/>
    <col min="6150" max="6150" width="20.7109375" style="100" customWidth="1"/>
    <col min="6151" max="6400" width="9.140625" style="100"/>
    <col min="6401" max="6401" width="3.7109375" style="100" customWidth="1"/>
    <col min="6402" max="6402" width="25.28515625" style="100" bestFit="1" customWidth="1"/>
    <col min="6403" max="6403" width="12.42578125" style="100" customWidth="1"/>
    <col min="6404" max="6404" width="11.5703125" style="100" customWidth="1"/>
    <col min="6405" max="6405" width="16.28515625" style="100" customWidth="1"/>
    <col min="6406" max="6406" width="20.7109375" style="100" customWidth="1"/>
    <col min="6407" max="6656" width="9.140625" style="100"/>
    <col min="6657" max="6657" width="3.7109375" style="100" customWidth="1"/>
    <col min="6658" max="6658" width="25.28515625" style="100" bestFit="1" customWidth="1"/>
    <col min="6659" max="6659" width="12.42578125" style="100" customWidth="1"/>
    <col min="6660" max="6660" width="11.5703125" style="100" customWidth="1"/>
    <col min="6661" max="6661" width="16.28515625" style="100" customWidth="1"/>
    <col min="6662" max="6662" width="20.7109375" style="100" customWidth="1"/>
    <col min="6663" max="6912" width="9.140625" style="100"/>
    <col min="6913" max="6913" width="3.7109375" style="100" customWidth="1"/>
    <col min="6914" max="6914" width="25.28515625" style="100" bestFit="1" customWidth="1"/>
    <col min="6915" max="6915" width="12.42578125" style="100" customWidth="1"/>
    <col min="6916" max="6916" width="11.5703125" style="100" customWidth="1"/>
    <col min="6917" max="6917" width="16.28515625" style="100" customWidth="1"/>
    <col min="6918" max="6918" width="20.7109375" style="100" customWidth="1"/>
    <col min="6919" max="7168" width="9.140625" style="100"/>
    <col min="7169" max="7169" width="3.7109375" style="100" customWidth="1"/>
    <col min="7170" max="7170" width="25.28515625" style="100" bestFit="1" customWidth="1"/>
    <col min="7171" max="7171" width="12.42578125" style="100" customWidth="1"/>
    <col min="7172" max="7172" width="11.5703125" style="100" customWidth="1"/>
    <col min="7173" max="7173" width="16.28515625" style="100" customWidth="1"/>
    <col min="7174" max="7174" width="20.7109375" style="100" customWidth="1"/>
    <col min="7175" max="7424" width="9.140625" style="100"/>
    <col min="7425" max="7425" width="3.7109375" style="100" customWidth="1"/>
    <col min="7426" max="7426" width="25.28515625" style="100" bestFit="1" customWidth="1"/>
    <col min="7427" max="7427" width="12.42578125" style="100" customWidth="1"/>
    <col min="7428" max="7428" width="11.5703125" style="100" customWidth="1"/>
    <col min="7429" max="7429" width="16.28515625" style="100" customWidth="1"/>
    <col min="7430" max="7430" width="20.7109375" style="100" customWidth="1"/>
    <col min="7431" max="7680" width="9.140625" style="100"/>
    <col min="7681" max="7681" width="3.7109375" style="100" customWidth="1"/>
    <col min="7682" max="7682" width="25.28515625" style="100" bestFit="1" customWidth="1"/>
    <col min="7683" max="7683" width="12.42578125" style="100" customWidth="1"/>
    <col min="7684" max="7684" width="11.5703125" style="100" customWidth="1"/>
    <col min="7685" max="7685" width="16.28515625" style="100" customWidth="1"/>
    <col min="7686" max="7686" width="20.7109375" style="100" customWidth="1"/>
    <col min="7687" max="7936" width="9.140625" style="100"/>
    <col min="7937" max="7937" width="3.7109375" style="100" customWidth="1"/>
    <col min="7938" max="7938" width="25.28515625" style="100" bestFit="1" customWidth="1"/>
    <col min="7939" max="7939" width="12.42578125" style="100" customWidth="1"/>
    <col min="7940" max="7940" width="11.5703125" style="100" customWidth="1"/>
    <col min="7941" max="7941" width="16.28515625" style="100" customWidth="1"/>
    <col min="7942" max="7942" width="20.7109375" style="100" customWidth="1"/>
    <col min="7943" max="8192" width="9.140625" style="100"/>
    <col min="8193" max="8193" width="3.7109375" style="100" customWidth="1"/>
    <col min="8194" max="8194" width="25.28515625" style="100" bestFit="1" customWidth="1"/>
    <col min="8195" max="8195" width="12.42578125" style="100" customWidth="1"/>
    <col min="8196" max="8196" width="11.5703125" style="100" customWidth="1"/>
    <col min="8197" max="8197" width="16.28515625" style="100" customWidth="1"/>
    <col min="8198" max="8198" width="20.7109375" style="100" customWidth="1"/>
    <col min="8199" max="8448" width="9.140625" style="100"/>
    <col min="8449" max="8449" width="3.7109375" style="100" customWidth="1"/>
    <col min="8450" max="8450" width="25.28515625" style="100" bestFit="1" customWidth="1"/>
    <col min="8451" max="8451" width="12.42578125" style="100" customWidth="1"/>
    <col min="8452" max="8452" width="11.5703125" style="100" customWidth="1"/>
    <col min="8453" max="8453" width="16.28515625" style="100" customWidth="1"/>
    <col min="8454" max="8454" width="20.7109375" style="100" customWidth="1"/>
    <col min="8455" max="8704" width="9.140625" style="100"/>
    <col min="8705" max="8705" width="3.7109375" style="100" customWidth="1"/>
    <col min="8706" max="8706" width="25.28515625" style="100" bestFit="1" customWidth="1"/>
    <col min="8707" max="8707" width="12.42578125" style="100" customWidth="1"/>
    <col min="8708" max="8708" width="11.5703125" style="100" customWidth="1"/>
    <col min="8709" max="8709" width="16.28515625" style="100" customWidth="1"/>
    <col min="8710" max="8710" width="20.7109375" style="100" customWidth="1"/>
    <col min="8711" max="8960" width="9.140625" style="100"/>
    <col min="8961" max="8961" width="3.7109375" style="100" customWidth="1"/>
    <col min="8962" max="8962" width="25.28515625" style="100" bestFit="1" customWidth="1"/>
    <col min="8963" max="8963" width="12.42578125" style="100" customWidth="1"/>
    <col min="8964" max="8964" width="11.5703125" style="100" customWidth="1"/>
    <col min="8965" max="8965" width="16.28515625" style="100" customWidth="1"/>
    <col min="8966" max="8966" width="20.7109375" style="100" customWidth="1"/>
    <col min="8967" max="9216" width="9.140625" style="100"/>
    <col min="9217" max="9217" width="3.7109375" style="100" customWidth="1"/>
    <col min="9218" max="9218" width="25.28515625" style="100" bestFit="1" customWidth="1"/>
    <col min="9219" max="9219" width="12.42578125" style="100" customWidth="1"/>
    <col min="9220" max="9220" width="11.5703125" style="100" customWidth="1"/>
    <col min="9221" max="9221" width="16.28515625" style="100" customWidth="1"/>
    <col min="9222" max="9222" width="20.7109375" style="100" customWidth="1"/>
    <col min="9223" max="9472" width="9.140625" style="100"/>
    <col min="9473" max="9473" width="3.7109375" style="100" customWidth="1"/>
    <col min="9474" max="9474" width="25.28515625" style="100" bestFit="1" customWidth="1"/>
    <col min="9475" max="9475" width="12.42578125" style="100" customWidth="1"/>
    <col min="9476" max="9476" width="11.5703125" style="100" customWidth="1"/>
    <col min="9477" max="9477" width="16.28515625" style="100" customWidth="1"/>
    <col min="9478" max="9478" width="20.7109375" style="100" customWidth="1"/>
    <col min="9479" max="9728" width="9.140625" style="100"/>
    <col min="9729" max="9729" width="3.7109375" style="100" customWidth="1"/>
    <col min="9730" max="9730" width="25.28515625" style="100" bestFit="1" customWidth="1"/>
    <col min="9731" max="9731" width="12.42578125" style="100" customWidth="1"/>
    <col min="9732" max="9732" width="11.5703125" style="100" customWidth="1"/>
    <col min="9733" max="9733" width="16.28515625" style="100" customWidth="1"/>
    <col min="9734" max="9734" width="20.7109375" style="100" customWidth="1"/>
    <col min="9735" max="9984" width="9.140625" style="100"/>
    <col min="9985" max="9985" width="3.7109375" style="100" customWidth="1"/>
    <col min="9986" max="9986" width="25.28515625" style="100" bestFit="1" customWidth="1"/>
    <col min="9987" max="9987" width="12.42578125" style="100" customWidth="1"/>
    <col min="9988" max="9988" width="11.5703125" style="100" customWidth="1"/>
    <col min="9989" max="9989" width="16.28515625" style="100" customWidth="1"/>
    <col min="9990" max="9990" width="20.7109375" style="100" customWidth="1"/>
    <col min="9991" max="10240" width="9.140625" style="100"/>
    <col min="10241" max="10241" width="3.7109375" style="100" customWidth="1"/>
    <col min="10242" max="10242" width="25.28515625" style="100" bestFit="1" customWidth="1"/>
    <col min="10243" max="10243" width="12.42578125" style="100" customWidth="1"/>
    <col min="10244" max="10244" width="11.5703125" style="100" customWidth="1"/>
    <col min="10245" max="10245" width="16.28515625" style="100" customWidth="1"/>
    <col min="10246" max="10246" width="20.7109375" style="100" customWidth="1"/>
    <col min="10247" max="10496" width="9.140625" style="100"/>
    <col min="10497" max="10497" width="3.7109375" style="100" customWidth="1"/>
    <col min="10498" max="10498" width="25.28515625" style="100" bestFit="1" customWidth="1"/>
    <col min="10499" max="10499" width="12.42578125" style="100" customWidth="1"/>
    <col min="10500" max="10500" width="11.5703125" style="100" customWidth="1"/>
    <col min="10501" max="10501" width="16.28515625" style="100" customWidth="1"/>
    <col min="10502" max="10502" width="20.7109375" style="100" customWidth="1"/>
    <col min="10503" max="10752" width="9.140625" style="100"/>
    <col min="10753" max="10753" width="3.7109375" style="100" customWidth="1"/>
    <col min="10754" max="10754" width="25.28515625" style="100" bestFit="1" customWidth="1"/>
    <col min="10755" max="10755" width="12.42578125" style="100" customWidth="1"/>
    <col min="10756" max="10756" width="11.5703125" style="100" customWidth="1"/>
    <col min="10757" max="10757" width="16.28515625" style="100" customWidth="1"/>
    <col min="10758" max="10758" width="20.7109375" style="100" customWidth="1"/>
    <col min="10759" max="11008" width="9.140625" style="100"/>
    <col min="11009" max="11009" width="3.7109375" style="100" customWidth="1"/>
    <col min="11010" max="11010" width="25.28515625" style="100" bestFit="1" customWidth="1"/>
    <col min="11011" max="11011" width="12.42578125" style="100" customWidth="1"/>
    <col min="11012" max="11012" width="11.5703125" style="100" customWidth="1"/>
    <col min="11013" max="11013" width="16.28515625" style="100" customWidth="1"/>
    <col min="11014" max="11014" width="20.7109375" style="100" customWidth="1"/>
    <col min="11015" max="11264" width="9.140625" style="100"/>
    <col min="11265" max="11265" width="3.7109375" style="100" customWidth="1"/>
    <col min="11266" max="11266" width="25.28515625" style="100" bestFit="1" customWidth="1"/>
    <col min="11267" max="11267" width="12.42578125" style="100" customWidth="1"/>
    <col min="11268" max="11268" width="11.5703125" style="100" customWidth="1"/>
    <col min="11269" max="11269" width="16.28515625" style="100" customWidth="1"/>
    <col min="11270" max="11270" width="20.7109375" style="100" customWidth="1"/>
    <col min="11271" max="11520" width="9.140625" style="100"/>
    <col min="11521" max="11521" width="3.7109375" style="100" customWidth="1"/>
    <col min="11522" max="11522" width="25.28515625" style="100" bestFit="1" customWidth="1"/>
    <col min="11523" max="11523" width="12.42578125" style="100" customWidth="1"/>
    <col min="11524" max="11524" width="11.5703125" style="100" customWidth="1"/>
    <col min="11525" max="11525" width="16.28515625" style="100" customWidth="1"/>
    <col min="11526" max="11526" width="20.7109375" style="100" customWidth="1"/>
    <col min="11527" max="11776" width="9.140625" style="100"/>
    <col min="11777" max="11777" width="3.7109375" style="100" customWidth="1"/>
    <col min="11778" max="11778" width="25.28515625" style="100" bestFit="1" customWidth="1"/>
    <col min="11779" max="11779" width="12.42578125" style="100" customWidth="1"/>
    <col min="11780" max="11780" width="11.5703125" style="100" customWidth="1"/>
    <col min="11781" max="11781" width="16.28515625" style="100" customWidth="1"/>
    <col min="11782" max="11782" width="20.7109375" style="100" customWidth="1"/>
    <col min="11783" max="12032" width="9.140625" style="100"/>
    <col min="12033" max="12033" width="3.7109375" style="100" customWidth="1"/>
    <col min="12034" max="12034" width="25.28515625" style="100" bestFit="1" customWidth="1"/>
    <col min="12035" max="12035" width="12.42578125" style="100" customWidth="1"/>
    <col min="12036" max="12036" width="11.5703125" style="100" customWidth="1"/>
    <col min="12037" max="12037" width="16.28515625" style="100" customWidth="1"/>
    <col min="12038" max="12038" width="20.7109375" style="100" customWidth="1"/>
    <col min="12039" max="12288" width="9.140625" style="100"/>
    <col min="12289" max="12289" width="3.7109375" style="100" customWidth="1"/>
    <col min="12290" max="12290" width="25.28515625" style="100" bestFit="1" customWidth="1"/>
    <col min="12291" max="12291" width="12.42578125" style="100" customWidth="1"/>
    <col min="12292" max="12292" width="11.5703125" style="100" customWidth="1"/>
    <col min="12293" max="12293" width="16.28515625" style="100" customWidth="1"/>
    <col min="12294" max="12294" width="20.7109375" style="100" customWidth="1"/>
    <col min="12295" max="12544" width="9.140625" style="100"/>
    <col min="12545" max="12545" width="3.7109375" style="100" customWidth="1"/>
    <col min="12546" max="12546" width="25.28515625" style="100" bestFit="1" customWidth="1"/>
    <col min="12547" max="12547" width="12.42578125" style="100" customWidth="1"/>
    <col min="12548" max="12548" width="11.5703125" style="100" customWidth="1"/>
    <col min="12549" max="12549" width="16.28515625" style="100" customWidth="1"/>
    <col min="12550" max="12550" width="20.7109375" style="100" customWidth="1"/>
    <col min="12551" max="12800" width="9.140625" style="100"/>
    <col min="12801" max="12801" width="3.7109375" style="100" customWidth="1"/>
    <col min="12802" max="12802" width="25.28515625" style="100" bestFit="1" customWidth="1"/>
    <col min="12803" max="12803" width="12.42578125" style="100" customWidth="1"/>
    <col min="12804" max="12804" width="11.5703125" style="100" customWidth="1"/>
    <col min="12805" max="12805" width="16.28515625" style="100" customWidth="1"/>
    <col min="12806" max="12806" width="20.7109375" style="100" customWidth="1"/>
    <col min="12807" max="13056" width="9.140625" style="100"/>
    <col min="13057" max="13057" width="3.7109375" style="100" customWidth="1"/>
    <col min="13058" max="13058" width="25.28515625" style="100" bestFit="1" customWidth="1"/>
    <col min="13059" max="13059" width="12.42578125" style="100" customWidth="1"/>
    <col min="13060" max="13060" width="11.5703125" style="100" customWidth="1"/>
    <col min="13061" max="13061" width="16.28515625" style="100" customWidth="1"/>
    <col min="13062" max="13062" width="20.7109375" style="100" customWidth="1"/>
    <col min="13063" max="13312" width="9.140625" style="100"/>
    <col min="13313" max="13313" width="3.7109375" style="100" customWidth="1"/>
    <col min="13314" max="13314" width="25.28515625" style="100" bestFit="1" customWidth="1"/>
    <col min="13315" max="13315" width="12.42578125" style="100" customWidth="1"/>
    <col min="13316" max="13316" width="11.5703125" style="100" customWidth="1"/>
    <col min="13317" max="13317" width="16.28515625" style="100" customWidth="1"/>
    <col min="13318" max="13318" width="20.7109375" style="100" customWidth="1"/>
    <col min="13319" max="13568" width="9.140625" style="100"/>
    <col min="13569" max="13569" width="3.7109375" style="100" customWidth="1"/>
    <col min="13570" max="13570" width="25.28515625" style="100" bestFit="1" customWidth="1"/>
    <col min="13571" max="13571" width="12.42578125" style="100" customWidth="1"/>
    <col min="13572" max="13572" width="11.5703125" style="100" customWidth="1"/>
    <col min="13573" max="13573" width="16.28515625" style="100" customWidth="1"/>
    <col min="13574" max="13574" width="20.7109375" style="100" customWidth="1"/>
    <col min="13575" max="13824" width="9.140625" style="100"/>
    <col min="13825" max="13825" width="3.7109375" style="100" customWidth="1"/>
    <col min="13826" max="13826" width="25.28515625" style="100" bestFit="1" customWidth="1"/>
    <col min="13827" max="13827" width="12.42578125" style="100" customWidth="1"/>
    <col min="13828" max="13828" width="11.5703125" style="100" customWidth="1"/>
    <col min="13829" max="13829" width="16.28515625" style="100" customWidth="1"/>
    <col min="13830" max="13830" width="20.7109375" style="100" customWidth="1"/>
    <col min="13831" max="14080" width="9.140625" style="100"/>
    <col min="14081" max="14081" width="3.7109375" style="100" customWidth="1"/>
    <col min="14082" max="14082" width="25.28515625" style="100" bestFit="1" customWidth="1"/>
    <col min="14083" max="14083" width="12.42578125" style="100" customWidth="1"/>
    <col min="14084" max="14084" width="11.5703125" style="100" customWidth="1"/>
    <col min="14085" max="14085" width="16.28515625" style="100" customWidth="1"/>
    <col min="14086" max="14086" width="20.7109375" style="100" customWidth="1"/>
    <col min="14087" max="14336" width="9.140625" style="100"/>
    <col min="14337" max="14337" width="3.7109375" style="100" customWidth="1"/>
    <col min="14338" max="14338" width="25.28515625" style="100" bestFit="1" customWidth="1"/>
    <col min="14339" max="14339" width="12.42578125" style="100" customWidth="1"/>
    <col min="14340" max="14340" width="11.5703125" style="100" customWidth="1"/>
    <col min="14341" max="14341" width="16.28515625" style="100" customWidth="1"/>
    <col min="14342" max="14342" width="20.7109375" style="100" customWidth="1"/>
    <col min="14343" max="14592" width="9.140625" style="100"/>
    <col min="14593" max="14593" width="3.7109375" style="100" customWidth="1"/>
    <col min="14594" max="14594" width="25.28515625" style="100" bestFit="1" customWidth="1"/>
    <col min="14595" max="14595" width="12.42578125" style="100" customWidth="1"/>
    <col min="14596" max="14596" width="11.5703125" style="100" customWidth="1"/>
    <col min="14597" max="14597" width="16.28515625" style="100" customWidth="1"/>
    <col min="14598" max="14598" width="20.7109375" style="100" customWidth="1"/>
    <col min="14599" max="14848" width="9.140625" style="100"/>
    <col min="14849" max="14849" width="3.7109375" style="100" customWidth="1"/>
    <col min="14850" max="14850" width="25.28515625" style="100" bestFit="1" customWidth="1"/>
    <col min="14851" max="14851" width="12.42578125" style="100" customWidth="1"/>
    <col min="14852" max="14852" width="11.5703125" style="100" customWidth="1"/>
    <col min="14853" max="14853" width="16.28515625" style="100" customWidth="1"/>
    <col min="14854" max="14854" width="20.7109375" style="100" customWidth="1"/>
    <col min="14855" max="15104" width="9.140625" style="100"/>
    <col min="15105" max="15105" width="3.7109375" style="100" customWidth="1"/>
    <col min="15106" max="15106" width="25.28515625" style="100" bestFit="1" customWidth="1"/>
    <col min="15107" max="15107" width="12.42578125" style="100" customWidth="1"/>
    <col min="15108" max="15108" width="11.5703125" style="100" customWidth="1"/>
    <col min="15109" max="15109" width="16.28515625" style="100" customWidth="1"/>
    <col min="15110" max="15110" width="20.7109375" style="100" customWidth="1"/>
    <col min="15111" max="15360" width="9.140625" style="100"/>
    <col min="15361" max="15361" width="3.7109375" style="100" customWidth="1"/>
    <col min="15362" max="15362" width="25.28515625" style="100" bestFit="1" customWidth="1"/>
    <col min="15363" max="15363" width="12.42578125" style="100" customWidth="1"/>
    <col min="15364" max="15364" width="11.5703125" style="100" customWidth="1"/>
    <col min="15365" max="15365" width="16.28515625" style="100" customWidth="1"/>
    <col min="15366" max="15366" width="20.7109375" style="100" customWidth="1"/>
    <col min="15367" max="15616" width="9.140625" style="100"/>
    <col min="15617" max="15617" width="3.7109375" style="100" customWidth="1"/>
    <col min="15618" max="15618" width="25.28515625" style="100" bestFit="1" customWidth="1"/>
    <col min="15619" max="15619" width="12.42578125" style="100" customWidth="1"/>
    <col min="15620" max="15620" width="11.5703125" style="100" customWidth="1"/>
    <col min="15621" max="15621" width="16.28515625" style="100" customWidth="1"/>
    <col min="15622" max="15622" width="20.7109375" style="100" customWidth="1"/>
    <col min="15623" max="15872" width="9.140625" style="100"/>
    <col min="15873" max="15873" width="3.7109375" style="100" customWidth="1"/>
    <col min="15874" max="15874" width="25.28515625" style="100" bestFit="1" customWidth="1"/>
    <col min="15875" max="15875" width="12.42578125" style="100" customWidth="1"/>
    <col min="15876" max="15876" width="11.5703125" style="100" customWidth="1"/>
    <col min="15877" max="15877" width="16.28515625" style="100" customWidth="1"/>
    <col min="15878" max="15878" width="20.7109375" style="100" customWidth="1"/>
    <col min="15879" max="16128" width="9.140625" style="100"/>
    <col min="16129" max="16129" width="3.7109375" style="100" customWidth="1"/>
    <col min="16130" max="16130" width="25.28515625" style="100" bestFit="1" customWidth="1"/>
    <col min="16131" max="16131" width="12.42578125" style="100" customWidth="1"/>
    <col min="16132" max="16132" width="11.5703125" style="100" customWidth="1"/>
    <col min="16133" max="16133" width="16.28515625" style="100" customWidth="1"/>
    <col min="16134" max="16134" width="20.7109375" style="100" customWidth="1"/>
    <col min="16135" max="16384" width="9.140625" style="100"/>
  </cols>
  <sheetData>
    <row r="1" spans="2:6" ht="27" customHeight="1">
      <c r="B1" s="187" t="s">
        <v>290</v>
      </c>
      <c r="C1" s="187"/>
    </row>
    <row r="2" spans="2:6" ht="18" customHeight="1">
      <c r="B2" s="108" t="s">
        <v>303</v>
      </c>
      <c r="C2" s="108"/>
      <c r="D2" s="108"/>
      <c r="E2" s="101"/>
      <c r="F2" s="101"/>
    </row>
    <row r="3" spans="2:6" ht="21.95" customHeight="1">
      <c r="B3" s="187"/>
      <c r="C3" s="187"/>
      <c r="D3" s="187"/>
    </row>
    <row r="4" spans="2:6" ht="21.95" customHeight="1">
      <c r="B4" s="188" t="s">
        <v>291</v>
      </c>
      <c r="C4" s="188"/>
      <c r="D4" s="188"/>
      <c r="E4" s="188"/>
      <c r="F4" s="188"/>
    </row>
    <row r="5" spans="2:6">
      <c r="B5" s="102" t="s">
        <v>27</v>
      </c>
      <c r="C5" s="103" t="s">
        <v>11</v>
      </c>
      <c r="D5" s="103" t="s">
        <v>3</v>
      </c>
      <c r="E5" s="103" t="s">
        <v>34</v>
      </c>
      <c r="F5" s="103" t="s">
        <v>1</v>
      </c>
    </row>
    <row r="6" spans="2:6" ht="15" customHeight="1">
      <c r="B6" s="189" t="s">
        <v>20</v>
      </c>
      <c r="C6" s="190"/>
      <c r="D6" s="190"/>
      <c r="E6" s="190"/>
      <c r="F6" s="191"/>
    </row>
    <row r="7" spans="2:6" ht="15" customHeight="1">
      <c r="B7" s="104" t="s">
        <v>292</v>
      </c>
      <c r="C7" s="105" t="s">
        <v>193</v>
      </c>
      <c r="D7" s="106">
        <v>6</v>
      </c>
      <c r="E7" s="106">
        <v>9600000</v>
      </c>
      <c r="F7" s="106">
        <v>16933000</v>
      </c>
    </row>
    <row r="8" spans="2:6" ht="15" customHeight="1">
      <c r="B8" s="104" t="s">
        <v>304</v>
      </c>
      <c r="C8" s="105" t="s">
        <v>115</v>
      </c>
      <c r="D8" s="107">
        <v>1</v>
      </c>
      <c r="E8" s="107">
        <v>5000000</v>
      </c>
      <c r="F8" s="107">
        <v>6500000</v>
      </c>
    </row>
    <row r="9" spans="2:6" ht="15" customHeight="1">
      <c r="B9" s="185" t="s">
        <v>21</v>
      </c>
      <c r="C9" s="186"/>
      <c r="D9" s="107">
        <f>SUM(D7:D8)</f>
        <v>7</v>
      </c>
      <c r="E9" s="107">
        <f>SUM(E7:E8)</f>
        <v>14600000</v>
      </c>
      <c r="F9" s="107">
        <f>SUM(F7:F8)</f>
        <v>23433000</v>
      </c>
    </row>
    <row r="10" spans="2:6" ht="15" customHeight="1">
      <c r="B10" s="183" t="s">
        <v>293</v>
      </c>
      <c r="C10" s="184"/>
      <c r="D10" s="107">
        <v>7</v>
      </c>
      <c r="E10" s="107">
        <v>14600000</v>
      </c>
      <c r="F10" s="107">
        <v>23433000</v>
      </c>
    </row>
    <row r="11" spans="2:6">
      <c r="B11" s="95"/>
      <c r="C11" s="95"/>
      <c r="D11" s="95"/>
      <c r="E11" s="95"/>
      <c r="F11" s="95"/>
    </row>
    <row r="14" spans="2:6" ht="15" customHeight="1"/>
    <row r="15" spans="2:6" ht="15" customHeight="1"/>
    <row r="16" spans="2:6" ht="15" customHeight="1"/>
    <row r="17" ht="15" customHeight="1"/>
    <row r="18" ht="15" customHeight="1"/>
    <row r="19" ht="15" customHeight="1"/>
    <row r="20" ht="15" customHeight="1"/>
    <row r="21" ht="15" customHeight="1"/>
  </sheetData>
  <mergeCells count="6">
    <mergeCell ref="B10:C10"/>
    <mergeCell ref="B9:C9"/>
    <mergeCell ref="B1:C1"/>
    <mergeCell ref="B3:D3"/>
    <mergeCell ref="B4:F4"/>
    <mergeCell ref="B6:F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6"/>
  <sheetViews>
    <sheetView rightToLeft="1" tabSelected="1" topLeftCell="B77" zoomScaleNormal="100" zoomScaleSheetLayoutView="95" workbookViewId="0">
      <selection activeCell="M6" sqref="M6"/>
    </sheetView>
  </sheetViews>
  <sheetFormatPr defaultColWidth="9" defaultRowHeight="15"/>
  <cols>
    <col min="1" max="1" width="1.5703125" style="7" customWidth="1"/>
    <col min="2" max="2" width="27" style="7" customWidth="1"/>
    <col min="3" max="3" width="15.5703125" style="7" customWidth="1"/>
    <col min="4" max="4" width="22.28515625" style="7" customWidth="1"/>
    <col min="5" max="5" width="21.28515625" style="7" customWidth="1"/>
    <col min="6" max="16384" width="9" style="7"/>
  </cols>
  <sheetData>
    <row r="1" spans="2:6" ht="24" customHeight="1">
      <c r="B1" s="192" t="s">
        <v>295</v>
      </c>
      <c r="C1" s="192"/>
      <c r="D1" s="192"/>
      <c r="E1" s="192"/>
    </row>
    <row r="2" spans="2:6" ht="29.25" customHeight="1">
      <c r="B2" s="48" t="s">
        <v>10</v>
      </c>
      <c r="C2" s="48" t="s">
        <v>11</v>
      </c>
      <c r="D2" s="48" t="s">
        <v>28</v>
      </c>
      <c r="E2" s="48" t="s">
        <v>29</v>
      </c>
    </row>
    <row r="3" spans="2:6" ht="12.95" customHeight="1">
      <c r="B3" s="193" t="s">
        <v>20</v>
      </c>
      <c r="C3" s="194"/>
      <c r="D3" s="194"/>
      <c r="E3" s="195"/>
    </row>
    <row r="4" spans="2:6" ht="12.95" customHeight="1">
      <c r="B4" s="49" t="s">
        <v>42</v>
      </c>
      <c r="C4" s="11" t="s">
        <v>41</v>
      </c>
      <c r="D4" s="19">
        <v>0.53</v>
      </c>
      <c r="E4" s="19">
        <v>0.53</v>
      </c>
      <c r="F4" s="30"/>
    </row>
    <row r="5" spans="2:6" ht="12.95" customHeight="1">
      <c r="B5" s="50" t="s">
        <v>215</v>
      </c>
      <c r="C5" s="43" t="s">
        <v>216</v>
      </c>
      <c r="D5" s="39">
        <v>2.29</v>
      </c>
      <c r="E5" s="29">
        <v>2.29</v>
      </c>
      <c r="F5" s="30"/>
    </row>
    <row r="6" spans="2:6" ht="12.95" customHeight="1">
      <c r="B6" s="49" t="s">
        <v>168</v>
      </c>
      <c r="C6" s="11" t="s">
        <v>169</v>
      </c>
      <c r="D6" s="39">
        <v>1.06</v>
      </c>
      <c r="E6" s="29">
        <v>1.06</v>
      </c>
      <c r="F6" s="30"/>
    </row>
    <row r="7" spans="2:6" ht="12.95" customHeight="1">
      <c r="B7" s="49" t="s">
        <v>91</v>
      </c>
      <c r="C7" s="11" t="s">
        <v>92</v>
      </c>
      <c r="D7" s="39">
        <v>0.5</v>
      </c>
      <c r="E7" s="29">
        <v>0.5</v>
      </c>
      <c r="F7" s="30"/>
    </row>
    <row r="8" spans="2:6" ht="12.95" customHeight="1">
      <c r="B8" s="50" t="s">
        <v>201</v>
      </c>
      <c r="C8" s="11" t="s">
        <v>202</v>
      </c>
      <c r="D8" s="78">
        <v>0.19</v>
      </c>
      <c r="E8" s="29">
        <v>0.19</v>
      </c>
      <c r="F8" s="30"/>
    </row>
    <row r="9" spans="2:6" ht="12.95" customHeight="1">
      <c r="B9" s="49" t="s">
        <v>64</v>
      </c>
      <c r="C9" s="11" t="s">
        <v>65</v>
      </c>
      <c r="D9" s="39">
        <v>1.34</v>
      </c>
      <c r="E9" s="29">
        <v>1.34</v>
      </c>
    </row>
    <row r="10" spans="2:6" ht="12.95" customHeight="1">
      <c r="B10" s="49" t="s">
        <v>129</v>
      </c>
      <c r="C10" s="11" t="s">
        <v>130</v>
      </c>
      <c r="D10" s="78">
        <v>0.15</v>
      </c>
      <c r="E10" s="29">
        <v>0.15</v>
      </c>
      <c r="F10" s="30"/>
    </row>
    <row r="11" spans="2:6" ht="12.95" customHeight="1">
      <c r="B11" s="204" t="s">
        <v>245</v>
      </c>
      <c r="C11" s="205"/>
      <c r="D11" s="205"/>
      <c r="E11" s="206">
        <v>1.33</v>
      </c>
    </row>
    <row r="12" spans="2:6" ht="12.95" customHeight="1">
      <c r="B12" s="49" t="s">
        <v>213</v>
      </c>
      <c r="C12" s="18" t="s">
        <v>214</v>
      </c>
      <c r="D12" s="19">
        <v>2.38</v>
      </c>
      <c r="E12" s="45">
        <v>2.4</v>
      </c>
      <c r="F12" s="30"/>
    </row>
    <row r="13" spans="2:6" ht="12.95" customHeight="1">
      <c r="B13" s="204" t="s">
        <v>30</v>
      </c>
      <c r="C13" s="205"/>
      <c r="D13" s="205"/>
      <c r="E13" s="206"/>
    </row>
    <row r="14" spans="2:6" ht="12.95" customHeight="1">
      <c r="B14" s="49" t="s">
        <v>166</v>
      </c>
      <c r="C14" s="18" t="s">
        <v>167</v>
      </c>
      <c r="D14" s="19">
        <v>0.4</v>
      </c>
      <c r="E14" s="45">
        <v>0.4</v>
      </c>
    </row>
    <row r="15" spans="2:6" ht="12.95" customHeight="1">
      <c r="B15" s="49" t="s">
        <v>74</v>
      </c>
      <c r="C15" s="11" t="s">
        <v>75</v>
      </c>
      <c r="D15" s="19">
        <v>0.46</v>
      </c>
      <c r="E15" s="45">
        <v>0.46</v>
      </c>
    </row>
    <row r="16" spans="2:6" ht="12.95" customHeight="1">
      <c r="B16" s="196" t="s">
        <v>22</v>
      </c>
      <c r="C16" s="194"/>
      <c r="D16" s="194"/>
      <c r="E16" s="197"/>
    </row>
    <row r="17" spans="2:6" ht="12.95" customHeight="1">
      <c r="B17" s="49" t="s">
        <v>66</v>
      </c>
      <c r="C17" s="11" t="s">
        <v>67</v>
      </c>
      <c r="D17" s="19">
        <v>1.5</v>
      </c>
      <c r="E17" s="45">
        <v>1.5</v>
      </c>
      <c r="F17" s="30"/>
    </row>
    <row r="18" spans="2:6" ht="12.95" customHeight="1">
      <c r="B18" s="49" t="s">
        <v>194</v>
      </c>
      <c r="C18" s="11" t="s">
        <v>195</v>
      </c>
      <c r="D18" s="19">
        <v>0.66</v>
      </c>
      <c r="E18" s="29">
        <v>0.66</v>
      </c>
    </row>
    <row r="19" spans="2:6" ht="12.95" customHeight="1">
      <c r="B19" s="50" t="s">
        <v>182</v>
      </c>
      <c r="C19" s="11" t="s">
        <v>183</v>
      </c>
      <c r="D19" s="19">
        <v>1.1000000000000001</v>
      </c>
      <c r="E19" s="29">
        <v>1.1000000000000001</v>
      </c>
      <c r="F19" s="30"/>
    </row>
    <row r="20" spans="2:6" ht="12.95" customHeight="1">
      <c r="B20" s="50" t="s">
        <v>142</v>
      </c>
      <c r="C20" s="11" t="s">
        <v>143</v>
      </c>
      <c r="D20" s="96">
        <v>10.75</v>
      </c>
      <c r="E20" s="29">
        <v>10.75</v>
      </c>
      <c r="F20" s="30"/>
    </row>
    <row r="21" spans="2:6" ht="12.95" customHeight="1">
      <c r="B21" s="207" t="s">
        <v>23</v>
      </c>
      <c r="C21" s="208"/>
      <c r="D21" s="208"/>
      <c r="E21" s="209"/>
    </row>
    <row r="22" spans="2:6" ht="12.95" customHeight="1">
      <c r="B22" s="49" t="s">
        <v>170</v>
      </c>
      <c r="C22" s="11" t="s">
        <v>171</v>
      </c>
      <c r="D22" s="19">
        <v>2</v>
      </c>
      <c r="E22" s="45">
        <v>2</v>
      </c>
      <c r="F22" s="30"/>
    </row>
    <row r="23" spans="2:6" ht="12.95" customHeight="1">
      <c r="B23" s="49" t="s">
        <v>227</v>
      </c>
      <c r="C23" s="11" t="s">
        <v>228</v>
      </c>
      <c r="D23" s="97">
        <v>8.5</v>
      </c>
      <c r="E23" s="45">
        <v>8.5</v>
      </c>
      <c r="F23" s="30"/>
    </row>
    <row r="24" spans="2:6" ht="12.95" customHeight="1">
      <c r="B24" s="49" t="s">
        <v>131</v>
      </c>
      <c r="C24" s="11" t="s">
        <v>132</v>
      </c>
      <c r="D24" s="19">
        <v>1.91</v>
      </c>
      <c r="E24" s="45">
        <v>1.95</v>
      </c>
      <c r="F24" s="30"/>
    </row>
    <row r="25" spans="2:6" ht="12.95" customHeight="1">
      <c r="B25" s="49" t="s">
        <v>172</v>
      </c>
      <c r="C25" s="11" t="s">
        <v>173</v>
      </c>
      <c r="D25" s="19">
        <v>4.3499999999999996</v>
      </c>
      <c r="E25" s="45">
        <v>4.3499999999999996</v>
      </c>
      <c r="F25" s="30"/>
    </row>
    <row r="26" spans="2:6" ht="12.95" customHeight="1">
      <c r="B26" s="201" t="s">
        <v>38</v>
      </c>
      <c r="C26" s="202"/>
      <c r="D26" s="202"/>
      <c r="E26" s="203"/>
      <c r="F26" s="34"/>
    </row>
    <row r="27" spans="2:6" ht="12.95" customHeight="1">
      <c r="B27" s="49" t="s">
        <v>217</v>
      </c>
      <c r="C27" s="11" t="s">
        <v>218</v>
      </c>
      <c r="D27" s="19">
        <v>6.25</v>
      </c>
      <c r="E27" s="19">
        <v>6.25</v>
      </c>
      <c r="F27" s="34"/>
    </row>
    <row r="28" spans="2:6" ht="12.95" customHeight="1">
      <c r="B28" s="49" t="s">
        <v>254</v>
      </c>
      <c r="C28" s="11" t="s">
        <v>255</v>
      </c>
      <c r="D28" s="19">
        <v>11</v>
      </c>
      <c r="E28" s="92">
        <v>11</v>
      </c>
      <c r="F28" s="34"/>
    </row>
    <row r="29" spans="2:6" ht="12.95" customHeight="1">
      <c r="B29" s="50" t="s">
        <v>106</v>
      </c>
      <c r="C29" s="11" t="s">
        <v>107</v>
      </c>
      <c r="D29" s="19">
        <v>95.96</v>
      </c>
      <c r="E29" s="19">
        <v>95</v>
      </c>
      <c r="F29" s="34"/>
    </row>
    <row r="30" spans="2:6" ht="12.95" customHeight="1">
      <c r="B30" s="49" t="s">
        <v>287</v>
      </c>
      <c r="C30" s="11" t="s">
        <v>288</v>
      </c>
      <c r="D30" s="19">
        <v>33.950000000000003</v>
      </c>
      <c r="E30" s="19">
        <v>33.950000000000003</v>
      </c>
      <c r="F30" s="34"/>
    </row>
    <row r="31" spans="2:6" ht="12.95" customHeight="1">
      <c r="B31" s="198" t="s">
        <v>25</v>
      </c>
      <c r="C31" s="199"/>
      <c r="D31" s="199"/>
      <c r="E31" s="200"/>
      <c r="F31" s="34"/>
    </row>
    <row r="32" spans="2:6" ht="12.95" customHeight="1">
      <c r="B32" s="49" t="s">
        <v>123</v>
      </c>
      <c r="C32" s="11" t="s">
        <v>122</v>
      </c>
      <c r="D32" s="19">
        <v>25.6</v>
      </c>
      <c r="E32" s="19">
        <v>25.6</v>
      </c>
      <c r="F32" s="34"/>
    </row>
    <row r="33" spans="2:6" ht="12.95" customHeight="1">
      <c r="B33" s="50" t="s">
        <v>120</v>
      </c>
      <c r="C33" s="11" t="s">
        <v>119</v>
      </c>
      <c r="D33" s="19">
        <v>1</v>
      </c>
      <c r="E33" s="19">
        <v>1</v>
      </c>
      <c r="F33" s="34"/>
    </row>
    <row r="34" spans="2:6" ht="12.95" customHeight="1">
      <c r="B34" s="49" t="s">
        <v>207</v>
      </c>
      <c r="C34" s="11" t="s">
        <v>208</v>
      </c>
      <c r="D34" s="19">
        <v>8.1</v>
      </c>
      <c r="E34" s="19">
        <v>8.1</v>
      </c>
      <c r="F34" s="34"/>
    </row>
    <row r="35" spans="2:6" ht="12.95" customHeight="1">
      <c r="B35" s="49" t="s">
        <v>160</v>
      </c>
      <c r="C35" s="11" t="s">
        <v>161</v>
      </c>
      <c r="D35" s="19">
        <v>5.7</v>
      </c>
      <c r="E35" s="19">
        <v>5.7</v>
      </c>
      <c r="F35" s="34"/>
    </row>
    <row r="36" spans="2:6" ht="17.25" customHeight="1">
      <c r="B36" s="192" t="s">
        <v>296</v>
      </c>
      <c r="C36" s="192"/>
      <c r="D36" s="192"/>
      <c r="E36" s="192"/>
    </row>
    <row r="37" spans="2:6" ht="21.75" customHeight="1">
      <c r="B37" s="48" t="s">
        <v>10</v>
      </c>
      <c r="C37" s="48" t="s">
        <v>11</v>
      </c>
      <c r="D37" s="48" t="s">
        <v>28</v>
      </c>
      <c r="E37" s="48" t="s">
        <v>29</v>
      </c>
    </row>
    <row r="38" spans="2:6" ht="12.95" customHeight="1">
      <c r="B38" s="198" t="s">
        <v>20</v>
      </c>
      <c r="C38" s="199"/>
      <c r="D38" s="199"/>
      <c r="E38" s="200"/>
    </row>
    <row r="39" spans="2:6" ht="12.95" customHeight="1">
      <c r="B39" s="49" t="s">
        <v>62</v>
      </c>
      <c r="C39" s="11" t="s">
        <v>63</v>
      </c>
      <c r="D39" s="12">
        <v>1</v>
      </c>
      <c r="E39" s="35">
        <v>1</v>
      </c>
    </row>
    <row r="40" spans="2:6" ht="12.95" customHeight="1">
      <c r="B40" s="49" t="s">
        <v>72</v>
      </c>
      <c r="C40" s="11" t="s">
        <v>73</v>
      </c>
      <c r="D40" s="12">
        <v>1</v>
      </c>
      <c r="E40" s="35">
        <v>1</v>
      </c>
    </row>
    <row r="41" spans="2:6" ht="12.95" customHeight="1">
      <c r="B41" s="49" t="s">
        <v>222</v>
      </c>
      <c r="C41" s="11" t="s">
        <v>112</v>
      </c>
      <c r="D41" s="37">
        <v>1</v>
      </c>
      <c r="E41" s="38">
        <v>1</v>
      </c>
    </row>
    <row r="42" spans="2:6" ht="12.95" customHeight="1">
      <c r="B42" s="49" t="s">
        <v>152</v>
      </c>
      <c r="C42" s="40" t="s">
        <v>151</v>
      </c>
      <c r="D42" s="19">
        <v>0.11</v>
      </c>
      <c r="E42" s="29">
        <v>0.11</v>
      </c>
    </row>
    <row r="43" spans="2:6" ht="12.95" customHeight="1">
      <c r="B43" s="50" t="s">
        <v>163</v>
      </c>
      <c r="C43" s="41" t="s">
        <v>162</v>
      </c>
      <c r="D43" s="39">
        <v>1</v>
      </c>
      <c r="E43" s="29">
        <v>1</v>
      </c>
      <c r="F43" s="30"/>
    </row>
    <row r="44" spans="2:6" ht="12.95" customHeight="1">
      <c r="B44" s="49" t="s">
        <v>180</v>
      </c>
      <c r="C44" s="11" t="s">
        <v>181</v>
      </c>
      <c r="D44" s="19">
        <v>0.81</v>
      </c>
      <c r="E44" s="29">
        <v>0.81</v>
      </c>
    </row>
    <row r="45" spans="2:6" ht="12.95" customHeight="1">
      <c r="B45" s="49" t="s">
        <v>190</v>
      </c>
      <c r="C45" s="11" t="s">
        <v>191</v>
      </c>
      <c r="D45" s="12" t="s">
        <v>32</v>
      </c>
      <c r="E45" s="35" t="s">
        <v>32</v>
      </c>
    </row>
    <row r="46" spans="2:6" ht="12.95" customHeight="1">
      <c r="B46" s="50" t="s">
        <v>176</v>
      </c>
      <c r="C46" s="11" t="s">
        <v>177</v>
      </c>
      <c r="D46" s="19">
        <v>1</v>
      </c>
      <c r="E46" s="29">
        <v>1</v>
      </c>
    </row>
    <row r="47" spans="2:6" ht="12.95" customHeight="1">
      <c r="B47" s="49" t="s">
        <v>236</v>
      </c>
      <c r="C47" s="11" t="s">
        <v>237</v>
      </c>
      <c r="D47" s="78">
        <v>1</v>
      </c>
      <c r="E47" s="29">
        <v>1</v>
      </c>
    </row>
    <row r="48" spans="2:6" ht="12.95" customHeight="1">
      <c r="B48" s="49" t="s">
        <v>209</v>
      </c>
      <c r="C48" s="18" t="s">
        <v>210</v>
      </c>
      <c r="D48" s="19">
        <v>1</v>
      </c>
      <c r="E48" s="29">
        <v>1</v>
      </c>
    </row>
    <row r="49" spans="2:5" ht="12.95" customHeight="1">
      <c r="B49" s="49" t="s">
        <v>225</v>
      </c>
      <c r="C49" s="11" t="s">
        <v>226</v>
      </c>
      <c r="D49" s="39">
        <v>1</v>
      </c>
      <c r="E49" s="39">
        <v>1</v>
      </c>
    </row>
    <row r="50" spans="2:5" ht="12.95" customHeight="1">
      <c r="B50" s="49" t="s">
        <v>104</v>
      </c>
      <c r="C50" s="11" t="s">
        <v>105</v>
      </c>
      <c r="D50" s="19">
        <v>1.75</v>
      </c>
      <c r="E50" s="29">
        <v>1.75</v>
      </c>
    </row>
    <row r="51" spans="2:5" ht="12.95" customHeight="1">
      <c r="B51" s="49" t="s">
        <v>211</v>
      </c>
      <c r="C51" s="11" t="s">
        <v>212</v>
      </c>
      <c r="D51" s="19">
        <v>1.34</v>
      </c>
      <c r="E51" s="36">
        <v>1.34</v>
      </c>
    </row>
    <row r="52" spans="2:5" ht="12.95" customHeight="1">
      <c r="B52" s="50" t="s">
        <v>54</v>
      </c>
      <c r="C52" s="11" t="s">
        <v>55</v>
      </c>
      <c r="D52" s="19">
        <v>0.65</v>
      </c>
      <c r="E52" s="36">
        <v>0.65</v>
      </c>
    </row>
    <row r="53" spans="2:5" ht="12.95" customHeight="1">
      <c r="B53" s="49" t="s">
        <v>273</v>
      </c>
      <c r="C53" s="11" t="s">
        <v>274</v>
      </c>
      <c r="D53" s="19">
        <v>0.24</v>
      </c>
      <c r="E53" s="19">
        <v>0.24</v>
      </c>
    </row>
    <row r="54" spans="2:5" ht="12.95" customHeight="1">
      <c r="B54" s="50" t="s">
        <v>136</v>
      </c>
      <c r="C54" s="11" t="s">
        <v>135</v>
      </c>
      <c r="D54" s="19">
        <v>0.34</v>
      </c>
      <c r="E54" s="19">
        <v>0.34</v>
      </c>
    </row>
    <row r="55" spans="2:5" ht="12.95" customHeight="1">
      <c r="B55" s="49" t="s">
        <v>196</v>
      </c>
      <c r="C55" s="11" t="s">
        <v>197</v>
      </c>
      <c r="D55" s="19">
        <v>0.21</v>
      </c>
      <c r="E55" s="19">
        <v>0.21</v>
      </c>
    </row>
    <row r="56" spans="2:5" ht="12.95" customHeight="1">
      <c r="B56" s="49" t="s">
        <v>139</v>
      </c>
      <c r="C56" s="11" t="s">
        <v>138</v>
      </c>
      <c r="D56" s="19">
        <v>0.14000000000000001</v>
      </c>
      <c r="E56" s="19">
        <v>0.14000000000000001</v>
      </c>
    </row>
    <row r="57" spans="2:5" ht="12.95" customHeight="1">
      <c r="B57" s="49" t="s">
        <v>220</v>
      </c>
      <c r="C57" s="11" t="s">
        <v>221</v>
      </c>
      <c r="D57" s="19">
        <v>0.37</v>
      </c>
      <c r="E57" s="19">
        <v>0.37</v>
      </c>
    </row>
    <row r="58" spans="2:5" ht="12.95" customHeight="1">
      <c r="B58" s="50" t="s">
        <v>153</v>
      </c>
      <c r="C58" s="18" t="s">
        <v>154</v>
      </c>
      <c r="D58" s="19">
        <v>0.48</v>
      </c>
      <c r="E58" s="92">
        <v>0.49</v>
      </c>
    </row>
    <row r="59" spans="2:5" ht="25.5" customHeight="1">
      <c r="B59" s="192" t="s">
        <v>296</v>
      </c>
      <c r="C59" s="192"/>
      <c r="D59" s="192"/>
      <c r="E59" s="192"/>
    </row>
    <row r="60" spans="2:5" ht="22.5" customHeight="1">
      <c r="B60" s="48" t="s">
        <v>10</v>
      </c>
      <c r="C60" s="48" t="s">
        <v>11</v>
      </c>
      <c r="D60" s="48" t="s">
        <v>28</v>
      </c>
      <c r="E60" s="48" t="s">
        <v>29</v>
      </c>
    </row>
    <row r="61" spans="2:5" ht="12.95" customHeight="1">
      <c r="B61" s="212" t="s">
        <v>30</v>
      </c>
      <c r="C61" s="213"/>
      <c r="D61" s="213"/>
      <c r="E61" s="206"/>
    </row>
    <row r="62" spans="2:5" ht="12.95" customHeight="1">
      <c r="B62" s="49" t="s">
        <v>39</v>
      </c>
      <c r="C62" s="11" t="s">
        <v>40</v>
      </c>
      <c r="D62" s="19">
        <v>0.4</v>
      </c>
      <c r="E62" s="36">
        <v>0.4</v>
      </c>
    </row>
    <row r="63" spans="2:5" ht="12.95" customHeight="1">
      <c r="B63" s="49" t="s">
        <v>223</v>
      </c>
      <c r="C63" s="11" t="s">
        <v>224</v>
      </c>
      <c r="D63" s="12">
        <v>0.96</v>
      </c>
      <c r="E63" s="35">
        <v>0.96</v>
      </c>
    </row>
    <row r="64" spans="2:5" ht="12.95" customHeight="1">
      <c r="B64" s="50" t="s">
        <v>156</v>
      </c>
      <c r="C64" s="18" t="s">
        <v>155</v>
      </c>
      <c r="D64" s="12">
        <v>0.65</v>
      </c>
      <c r="E64" s="35">
        <v>0.65</v>
      </c>
    </row>
    <row r="65" spans="2:5" ht="12.95" customHeight="1">
      <c r="B65" s="207" t="s">
        <v>31</v>
      </c>
      <c r="C65" s="208"/>
      <c r="D65" s="208"/>
      <c r="E65" s="209"/>
    </row>
    <row r="66" spans="2:5" ht="12.95" customHeight="1">
      <c r="B66" s="49" t="s">
        <v>53</v>
      </c>
      <c r="C66" s="11" t="s">
        <v>52</v>
      </c>
      <c r="D66" s="12">
        <v>0.9</v>
      </c>
      <c r="E66" s="35">
        <v>0.9</v>
      </c>
    </row>
    <row r="67" spans="2:5" ht="12.95" customHeight="1">
      <c r="B67" s="49" t="s">
        <v>60</v>
      </c>
      <c r="C67" s="11" t="s">
        <v>61</v>
      </c>
      <c r="D67" s="12">
        <v>0.5</v>
      </c>
      <c r="E67" s="35">
        <v>0.5</v>
      </c>
    </row>
    <row r="68" spans="2:5" ht="12.95" customHeight="1">
      <c r="B68" s="49" t="s">
        <v>140</v>
      </c>
      <c r="C68" s="11" t="s">
        <v>141</v>
      </c>
      <c r="D68" s="12">
        <v>0.3</v>
      </c>
      <c r="E68" s="35">
        <v>0.3</v>
      </c>
    </row>
    <row r="69" spans="2:5" ht="12.95" customHeight="1">
      <c r="B69" s="204" t="s">
        <v>22</v>
      </c>
      <c r="C69" s="205"/>
      <c r="D69" s="205"/>
      <c r="E69" s="206"/>
    </row>
    <row r="70" spans="2:5" ht="12.95" customHeight="1">
      <c r="B70" s="49" t="s">
        <v>88</v>
      </c>
      <c r="C70" s="11" t="s">
        <v>89</v>
      </c>
      <c r="D70" s="12" t="s">
        <v>32</v>
      </c>
      <c r="E70" s="35" t="s">
        <v>32</v>
      </c>
    </row>
    <row r="71" spans="2:5" ht="12.95" customHeight="1">
      <c r="B71" s="207" t="s">
        <v>23</v>
      </c>
      <c r="C71" s="208"/>
      <c r="D71" s="208"/>
      <c r="E71" s="209"/>
    </row>
    <row r="72" spans="2:5" ht="12.95" customHeight="1">
      <c r="B72" s="49" t="s">
        <v>238</v>
      </c>
      <c r="C72" s="13" t="s">
        <v>239</v>
      </c>
      <c r="D72" s="19">
        <v>100</v>
      </c>
      <c r="E72" s="29">
        <v>100</v>
      </c>
    </row>
    <row r="73" spans="2:5" ht="12.95" customHeight="1">
      <c r="B73" s="49" t="s">
        <v>269</v>
      </c>
      <c r="C73" s="13" t="s">
        <v>270</v>
      </c>
      <c r="D73" s="19">
        <v>3.1</v>
      </c>
      <c r="E73" s="29">
        <v>3.19</v>
      </c>
    </row>
    <row r="74" spans="2:5" ht="12.95" customHeight="1">
      <c r="B74" s="210" t="s">
        <v>25</v>
      </c>
      <c r="C74" s="202"/>
      <c r="D74" s="202"/>
      <c r="E74" s="203"/>
    </row>
    <row r="75" spans="2:5" ht="12.95" customHeight="1">
      <c r="B75" s="49" t="s">
        <v>100</v>
      </c>
      <c r="C75" s="11" t="s">
        <v>101</v>
      </c>
      <c r="D75" s="12" t="s">
        <v>32</v>
      </c>
      <c r="E75" s="35" t="s">
        <v>32</v>
      </c>
    </row>
    <row r="76" spans="2:5" ht="27.75" customHeight="1">
      <c r="B76" s="211" t="s">
        <v>297</v>
      </c>
      <c r="C76" s="211"/>
      <c r="D76" s="211"/>
      <c r="E76" s="211"/>
    </row>
    <row r="77" spans="2:5" ht="20.25" customHeight="1">
      <c r="B77" s="48" t="s">
        <v>10</v>
      </c>
      <c r="C77" s="48" t="s">
        <v>11</v>
      </c>
      <c r="D77" s="48" t="s">
        <v>28</v>
      </c>
      <c r="E77" s="48" t="s">
        <v>29</v>
      </c>
    </row>
    <row r="78" spans="2:5" ht="12.95" customHeight="1">
      <c r="B78" s="198" t="s">
        <v>20</v>
      </c>
      <c r="C78" s="199"/>
      <c r="D78" s="199"/>
      <c r="E78" s="200"/>
    </row>
    <row r="79" spans="2:5" ht="12.95" customHeight="1">
      <c r="B79" s="49" t="s">
        <v>229</v>
      </c>
      <c r="C79" s="13" t="s">
        <v>144</v>
      </c>
      <c r="D79" s="39">
        <v>1</v>
      </c>
      <c r="E79" s="29">
        <v>1</v>
      </c>
    </row>
    <row r="80" spans="2:5" ht="12.95" customHeight="1">
      <c r="B80" s="49" t="s">
        <v>280</v>
      </c>
      <c r="C80" s="13" t="s">
        <v>281</v>
      </c>
      <c r="D80" s="19">
        <v>0.08</v>
      </c>
      <c r="E80" s="92">
        <v>0.08</v>
      </c>
    </row>
    <row r="81" spans="2:5" ht="12.95" customHeight="1">
      <c r="B81" s="207" t="s">
        <v>31</v>
      </c>
      <c r="C81" s="208"/>
      <c r="D81" s="208"/>
      <c r="E81" s="209"/>
    </row>
    <row r="82" spans="2:5" ht="12.95" customHeight="1">
      <c r="B82" s="50" t="s">
        <v>145</v>
      </c>
      <c r="C82" s="13" t="s">
        <v>146</v>
      </c>
      <c r="D82" s="19">
        <v>0.25</v>
      </c>
      <c r="E82" s="29">
        <v>0.25</v>
      </c>
    </row>
    <row r="83" spans="2:5" ht="12.95" customHeight="1">
      <c r="B83" s="79" t="s">
        <v>267</v>
      </c>
      <c r="C83" s="80" t="s">
        <v>268</v>
      </c>
      <c r="D83" s="81">
        <v>0.22</v>
      </c>
      <c r="E83" s="29">
        <v>0.22</v>
      </c>
    </row>
    <row r="84" spans="2:5" ht="12.95" customHeight="1">
      <c r="B84" s="49" t="s">
        <v>87</v>
      </c>
      <c r="C84" s="13" t="s">
        <v>86</v>
      </c>
      <c r="D84" s="81">
        <v>0.4</v>
      </c>
      <c r="E84" s="29">
        <v>0.4</v>
      </c>
    </row>
    <row r="85" spans="2:5" ht="12.95" customHeight="1">
      <c r="B85" s="207" t="s">
        <v>23</v>
      </c>
      <c r="C85" s="208"/>
      <c r="D85" s="208"/>
      <c r="E85" s="209"/>
    </row>
    <row r="86" spans="2:5" ht="12.95" customHeight="1">
      <c r="B86" s="49" t="s">
        <v>85</v>
      </c>
      <c r="C86" s="47" t="s">
        <v>80</v>
      </c>
      <c r="D86" s="19">
        <v>0.84</v>
      </c>
      <c r="E86" s="29">
        <v>0.84</v>
      </c>
    </row>
    <row r="87" spans="2:5" ht="12.95" customHeight="1">
      <c r="B87" s="49" t="s">
        <v>108</v>
      </c>
      <c r="C87" s="18" t="s">
        <v>109</v>
      </c>
      <c r="D87" s="97">
        <v>1.05</v>
      </c>
      <c r="E87" s="29">
        <v>1.05</v>
      </c>
    </row>
    <row r="88" spans="2:5" ht="12.95" customHeight="1">
      <c r="B88" s="204" t="s">
        <v>22</v>
      </c>
      <c r="C88" s="205"/>
      <c r="D88" s="205"/>
      <c r="E88" s="206"/>
    </row>
    <row r="89" spans="2:5" ht="12.95" customHeight="1">
      <c r="B89" s="50" t="s">
        <v>158</v>
      </c>
      <c r="C89" s="13" t="s">
        <v>159</v>
      </c>
      <c r="D89" s="19">
        <v>1.21</v>
      </c>
      <c r="E89" s="92">
        <v>1.2</v>
      </c>
    </row>
    <row r="90" spans="2:5" ht="12.95" customHeight="1">
      <c r="B90" s="49" t="s">
        <v>79</v>
      </c>
      <c r="C90" s="18" t="s">
        <v>76</v>
      </c>
      <c r="D90" s="19">
        <v>0.42</v>
      </c>
      <c r="E90" s="92">
        <v>0.42</v>
      </c>
    </row>
    <row r="91" spans="2:5" ht="12.95" customHeight="1">
      <c r="B91" s="50" t="s">
        <v>78</v>
      </c>
      <c r="C91" s="13" t="s">
        <v>77</v>
      </c>
      <c r="D91" s="19">
        <v>1.91</v>
      </c>
      <c r="E91" s="92">
        <v>1.91</v>
      </c>
    </row>
    <row r="92" spans="2:5" ht="12.95" customHeight="1">
      <c r="B92" s="198" t="s">
        <v>38</v>
      </c>
      <c r="C92" s="199"/>
      <c r="D92" s="199"/>
      <c r="E92" s="200"/>
    </row>
    <row r="93" spans="2:5" ht="12.95" customHeight="1">
      <c r="B93" s="49" t="s">
        <v>149</v>
      </c>
      <c r="C93" s="18" t="s">
        <v>150</v>
      </c>
      <c r="D93" s="19">
        <v>18</v>
      </c>
      <c r="E93" s="92">
        <v>18</v>
      </c>
    </row>
    <row r="94" spans="2:5" ht="12.95" customHeight="1">
      <c r="B94" s="49" t="s">
        <v>111</v>
      </c>
      <c r="C94" s="18" t="s">
        <v>110</v>
      </c>
      <c r="D94" s="19">
        <v>17.7</v>
      </c>
      <c r="E94" s="92">
        <v>17.5</v>
      </c>
    </row>
    <row r="95" spans="2:5">
      <c r="B95" s="210" t="s">
        <v>25</v>
      </c>
      <c r="C95" s="202"/>
      <c r="D95" s="202"/>
      <c r="E95" s="203"/>
    </row>
    <row r="96" spans="2:5">
      <c r="B96" s="49" t="s">
        <v>165</v>
      </c>
      <c r="C96" s="18" t="s">
        <v>164</v>
      </c>
      <c r="D96" s="19">
        <v>0.66</v>
      </c>
      <c r="E96" s="92">
        <v>0.66</v>
      </c>
    </row>
  </sheetData>
  <mergeCells count="23">
    <mergeCell ref="B95:E95"/>
    <mergeCell ref="B59:E59"/>
    <mergeCell ref="B85:E85"/>
    <mergeCell ref="B88:E88"/>
    <mergeCell ref="B92:E92"/>
    <mergeCell ref="B76:E76"/>
    <mergeCell ref="B78:E78"/>
    <mergeCell ref="B74:E74"/>
    <mergeCell ref="B65:E65"/>
    <mergeCell ref="B61:E61"/>
    <mergeCell ref="B81:E81"/>
    <mergeCell ref="B69:E69"/>
    <mergeCell ref="B71:E71"/>
    <mergeCell ref="B1:E1"/>
    <mergeCell ref="B3:E3"/>
    <mergeCell ref="B16:E16"/>
    <mergeCell ref="B38:E38"/>
    <mergeCell ref="B36:E36"/>
    <mergeCell ref="B26:E26"/>
    <mergeCell ref="B13:E13"/>
    <mergeCell ref="B21:E21"/>
    <mergeCell ref="B31:E31"/>
    <mergeCell ref="B11:E11"/>
  </mergeCells>
  <pageMargins left="0" right="0" top="0" bottom="0" header="0" footer="0"/>
  <pageSetup paperSize="9" scale="10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D8" sqref="D8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14" t="s">
        <v>37</v>
      </c>
      <c r="C1" s="214"/>
      <c r="D1" s="214"/>
    </row>
    <row r="2" spans="1:4" s="6" customFormat="1" ht="34.5" customHeight="1">
      <c r="B2" s="51" t="s">
        <v>27</v>
      </c>
      <c r="C2" s="52" t="s">
        <v>35</v>
      </c>
      <c r="D2" s="51" t="s">
        <v>36</v>
      </c>
    </row>
    <row r="3" spans="1:4" ht="66.75" customHeight="1">
      <c r="B3" s="53" t="s">
        <v>33</v>
      </c>
      <c r="C3" s="54">
        <v>42591</v>
      </c>
      <c r="D3" s="55" t="s">
        <v>118</v>
      </c>
    </row>
    <row r="4" spans="1:4" ht="55.5" customHeight="1">
      <c r="B4" s="56" t="s">
        <v>121</v>
      </c>
      <c r="C4" s="57">
        <v>44458</v>
      </c>
      <c r="D4" s="58" t="s">
        <v>256</v>
      </c>
    </row>
    <row r="5" spans="1:4" ht="65.25" customHeight="1">
      <c r="B5" s="56" t="s">
        <v>198</v>
      </c>
      <c r="C5" s="57">
        <v>44865</v>
      </c>
      <c r="D5" s="58" t="s">
        <v>257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rightToLeft="1" topLeftCell="B1" zoomScaleNormal="100" workbookViewId="0">
      <selection activeCell="C1" sqref="C1:D1"/>
    </sheetView>
  </sheetViews>
  <sheetFormatPr defaultRowHeight="15"/>
  <cols>
    <col min="1" max="1" width="2.7109375" style="9" hidden="1" customWidth="1"/>
    <col min="2" max="2" width="1.140625" style="9" customWidth="1"/>
    <col min="3" max="3" width="28.7109375" style="9" customWidth="1"/>
    <col min="4" max="4" width="99" style="9" customWidth="1"/>
    <col min="5" max="186" width="9" style="9"/>
    <col min="187" max="187" width="0" style="9" hidden="1" customWidth="1"/>
    <col min="188" max="188" width="1" style="9" customWidth="1"/>
    <col min="189" max="189" width="21.7109375" style="9" customWidth="1"/>
    <col min="190" max="190" width="91.85546875" style="9" customWidth="1"/>
    <col min="191" max="442" width="9" style="9"/>
    <col min="443" max="443" width="0" style="9" hidden="1" customWidth="1"/>
    <col min="444" max="444" width="1" style="9" customWidth="1"/>
    <col min="445" max="445" width="21.7109375" style="9" customWidth="1"/>
    <col min="446" max="446" width="91.85546875" style="9" customWidth="1"/>
    <col min="447" max="698" width="9" style="9"/>
    <col min="699" max="699" width="0" style="9" hidden="1" customWidth="1"/>
    <col min="700" max="700" width="1" style="9" customWidth="1"/>
    <col min="701" max="701" width="21.7109375" style="9" customWidth="1"/>
    <col min="702" max="702" width="91.85546875" style="9" customWidth="1"/>
    <col min="703" max="954" width="9" style="9"/>
    <col min="955" max="955" width="0" style="9" hidden="1" customWidth="1"/>
    <col min="956" max="956" width="1" style="9" customWidth="1"/>
    <col min="957" max="957" width="21.7109375" style="9" customWidth="1"/>
    <col min="958" max="958" width="91.85546875" style="9" customWidth="1"/>
    <col min="959" max="1210" width="9" style="9"/>
    <col min="1211" max="1211" width="0" style="9" hidden="1" customWidth="1"/>
    <col min="1212" max="1212" width="1" style="9" customWidth="1"/>
    <col min="1213" max="1213" width="21.7109375" style="9" customWidth="1"/>
    <col min="1214" max="1214" width="91.85546875" style="9" customWidth="1"/>
    <col min="1215" max="1466" width="9" style="9"/>
    <col min="1467" max="1467" width="0" style="9" hidden="1" customWidth="1"/>
    <col min="1468" max="1468" width="1" style="9" customWidth="1"/>
    <col min="1469" max="1469" width="21.7109375" style="9" customWidth="1"/>
    <col min="1470" max="1470" width="91.85546875" style="9" customWidth="1"/>
    <col min="1471" max="1722" width="9" style="9"/>
    <col min="1723" max="1723" width="0" style="9" hidden="1" customWidth="1"/>
    <col min="1724" max="1724" width="1" style="9" customWidth="1"/>
    <col min="1725" max="1725" width="21.7109375" style="9" customWidth="1"/>
    <col min="1726" max="1726" width="91.85546875" style="9" customWidth="1"/>
    <col min="1727" max="1978" width="9" style="9"/>
    <col min="1979" max="1979" width="0" style="9" hidden="1" customWidth="1"/>
    <col min="1980" max="1980" width="1" style="9" customWidth="1"/>
    <col min="1981" max="1981" width="21.7109375" style="9" customWidth="1"/>
    <col min="1982" max="1982" width="91.85546875" style="9" customWidth="1"/>
    <col min="1983" max="2234" width="9" style="9"/>
    <col min="2235" max="2235" width="0" style="9" hidden="1" customWidth="1"/>
    <col min="2236" max="2236" width="1" style="9" customWidth="1"/>
    <col min="2237" max="2237" width="21.7109375" style="9" customWidth="1"/>
    <col min="2238" max="2238" width="91.85546875" style="9" customWidth="1"/>
    <col min="2239" max="2490" width="9" style="9"/>
    <col min="2491" max="2491" width="0" style="9" hidden="1" customWidth="1"/>
    <col min="2492" max="2492" width="1" style="9" customWidth="1"/>
    <col min="2493" max="2493" width="21.7109375" style="9" customWidth="1"/>
    <col min="2494" max="2494" width="91.85546875" style="9" customWidth="1"/>
    <col min="2495" max="2746" width="9" style="9"/>
    <col min="2747" max="2747" width="0" style="9" hidden="1" customWidth="1"/>
    <col min="2748" max="2748" width="1" style="9" customWidth="1"/>
    <col min="2749" max="2749" width="21.7109375" style="9" customWidth="1"/>
    <col min="2750" max="2750" width="91.85546875" style="9" customWidth="1"/>
    <col min="2751" max="3002" width="9" style="9"/>
    <col min="3003" max="3003" width="0" style="9" hidden="1" customWidth="1"/>
    <col min="3004" max="3004" width="1" style="9" customWidth="1"/>
    <col min="3005" max="3005" width="21.7109375" style="9" customWidth="1"/>
    <col min="3006" max="3006" width="91.85546875" style="9" customWidth="1"/>
    <col min="3007" max="3258" width="9" style="9"/>
    <col min="3259" max="3259" width="0" style="9" hidden="1" customWidth="1"/>
    <col min="3260" max="3260" width="1" style="9" customWidth="1"/>
    <col min="3261" max="3261" width="21.7109375" style="9" customWidth="1"/>
    <col min="3262" max="3262" width="91.85546875" style="9" customWidth="1"/>
    <col min="3263" max="3514" width="9" style="9"/>
    <col min="3515" max="3515" width="0" style="9" hidden="1" customWidth="1"/>
    <col min="3516" max="3516" width="1" style="9" customWidth="1"/>
    <col min="3517" max="3517" width="21.7109375" style="9" customWidth="1"/>
    <col min="3518" max="3518" width="91.85546875" style="9" customWidth="1"/>
    <col min="3519" max="3770" width="9" style="9"/>
    <col min="3771" max="3771" width="0" style="9" hidden="1" customWidth="1"/>
    <col min="3772" max="3772" width="1" style="9" customWidth="1"/>
    <col min="3773" max="3773" width="21.7109375" style="9" customWidth="1"/>
    <col min="3774" max="3774" width="91.85546875" style="9" customWidth="1"/>
    <col min="3775" max="4026" width="9" style="9"/>
    <col min="4027" max="4027" width="0" style="9" hidden="1" customWidth="1"/>
    <col min="4028" max="4028" width="1" style="9" customWidth="1"/>
    <col min="4029" max="4029" width="21.7109375" style="9" customWidth="1"/>
    <col min="4030" max="4030" width="91.85546875" style="9" customWidth="1"/>
    <col min="4031" max="4282" width="9" style="9"/>
    <col min="4283" max="4283" width="0" style="9" hidden="1" customWidth="1"/>
    <col min="4284" max="4284" width="1" style="9" customWidth="1"/>
    <col min="4285" max="4285" width="21.7109375" style="9" customWidth="1"/>
    <col min="4286" max="4286" width="91.85546875" style="9" customWidth="1"/>
    <col min="4287" max="4538" width="9" style="9"/>
    <col min="4539" max="4539" width="0" style="9" hidden="1" customWidth="1"/>
    <col min="4540" max="4540" width="1" style="9" customWidth="1"/>
    <col min="4541" max="4541" width="21.7109375" style="9" customWidth="1"/>
    <col min="4542" max="4542" width="91.85546875" style="9" customWidth="1"/>
    <col min="4543" max="4794" width="9" style="9"/>
    <col min="4795" max="4795" width="0" style="9" hidden="1" customWidth="1"/>
    <col min="4796" max="4796" width="1" style="9" customWidth="1"/>
    <col min="4797" max="4797" width="21.7109375" style="9" customWidth="1"/>
    <col min="4798" max="4798" width="91.85546875" style="9" customWidth="1"/>
    <col min="4799" max="5050" width="9" style="9"/>
    <col min="5051" max="5051" width="0" style="9" hidden="1" customWidth="1"/>
    <col min="5052" max="5052" width="1" style="9" customWidth="1"/>
    <col min="5053" max="5053" width="21.7109375" style="9" customWidth="1"/>
    <col min="5054" max="5054" width="91.85546875" style="9" customWidth="1"/>
    <col min="5055" max="5306" width="9" style="9"/>
    <col min="5307" max="5307" width="0" style="9" hidden="1" customWidth="1"/>
    <col min="5308" max="5308" width="1" style="9" customWidth="1"/>
    <col min="5309" max="5309" width="21.7109375" style="9" customWidth="1"/>
    <col min="5310" max="5310" width="91.85546875" style="9" customWidth="1"/>
    <col min="5311" max="5562" width="9" style="9"/>
    <col min="5563" max="5563" width="0" style="9" hidden="1" customWidth="1"/>
    <col min="5564" max="5564" width="1" style="9" customWidth="1"/>
    <col min="5565" max="5565" width="21.7109375" style="9" customWidth="1"/>
    <col min="5566" max="5566" width="91.85546875" style="9" customWidth="1"/>
    <col min="5567" max="5818" width="9" style="9"/>
    <col min="5819" max="5819" width="0" style="9" hidden="1" customWidth="1"/>
    <col min="5820" max="5820" width="1" style="9" customWidth="1"/>
    <col min="5821" max="5821" width="21.7109375" style="9" customWidth="1"/>
    <col min="5822" max="5822" width="91.85546875" style="9" customWidth="1"/>
    <col min="5823" max="6074" width="9" style="9"/>
    <col min="6075" max="6075" width="0" style="9" hidden="1" customWidth="1"/>
    <col min="6076" max="6076" width="1" style="9" customWidth="1"/>
    <col min="6077" max="6077" width="21.7109375" style="9" customWidth="1"/>
    <col min="6078" max="6078" width="91.85546875" style="9" customWidth="1"/>
    <col min="6079" max="6330" width="9" style="9"/>
    <col min="6331" max="6331" width="0" style="9" hidden="1" customWidth="1"/>
    <col min="6332" max="6332" width="1" style="9" customWidth="1"/>
    <col min="6333" max="6333" width="21.7109375" style="9" customWidth="1"/>
    <col min="6334" max="6334" width="91.85546875" style="9" customWidth="1"/>
    <col min="6335" max="6586" width="9" style="9"/>
    <col min="6587" max="6587" width="0" style="9" hidden="1" customWidth="1"/>
    <col min="6588" max="6588" width="1" style="9" customWidth="1"/>
    <col min="6589" max="6589" width="21.7109375" style="9" customWidth="1"/>
    <col min="6590" max="6590" width="91.85546875" style="9" customWidth="1"/>
    <col min="6591" max="6842" width="9" style="9"/>
    <col min="6843" max="6843" width="0" style="9" hidden="1" customWidth="1"/>
    <col min="6844" max="6844" width="1" style="9" customWidth="1"/>
    <col min="6845" max="6845" width="21.7109375" style="9" customWidth="1"/>
    <col min="6846" max="6846" width="91.85546875" style="9" customWidth="1"/>
    <col min="6847" max="7098" width="9" style="9"/>
    <col min="7099" max="7099" width="0" style="9" hidden="1" customWidth="1"/>
    <col min="7100" max="7100" width="1" style="9" customWidth="1"/>
    <col min="7101" max="7101" width="21.7109375" style="9" customWidth="1"/>
    <col min="7102" max="7102" width="91.85546875" style="9" customWidth="1"/>
    <col min="7103" max="7354" width="9" style="9"/>
    <col min="7355" max="7355" width="0" style="9" hidden="1" customWidth="1"/>
    <col min="7356" max="7356" width="1" style="9" customWidth="1"/>
    <col min="7357" max="7357" width="21.7109375" style="9" customWidth="1"/>
    <col min="7358" max="7358" width="91.85546875" style="9" customWidth="1"/>
    <col min="7359" max="7610" width="9" style="9"/>
    <col min="7611" max="7611" width="0" style="9" hidden="1" customWidth="1"/>
    <col min="7612" max="7612" width="1" style="9" customWidth="1"/>
    <col min="7613" max="7613" width="21.7109375" style="9" customWidth="1"/>
    <col min="7614" max="7614" width="91.85546875" style="9" customWidth="1"/>
    <col min="7615" max="7866" width="9" style="9"/>
    <col min="7867" max="7867" width="0" style="9" hidden="1" customWidth="1"/>
    <col min="7868" max="7868" width="1" style="9" customWidth="1"/>
    <col min="7869" max="7869" width="21.7109375" style="9" customWidth="1"/>
    <col min="7870" max="7870" width="91.85546875" style="9" customWidth="1"/>
    <col min="7871" max="8122" width="9" style="9"/>
    <col min="8123" max="8123" width="0" style="9" hidden="1" customWidth="1"/>
    <col min="8124" max="8124" width="1" style="9" customWidth="1"/>
    <col min="8125" max="8125" width="21.7109375" style="9" customWidth="1"/>
    <col min="8126" max="8126" width="91.85546875" style="9" customWidth="1"/>
    <col min="8127" max="8378" width="9" style="9"/>
    <col min="8379" max="8379" width="0" style="9" hidden="1" customWidth="1"/>
    <col min="8380" max="8380" width="1" style="9" customWidth="1"/>
    <col min="8381" max="8381" width="21.7109375" style="9" customWidth="1"/>
    <col min="8382" max="8382" width="91.85546875" style="9" customWidth="1"/>
    <col min="8383" max="8634" width="9" style="9"/>
    <col min="8635" max="8635" width="0" style="9" hidden="1" customWidth="1"/>
    <col min="8636" max="8636" width="1" style="9" customWidth="1"/>
    <col min="8637" max="8637" width="21.7109375" style="9" customWidth="1"/>
    <col min="8638" max="8638" width="91.85546875" style="9" customWidth="1"/>
    <col min="8639" max="8890" width="9" style="9"/>
    <col min="8891" max="8891" width="0" style="9" hidden="1" customWidth="1"/>
    <col min="8892" max="8892" width="1" style="9" customWidth="1"/>
    <col min="8893" max="8893" width="21.7109375" style="9" customWidth="1"/>
    <col min="8894" max="8894" width="91.85546875" style="9" customWidth="1"/>
    <col min="8895" max="9146" width="9" style="9"/>
    <col min="9147" max="9147" width="0" style="9" hidden="1" customWidth="1"/>
    <col min="9148" max="9148" width="1" style="9" customWidth="1"/>
    <col min="9149" max="9149" width="21.7109375" style="9" customWidth="1"/>
    <col min="9150" max="9150" width="91.85546875" style="9" customWidth="1"/>
    <col min="9151" max="9402" width="9" style="9"/>
    <col min="9403" max="9403" width="0" style="9" hidden="1" customWidth="1"/>
    <col min="9404" max="9404" width="1" style="9" customWidth="1"/>
    <col min="9405" max="9405" width="21.7109375" style="9" customWidth="1"/>
    <col min="9406" max="9406" width="91.85546875" style="9" customWidth="1"/>
    <col min="9407" max="9658" width="9" style="9"/>
    <col min="9659" max="9659" width="0" style="9" hidden="1" customWidth="1"/>
    <col min="9660" max="9660" width="1" style="9" customWidth="1"/>
    <col min="9661" max="9661" width="21.7109375" style="9" customWidth="1"/>
    <col min="9662" max="9662" width="91.85546875" style="9" customWidth="1"/>
    <col min="9663" max="9914" width="9" style="9"/>
    <col min="9915" max="9915" width="0" style="9" hidden="1" customWidth="1"/>
    <col min="9916" max="9916" width="1" style="9" customWidth="1"/>
    <col min="9917" max="9917" width="21.7109375" style="9" customWidth="1"/>
    <col min="9918" max="9918" width="91.85546875" style="9" customWidth="1"/>
    <col min="9919" max="10170" width="9" style="9"/>
    <col min="10171" max="10171" width="0" style="9" hidden="1" customWidth="1"/>
    <col min="10172" max="10172" width="1" style="9" customWidth="1"/>
    <col min="10173" max="10173" width="21.7109375" style="9" customWidth="1"/>
    <col min="10174" max="10174" width="91.85546875" style="9" customWidth="1"/>
    <col min="10175" max="10426" width="9" style="9"/>
    <col min="10427" max="10427" width="0" style="9" hidden="1" customWidth="1"/>
    <col min="10428" max="10428" width="1" style="9" customWidth="1"/>
    <col min="10429" max="10429" width="21.7109375" style="9" customWidth="1"/>
    <col min="10430" max="10430" width="91.85546875" style="9" customWidth="1"/>
    <col min="10431" max="10682" width="9" style="9"/>
    <col min="10683" max="10683" width="0" style="9" hidden="1" customWidth="1"/>
    <col min="10684" max="10684" width="1" style="9" customWidth="1"/>
    <col min="10685" max="10685" width="21.7109375" style="9" customWidth="1"/>
    <col min="10686" max="10686" width="91.85546875" style="9" customWidth="1"/>
    <col min="10687" max="10938" width="9" style="9"/>
    <col min="10939" max="10939" width="0" style="9" hidden="1" customWidth="1"/>
    <col min="10940" max="10940" width="1" style="9" customWidth="1"/>
    <col min="10941" max="10941" width="21.7109375" style="9" customWidth="1"/>
    <col min="10942" max="10942" width="91.85546875" style="9" customWidth="1"/>
    <col min="10943" max="11194" width="9" style="9"/>
    <col min="11195" max="11195" width="0" style="9" hidden="1" customWidth="1"/>
    <col min="11196" max="11196" width="1" style="9" customWidth="1"/>
    <col min="11197" max="11197" width="21.7109375" style="9" customWidth="1"/>
    <col min="11198" max="11198" width="91.85546875" style="9" customWidth="1"/>
    <col min="11199" max="11450" width="9" style="9"/>
    <col min="11451" max="11451" width="0" style="9" hidden="1" customWidth="1"/>
    <col min="11452" max="11452" width="1" style="9" customWidth="1"/>
    <col min="11453" max="11453" width="21.7109375" style="9" customWidth="1"/>
    <col min="11454" max="11454" width="91.85546875" style="9" customWidth="1"/>
    <col min="11455" max="11706" width="9" style="9"/>
    <col min="11707" max="11707" width="0" style="9" hidden="1" customWidth="1"/>
    <col min="11708" max="11708" width="1" style="9" customWidth="1"/>
    <col min="11709" max="11709" width="21.7109375" style="9" customWidth="1"/>
    <col min="11710" max="11710" width="91.85546875" style="9" customWidth="1"/>
    <col min="11711" max="11962" width="9" style="9"/>
    <col min="11963" max="11963" width="0" style="9" hidden="1" customWidth="1"/>
    <col min="11964" max="11964" width="1" style="9" customWidth="1"/>
    <col min="11965" max="11965" width="21.7109375" style="9" customWidth="1"/>
    <col min="11966" max="11966" width="91.85546875" style="9" customWidth="1"/>
    <col min="11967" max="12218" width="9" style="9"/>
    <col min="12219" max="12219" width="0" style="9" hidden="1" customWidth="1"/>
    <col min="12220" max="12220" width="1" style="9" customWidth="1"/>
    <col min="12221" max="12221" width="21.7109375" style="9" customWidth="1"/>
    <col min="12222" max="12222" width="91.85546875" style="9" customWidth="1"/>
    <col min="12223" max="12474" width="9" style="9"/>
    <col min="12475" max="12475" width="0" style="9" hidden="1" customWidth="1"/>
    <col min="12476" max="12476" width="1" style="9" customWidth="1"/>
    <col min="12477" max="12477" width="21.7109375" style="9" customWidth="1"/>
    <col min="12478" max="12478" width="91.85546875" style="9" customWidth="1"/>
    <col min="12479" max="12730" width="9" style="9"/>
    <col min="12731" max="12731" width="0" style="9" hidden="1" customWidth="1"/>
    <col min="12732" max="12732" width="1" style="9" customWidth="1"/>
    <col min="12733" max="12733" width="21.7109375" style="9" customWidth="1"/>
    <col min="12734" max="12734" width="91.85546875" style="9" customWidth="1"/>
    <col min="12735" max="12986" width="9" style="9"/>
    <col min="12987" max="12987" width="0" style="9" hidden="1" customWidth="1"/>
    <col min="12988" max="12988" width="1" style="9" customWidth="1"/>
    <col min="12989" max="12989" width="21.7109375" style="9" customWidth="1"/>
    <col min="12990" max="12990" width="91.85546875" style="9" customWidth="1"/>
    <col min="12991" max="13242" width="9" style="9"/>
    <col min="13243" max="13243" width="0" style="9" hidden="1" customWidth="1"/>
    <col min="13244" max="13244" width="1" style="9" customWidth="1"/>
    <col min="13245" max="13245" width="21.7109375" style="9" customWidth="1"/>
    <col min="13246" max="13246" width="91.85546875" style="9" customWidth="1"/>
    <col min="13247" max="13498" width="9" style="9"/>
    <col min="13499" max="13499" width="0" style="9" hidden="1" customWidth="1"/>
    <col min="13500" max="13500" width="1" style="9" customWidth="1"/>
    <col min="13501" max="13501" width="21.7109375" style="9" customWidth="1"/>
    <col min="13502" max="13502" width="91.85546875" style="9" customWidth="1"/>
    <col min="13503" max="13754" width="9" style="9"/>
    <col min="13755" max="13755" width="0" style="9" hidden="1" customWidth="1"/>
    <col min="13756" max="13756" width="1" style="9" customWidth="1"/>
    <col min="13757" max="13757" width="21.7109375" style="9" customWidth="1"/>
    <col min="13758" max="13758" width="91.85546875" style="9" customWidth="1"/>
    <col min="13759" max="14010" width="9" style="9"/>
    <col min="14011" max="14011" width="0" style="9" hidden="1" customWidth="1"/>
    <col min="14012" max="14012" width="1" style="9" customWidth="1"/>
    <col min="14013" max="14013" width="21.7109375" style="9" customWidth="1"/>
    <col min="14014" max="14014" width="91.85546875" style="9" customWidth="1"/>
    <col min="14015" max="14266" width="9" style="9"/>
    <col min="14267" max="14267" width="0" style="9" hidden="1" customWidth="1"/>
    <col min="14268" max="14268" width="1" style="9" customWidth="1"/>
    <col min="14269" max="14269" width="21.7109375" style="9" customWidth="1"/>
    <col min="14270" max="14270" width="91.85546875" style="9" customWidth="1"/>
    <col min="14271" max="14522" width="9" style="9"/>
    <col min="14523" max="14523" width="0" style="9" hidden="1" customWidth="1"/>
    <col min="14524" max="14524" width="1" style="9" customWidth="1"/>
    <col min="14525" max="14525" width="21.7109375" style="9" customWidth="1"/>
    <col min="14526" max="14526" width="91.85546875" style="9" customWidth="1"/>
    <col min="14527" max="14778" width="9" style="9"/>
    <col min="14779" max="14779" width="0" style="9" hidden="1" customWidth="1"/>
    <col min="14780" max="14780" width="1" style="9" customWidth="1"/>
    <col min="14781" max="14781" width="21.7109375" style="9" customWidth="1"/>
    <col min="14782" max="14782" width="91.85546875" style="9" customWidth="1"/>
    <col min="14783" max="15034" width="9" style="9"/>
    <col min="15035" max="15035" width="0" style="9" hidden="1" customWidth="1"/>
    <col min="15036" max="15036" width="1" style="9" customWidth="1"/>
    <col min="15037" max="15037" width="21.7109375" style="9" customWidth="1"/>
    <col min="15038" max="15038" width="91.85546875" style="9" customWidth="1"/>
    <col min="15039" max="15290" width="9" style="9"/>
    <col min="15291" max="15291" width="0" style="9" hidden="1" customWidth="1"/>
    <col min="15292" max="15292" width="1" style="9" customWidth="1"/>
    <col min="15293" max="15293" width="21.7109375" style="9" customWidth="1"/>
    <col min="15294" max="15294" width="91.85546875" style="9" customWidth="1"/>
    <col min="15295" max="15546" width="9" style="9"/>
    <col min="15547" max="15547" width="0" style="9" hidden="1" customWidth="1"/>
    <col min="15548" max="15548" width="1" style="9" customWidth="1"/>
    <col min="15549" max="15549" width="21.7109375" style="9" customWidth="1"/>
    <col min="15550" max="15550" width="91.85546875" style="9" customWidth="1"/>
    <col min="15551" max="15802" width="9" style="9"/>
    <col min="15803" max="15803" width="0" style="9" hidden="1" customWidth="1"/>
    <col min="15804" max="15804" width="1" style="9" customWidth="1"/>
    <col min="15805" max="15805" width="21.7109375" style="9" customWidth="1"/>
    <col min="15806" max="15806" width="91.85546875" style="9" customWidth="1"/>
    <col min="15807" max="16365" width="9" style="9"/>
    <col min="16366" max="16384" width="9" style="9" customWidth="1"/>
  </cols>
  <sheetData>
    <row r="1" spans="3:4" s="8" customFormat="1" ht="24" customHeight="1">
      <c r="C1" s="216" t="s">
        <v>294</v>
      </c>
      <c r="D1" s="217"/>
    </row>
    <row r="2" spans="3:4" s="8" customFormat="1" ht="24" customHeight="1">
      <c r="C2" s="215" t="s">
        <v>275</v>
      </c>
      <c r="D2" s="215"/>
    </row>
    <row r="3" spans="3:4" s="8" customFormat="1" ht="62.25" customHeight="1">
      <c r="C3" s="76" t="s">
        <v>282</v>
      </c>
      <c r="D3" s="60" t="s">
        <v>283</v>
      </c>
    </row>
    <row r="4" spans="3:4" s="8" customFormat="1" ht="82.5" customHeight="1">
      <c r="C4" s="93" t="s">
        <v>285</v>
      </c>
      <c r="D4" s="60" t="s">
        <v>286</v>
      </c>
    </row>
    <row r="5" spans="3:4" ht="20.25" customHeight="1">
      <c r="C5" s="215" t="s">
        <v>276</v>
      </c>
      <c r="D5" s="215"/>
    </row>
    <row r="6" spans="3:4" ht="22.5" customHeight="1">
      <c r="C6" s="215" t="s">
        <v>277</v>
      </c>
      <c r="D6" s="215"/>
    </row>
    <row r="7" spans="3:4" ht="51.75" customHeight="1">
      <c r="C7" s="49" t="s">
        <v>133</v>
      </c>
      <c r="D7" s="60" t="s">
        <v>240</v>
      </c>
    </row>
    <row r="8" spans="3:4" ht="19.5" customHeight="1">
      <c r="C8" s="215" t="s">
        <v>278</v>
      </c>
      <c r="D8" s="215"/>
    </row>
    <row r="9" spans="3:4" ht="47.25" customHeight="1">
      <c r="C9" s="50" t="s">
        <v>265</v>
      </c>
      <c r="D9" s="60" t="s">
        <v>266</v>
      </c>
    </row>
    <row r="10" spans="3:4" ht="48" customHeight="1">
      <c r="C10" s="50" t="s">
        <v>134</v>
      </c>
      <c r="D10" s="60" t="s">
        <v>250</v>
      </c>
    </row>
    <row r="11" spans="3:4" ht="48" customHeight="1">
      <c r="C11" s="59" t="s">
        <v>43</v>
      </c>
      <c r="D11" s="60" t="s">
        <v>251</v>
      </c>
    </row>
    <row r="12" spans="3:4" ht="21.75" customHeight="1">
      <c r="C12" s="215" t="s">
        <v>279</v>
      </c>
      <c r="D12" s="215"/>
    </row>
    <row r="13" spans="3:4" ht="33" customHeight="1">
      <c r="C13" s="49" t="s">
        <v>128</v>
      </c>
      <c r="D13" s="60" t="s">
        <v>289</v>
      </c>
    </row>
    <row r="14" spans="3:4" ht="41.25" customHeight="1">
      <c r="C14" s="49" t="s">
        <v>262</v>
      </c>
      <c r="D14" s="60" t="s">
        <v>264</v>
      </c>
    </row>
    <row r="15" spans="3:4" ht="51" customHeight="1">
      <c r="C15" s="49" t="s">
        <v>263</v>
      </c>
      <c r="D15" s="60" t="s">
        <v>219</v>
      </c>
    </row>
  </sheetData>
  <mergeCells count="6">
    <mergeCell ref="C12:D12"/>
    <mergeCell ref="C1:D1"/>
    <mergeCell ref="C6:D6"/>
    <mergeCell ref="C5:D5"/>
    <mergeCell ref="C8:D8"/>
    <mergeCell ref="C2:D2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2023-03-30T10:39:33Z</cp:lastPrinted>
  <dcterms:created xsi:type="dcterms:W3CDTF">2018-01-02T05:37:56Z</dcterms:created>
  <dcterms:modified xsi:type="dcterms:W3CDTF">2023-03-30T10:39:50Z</dcterms:modified>
</cp:coreProperties>
</file>