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830" windowWidth="20115" windowHeight="1170"/>
  </bookViews>
  <sheets>
    <sheet name="نشرة التداول" sheetId="1" r:id="rId1"/>
    <sheet name="الاجانب" sheetId="6" r:id="rId2"/>
    <sheet name="الغير المتداولة" sheetId="8" r:id="rId3"/>
    <sheet name="الشركات المتوقفة" sheetId="4" r:id="rId4"/>
    <sheet name="اخبار الشركات" sheetId="5" r:id="rId5"/>
    <sheet name="السندات" sheetId="7" r:id="rId6"/>
  </sheets>
  <calcPr calcId="145621"/>
</workbook>
</file>

<file path=xl/calcChain.xml><?xml version="1.0" encoding="utf-8"?>
<calcChain xmlns="http://schemas.openxmlformats.org/spreadsheetml/2006/main">
  <c r="F45" i="6" l="1"/>
  <c r="E45" i="6"/>
  <c r="D45" i="6"/>
  <c r="F39" i="6"/>
  <c r="E39" i="6"/>
  <c r="D39" i="6"/>
  <c r="F36" i="6"/>
  <c r="E36" i="6"/>
  <c r="E40" i="6" s="1"/>
  <c r="D36" i="6"/>
  <c r="F33" i="6"/>
  <c r="E33" i="6"/>
  <c r="D33" i="6"/>
  <c r="F25" i="6"/>
  <c r="E25" i="6"/>
  <c r="D25" i="6"/>
  <c r="F19" i="6"/>
  <c r="E19" i="6"/>
  <c r="D19" i="6"/>
  <c r="D20" i="6" s="1"/>
  <c r="F16" i="6"/>
  <c r="E16" i="6"/>
  <c r="D16" i="6"/>
  <c r="F11" i="6"/>
  <c r="E11" i="6"/>
  <c r="E20" i="6" s="1"/>
  <c r="D11" i="6"/>
  <c r="L47" i="1"/>
  <c r="M47" i="1"/>
  <c r="N47" i="1"/>
  <c r="L21" i="1"/>
  <c r="M21" i="1"/>
  <c r="N21" i="1"/>
  <c r="L59" i="1"/>
  <c r="M59" i="1"/>
  <c r="N59" i="1"/>
  <c r="L52" i="1"/>
  <c r="M52" i="1"/>
  <c r="N52" i="1"/>
  <c r="L36" i="1"/>
  <c r="M36" i="1"/>
  <c r="N36" i="1"/>
  <c r="L28" i="1"/>
  <c r="M28" i="1"/>
  <c r="N28" i="1"/>
  <c r="L66" i="1"/>
  <c r="L70" i="1" s="1"/>
  <c r="M66" i="1"/>
  <c r="M70" i="1" s="1"/>
  <c r="N66" i="1"/>
  <c r="N70" i="1" s="1"/>
  <c r="F40" i="6" l="1"/>
  <c r="D40" i="6"/>
  <c r="N53" i="1"/>
  <c r="L53" i="1"/>
  <c r="L71" i="1" s="1"/>
  <c r="F20" i="6"/>
  <c r="M53" i="1"/>
  <c r="M71" i="1" s="1"/>
  <c r="N71" i="1"/>
</calcChain>
</file>

<file path=xl/sharedStrings.xml><?xml version="1.0" encoding="utf-8"?>
<sst xmlns="http://schemas.openxmlformats.org/spreadsheetml/2006/main" count="509" uniqueCount="330">
  <si>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</si>
  <si>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</si>
  <si>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</si>
  <si>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</si>
  <si>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</si>
  <si>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</si>
  <si>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</si>
  <si>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</si>
  <si>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</si>
  <si>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</si>
  <si>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</si>
  <si>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</si>
  <si>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</si>
  <si>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</si>
  <si>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</si>
  <si>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</si>
  <si>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</si>
  <si>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</si>
  <si>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</si>
  <si>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</si>
  <si>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</si>
  <si>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</si>
  <si>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</si>
  <si>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</si>
  <si>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</si>
  <si>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الاتصالات</t>
  </si>
  <si>
    <t>قطاع الخدمات</t>
  </si>
  <si>
    <t>قطاع الصناعة</t>
  </si>
  <si>
    <t>مجموع قطاع الصناعة</t>
  </si>
  <si>
    <t xml:space="preserve"> قطاع الفنادق والسياحة </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</si>
  <si>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</si>
  <si>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</si>
  <si>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</si>
  <si>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</si>
  <si>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</si>
  <si>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</si>
  <si>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</si>
  <si>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</si>
  <si>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</si>
  <si>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</si>
  <si>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الوئام للاستثمار المالي</t>
  </si>
  <si>
    <t>VWIF</t>
  </si>
  <si>
    <t>ــــــــــ</t>
  </si>
  <si>
    <t>الباتك للاستثمارات المالية</t>
  </si>
  <si>
    <t>VBAT</t>
  </si>
  <si>
    <t>قطاع التحويل المالي</t>
  </si>
  <si>
    <t>النبلاء للتحويل المالي</t>
  </si>
  <si>
    <t>MTNO</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</si>
  <si>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</si>
  <si>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</si>
  <si>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</si>
  <si>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</si>
  <si>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</si>
  <si>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</si>
  <si>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</si>
  <si>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</si>
  <si>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</si>
  <si>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العراقية للنقل البري (SILT)</t>
  </si>
  <si>
    <t>نقل المنتجات النفطية (SIGT)</t>
  </si>
  <si>
    <t>البادية للنقل العام (SBAG)</t>
  </si>
  <si>
    <t>الخير للاستثمار المالي (VKHF)</t>
  </si>
  <si>
    <t>مصرف الاتحاد العراقي (BUOI)</t>
  </si>
  <si>
    <t>صناعة وتجارة الكارتون (IICM)</t>
  </si>
  <si>
    <t>الخازر لانتاج المواد الانشائية (IKHC)</t>
  </si>
  <si>
    <t xml:space="preserve">Web site : www.isx-iq.net     E-mail : info-isx@isx-iq.net   07834000034 - 07711211522 - 07270094594  : ص . ب :3607 العلوية  الهاتف </t>
  </si>
  <si>
    <t xml:space="preserve">الاسهم المتداولة  </t>
  </si>
  <si>
    <t>التغير(%)</t>
  </si>
  <si>
    <t>الامين للاستثمارات العقارية</t>
  </si>
  <si>
    <t>SAEI</t>
  </si>
  <si>
    <t>الخاتم للاتصالات</t>
  </si>
  <si>
    <t>TZNI</t>
  </si>
  <si>
    <t>تاريخ الايقاف</t>
  </si>
  <si>
    <t>سبب الايقاف والملاحظات</t>
  </si>
  <si>
    <t>تداول السندات الاصدارية الثانية</t>
  </si>
  <si>
    <t>بغداد للمشروبات الغازية</t>
  </si>
  <si>
    <t>IBSD</t>
  </si>
  <si>
    <t xml:space="preserve">الامين للاستثمار المالي </t>
  </si>
  <si>
    <t>VAMF</t>
  </si>
  <si>
    <t>مصرف البلاد الاسلامي (BLAD)</t>
  </si>
  <si>
    <t xml:space="preserve">مصرف عبر العراق </t>
  </si>
  <si>
    <t>BTRI</t>
  </si>
  <si>
    <t xml:space="preserve">النبال العربية للتحويل المالي </t>
  </si>
  <si>
    <t>MTNI</t>
  </si>
  <si>
    <t>الاكثر خسارة</t>
  </si>
  <si>
    <t>تصنيع وتسويق التمور</t>
  </si>
  <si>
    <t>IIDP</t>
  </si>
  <si>
    <t xml:space="preserve">النخبة للمقاولات العامة </t>
  </si>
  <si>
    <t>SNUC</t>
  </si>
  <si>
    <t>المعمورة العقارية</t>
  </si>
  <si>
    <t>SMRI</t>
  </si>
  <si>
    <t>مصرف المنصور</t>
  </si>
  <si>
    <t>BMNS</t>
  </si>
  <si>
    <t>المنافع للتحويل المالي</t>
  </si>
  <si>
    <t>MTMA</t>
  </si>
  <si>
    <t>مصرف نور العراق الاسلامي</t>
  </si>
  <si>
    <t>BINI</t>
  </si>
  <si>
    <t xml:space="preserve">مصرف التنمية الدولي </t>
  </si>
  <si>
    <t>BIDB</t>
  </si>
  <si>
    <t>السجاد والمفروشات</t>
  </si>
  <si>
    <t>IITC</t>
  </si>
  <si>
    <t>المنصور الدوائية</t>
  </si>
  <si>
    <t>IMAP</t>
  </si>
  <si>
    <t>BNOI</t>
  </si>
  <si>
    <t>فندق السدير</t>
  </si>
  <si>
    <t>HSAD</t>
  </si>
  <si>
    <t>المصرف الدولي الاسلامي</t>
  </si>
  <si>
    <t>BINT</t>
  </si>
  <si>
    <t>مصرف بابل(BBAY)</t>
  </si>
  <si>
    <t>عدم تقديم البيانات المالية السنوية لعام 2017.سعر الاغلاق (0.190) دينار.</t>
  </si>
  <si>
    <t>عدم تقديم البيانات المالية السنوية لعام 2017.سعر الاغلاق (1.000) دينار.</t>
  </si>
  <si>
    <t>مصرف الشمال(BNOR)</t>
  </si>
  <si>
    <t>عدم تقديم البيانات المالية السنوية لعام 2017.سعر الاغلاق (0.110) دينار.</t>
  </si>
  <si>
    <t>فنادق عشتار(HISH)</t>
  </si>
  <si>
    <t>فندق اشور(HASH)</t>
  </si>
  <si>
    <t>عدم تقديم البيانات المالية السنوية لعام 2017.سعر الاغلاق (1.750) دينار.</t>
  </si>
  <si>
    <t>مصرف الثقة الدولي</t>
  </si>
  <si>
    <t>BTRU</t>
  </si>
  <si>
    <t>الخياطة الحديثة</t>
  </si>
  <si>
    <t>IMOS</t>
  </si>
  <si>
    <t>مصرف سومر التجاري</t>
  </si>
  <si>
    <t>BSUC</t>
  </si>
  <si>
    <t>الهلال الصناعية (IHLI)</t>
  </si>
  <si>
    <t>مصرف العربية الاسلامي</t>
  </si>
  <si>
    <t>BAAI</t>
  </si>
  <si>
    <t>مصرف الاقليم التجاري</t>
  </si>
  <si>
    <t>BRTB</t>
  </si>
  <si>
    <t>مصرف الائتمان</t>
  </si>
  <si>
    <t>BROI</t>
  </si>
  <si>
    <t xml:space="preserve">الصنائع الكيمياوية العصرية </t>
  </si>
  <si>
    <t>IMCI</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</si>
  <si>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t>
  </si>
  <si>
    <t>HNTI</t>
  </si>
  <si>
    <t xml:space="preserve">مصرف القابض (BQAB) </t>
  </si>
  <si>
    <t>سد الموصل السياحية (HTVM)</t>
  </si>
  <si>
    <t>المعدنية والدراجات (IMIB)</t>
  </si>
  <si>
    <t>وضع المصرف تحت وصاية البنك المركزي العراقي واستمرار الايقاف لعدم تقديم الافصاح السنوي لعام 2017 ، سعر الاغلاق (0.350) دينار .</t>
  </si>
  <si>
    <t>وضع المصرف تحت وصاية البنك المركزي العراقي واستمرار الايقاف لعدم تقديم الافصاح السنوي لعامي 2016و2017. سعر الاغلاق (0.250) دينار .</t>
  </si>
  <si>
    <t xml:space="preserve"> الشركات المتوقفة عن التداول بقرارات من هيئة الاوراق المالية </t>
  </si>
  <si>
    <t>مؤتة للتحويل المالي (MTMO) مصرف امين العراق الاسلامي</t>
  </si>
  <si>
    <t>الطيف للتحويل المالي (MTAI) مصرف الطيف الاسلامي</t>
  </si>
  <si>
    <t>المصرف الاهلي</t>
  </si>
  <si>
    <t>المصرف العراقي الاسلامي</t>
  </si>
  <si>
    <t>BIIB</t>
  </si>
  <si>
    <t xml:space="preserve">الوطنية للاستثمارات السياحية </t>
  </si>
  <si>
    <t>مصرف جيهان</t>
  </si>
  <si>
    <t>BCIH</t>
  </si>
  <si>
    <t>الحمراء للتأمين (NHAM)</t>
  </si>
  <si>
    <t>الحمراء للتأمين</t>
  </si>
  <si>
    <t>NHAM</t>
  </si>
  <si>
    <t>عدم تقديم الافصاح السنوي لعامي 2016 و2017 وافصاح الفصل الاول لعام 2018 .سعر الاغلاق (0.710) دينار.</t>
  </si>
  <si>
    <t>عدم تقديم الافصاح السنوي لعامي 2016 و2017 . سعر الاغلاق (0.290) دينار.</t>
  </si>
  <si>
    <t xml:space="preserve"> تم وضع المصرف تحت وصاية البنك المركزي العراقي واستمرار الايقاف لعدم تقديم الافصاح السنوي للاعوام 2015 و2016 و2017 . سعر الاغلاق (0.130) دينار.</t>
  </si>
  <si>
    <t>مصرف كوردستان</t>
  </si>
  <si>
    <t>BKUI</t>
  </si>
  <si>
    <t>فندق السدير(HSAD)</t>
  </si>
  <si>
    <t>الزوراء للاستثمار المالي</t>
  </si>
  <si>
    <t>VZAF</t>
  </si>
  <si>
    <t>مصرف الخليج التجاري</t>
  </si>
  <si>
    <t>BGUC</t>
  </si>
  <si>
    <t>عدم تقديم الافصاح الفصلي للفصل الاول والثاني لعام 2018 والافصاح السنوي لعام 2017 . سعر الاغلاق (0.350) دينار.</t>
  </si>
  <si>
    <t>عدم تقديم البيانات المالية السنوية لعام 2017 وافصاح الفصل الثاني لعام 2018.سعر الاغلاق (5.000) دينار.</t>
  </si>
  <si>
    <t xml:space="preserve">مصرف بغداد </t>
  </si>
  <si>
    <t>BBOB</t>
  </si>
  <si>
    <t xml:space="preserve">بغداد العراق للنقل العام </t>
  </si>
  <si>
    <t>SBPT</t>
  </si>
  <si>
    <t>BWOR</t>
  </si>
  <si>
    <t xml:space="preserve">مصرف العالم الاسلامي </t>
  </si>
  <si>
    <t>BIME</t>
  </si>
  <si>
    <t xml:space="preserve">مصرف الشرق الاوسط </t>
  </si>
  <si>
    <t>IBPM</t>
  </si>
  <si>
    <t xml:space="preserve">بغداد لمواد التغليف </t>
  </si>
  <si>
    <t>الاكثر ربحية</t>
  </si>
  <si>
    <t>العراقية لانتاج البذور (AISP)</t>
  </si>
  <si>
    <t>مصرف اسيا العراق</t>
  </si>
  <si>
    <t>BAIB</t>
  </si>
  <si>
    <t xml:space="preserve">مصرف الموصل </t>
  </si>
  <si>
    <t>BMFI</t>
  </si>
  <si>
    <t>اولاً : اخبار الشركات .</t>
  </si>
  <si>
    <t>دار السلام للتأمين (NDSA)</t>
  </si>
  <si>
    <t>الوطنية للاستثمارات السياحية (HNTI)</t>
  </si>
  <si>
    <t>دعت شركة مساهميها الى مراجعة الشركة لاستلام ارباحهم النقدية لسنة 2017 وبنسبة (7%) مع جلب المستمسكات الثبوتية لاستلام الارباح سنة 2017 والسنوات السابقة لمن لم يراجع لاستلامها  .</t>
  </si>
  <si>
    <t>المصرف المتحد (BUND)</t>
  </si>
  <si>
    <t>انتاج الالبسة الجاهزة</t>
  </si>
  <si>
    <t>IRMC</t>
  </si>
  <si>
    <t>فندق بغداد</t>
  </si>
  <si>
    <t>HBAG</t>
  </si>
  <si>
    <t>أستنادا الى كتاب البنك المركزي العراقي المرقم (25379/2/9) في 2018/11/2 وضع المصرف المتحد تحت الوصاية وتشكيل لجنة وصاية  سعر الاغلاق (0.090) دينار .</t>
  </si>
  <si>
    <t>فندق بابل</t>
  </si>
  <si>
    <t>HBAY</t>
  </si>
  <si>
    <t xml:space="preserve">دار السلام للتأمين </t>
  </si>
  <si>
    <t>NDSA</t>
  </si>
  <si>
    <t>فندق فلسطين</t>
  </si>
  <si>
    <t>HPAL</t>
  </si>
  <si>
    <t xml:space="preserve">مجموع  قطاع الفنادق والسياحة </t>
  </si>
  <si>
    <t>BIBI</t>
  </si>
  <si>
    <t>مصرف الاستثمار</t>
  </si>
  <si>
    <t>فئة السند</t>
  </si>
  <si>
    <t>رمز التداول</t>
  </si>
  <si>
    <t>سند فئة 5,000,000</t>
  </si>
  <si>
    <t>CBI25</t>
  </si>
  <si>
    <t>السندات الوطنية - الاصدارية الثانية المشمولة بالتداول</t>
  </si>
  <si>
    <t>السبب</t>
  </si>
  <si>
    <t>سند فئة 100,000</t>
  </si>
  <si>
    <t>CBI21</t>
  </si>
  <si>
    <t>غير مودعة</t>
  </si>
  <si>
    <t>سند فئة 250,000</t>
  </si>
  <si>
    <t>CBI22</t>
  </si>
  <si>
    <t>سند فئة 500,000</t>
  </si>
  <si>
    <t>CBI23</t>
  </si>
  <si>
    <t>سند فئة 1,000,000</t>
  </si>
  <si>
    <t>CBI24</t>
  </si>
  <si>
    <t>مودعة</t>
  </si>
  <si>
    <t>مجموع قطاع الخدمات</t>
  </si>
  <si>
    <t>مصرف ايلاف الاسلامي</t>
  </si>
  <si>
    <t>BELF</t>
  </si>
  <si>
    <t>اسيا سيل للاتصالات</t>
  </si>
  <si>
    <t>TASC</t>
  </si>
  <si>
    <t>مصرف الجنوب الاسلامي</t>
  </si>
  <si>
    <t>BJAB</t>
  </si>
  <si>
    <t xml:space="preserve">مجموع  قطاع الزراعة </t>
  </si>
  <si>
    <t>الاهلية للانتاج الزراعي</t>
  </si>
  <si>
    <t>AAHP</t>
  </si>
  <si>
    <t>بغداد العراق للنقل العام (SBPT)</t>
  </si>
  <si>
    <t xml:space="preserve">الحديثة للانتاج الحيواني </t>
  </si>
  <si>
    <t>AMAP</t>
  </si>
  <si>
    <t>المصرف الوطني الاسلامي</t>
  </si>
  <si>
    <t>BNAI</t>
  </si>
  <si>
    <t>الموصل لمدن الالعاب</t>
  </si>
  <si>
    <t>SMOF</t>
  </si>
  <si>
    <t>فنادق المنصور</t>
  </si>
  <si>
    <t>HMAN</t>
  </si>
  <si>
    <t>اسيا سيل للاتصالات(TASC)</t>
  </si>
  <si>
    <t>مجموع قطاع الاتصالات</t>
  </si>
  <si>
    <t>دعت الشركة مساهميها الى مراجعة مقر الشركة في المحافظات (السليمانية ، البصرة ، كربلاء ، اربيل ،  الموصل ) من الساعة (9 صباحا الى 1 ظهراً ) ومن (2 ظهر الى 3 ظهراً ) وفي محافظة بغداد لغاية الساعة 2 ظهرا لاستلام ارباحهم النقدية بنسبة (%100) من راس المال الشركة  اعتبارا من يوم الثلاثاء 2018/12/18 . في حالة تخويل المساهم لشركة الوساطة لاستلام ارباحه تقديم التخويل (نسخة اصلية ) مع كتاب شركة الوساطة ، والارباح تسلم نقدياً في حال لم تتجاوز حصة الارباح (100) الف دينار .</t>
  </si>
  <si>
    <t>اسماك الشرق الاوسط</t>
  </si>
  <si>
    <t>AMEF</t>
  </si>
  <si>
    <t xml:space="preserve">الكندي لانتاج اللقاحات </t>
  </si>
  <si>
    <t>IKLV</t>
  </si>
  <si>
    <t>عدم تقديم البيانات المالية السنوية لعام 2018/3/31.سعر الاغلاق (4.500) دينار.</t>
  </si>
  <si>
    <t xml:space="preserve">الكيمياوية والبلاستيكية </t>
  </si>
  <si>
    <t>INCP</t>
  </si>
  <si>
    <t xml:space="preserve">مصرف اربيل </t>
  </si>
  <si>
    <t>BERI</t>
  </si>
  <si>
    <t>المنتجات الزراعية</t>
  </si>
  <si>
    <t>AIRP</t>
  </si>
  <si>
    <t xml:space="preserve">انتاج وتسويق اللحوم </t>
  </si>
  <si>
    <t>AIPM</t>
  </si>
  <si>
    <t>مجموع السوق الثاني</t>
  </si>
  <si>
    <t>مجموع السوقيين</t>
  </si>
  <si>
    <t>الاهلية للتأمين(NAHF)</t>
  </si>
  <si>
    <t>فندق بابل(HBAY)</t>
  </si>
  <si>
    <t xml:space="preserve"> تدعو الشركة مساهميها الكرام لاستلام ارباحهم للسنوات من 1997 ولغاية 2001 وارباح سنة 2016  وكذلك الذين لم يستلموا شهادة الاسهم الخاصة بهم .</t>
  </si>
  <si>
    <t>مدينة العاب الكرخ (SKTA)</t>
  </si>
  <si>
    <t>عدم تقديم البيانات المالية الفصلية للفصل الثالث لعام 2018.سعر الاغلاق (4.100) دينار.</t>
  </si>
  <si>
    <t>عدم تقديم البيانات المالية السنوية لعام 2017 وافصاح الفصل الثالث لعام 2018.سعر الاغلاق (10.000)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</si>
  <si>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(0.270) دينار.</t>
  </si>
  <si>
    <t>عدم تقديم الافصاح الفصلي لعام  2016 واستمرار الايقاف لعدم تقديم الافصاح السنوي للاعوام 2015 و 2016و2017 والافصاح الفصلي لعام 2017  والافصاح الفصل الاول والثاني والثالث لعام 2018. سعر الاغلاق (0.310) دينار.</t>
  </si>
  <si>
    <t>عدم تقديم الافصاح السنوي لعامي 2016و2017 والافصاح الفصل الاول والثاني والثالث لعام 2018. سعر الاغلاق (0.450) دينار.</t>
  </si>
  <si>
    <t>عدم تقديم الافصاح السنوي للاعوام 2014 و2015  و2016و2017 والافصاح الفصلي لعامي 2016 و2017 والافصاح الفصلي للفصل الاول والثاني والثالث لعام 2018، سعر الاغلاق (1.250) دينار.</t>
  </si>
  <si>
    <t>عدم تقديم الافصاح الفصلي لعام 2015 واستمرار الايقاف لعدم تقديم الافصاح السنوي للاعوام 2014 و2015 و2016 و2017 والافصاح الفصلي لعامي 2016 و2017 وافصاح الفصل الاول والثالث لعام 2018، سعر الاغلاق  (0.900)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</si>
  <si>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 سعر الاغلاق (0.470)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</si>
  <si>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سعر الاغلاق (1.510) دينار.</t>
  </si>
  <si>
    <t>عدم تقديم البيانات المالية السنوية لعام 2016 و2017واستمرار الايقاف لعدم تقديم الافصاح الفصلي للفصل الثاني والثالث لعام 2017 والافصاح الفصلي للفصل الاول والثالث لعام 2018. وقد قدمت الشركة البيانات السنوية 2016و2017ولم تقدم البيانات الفصلية. سعر الاغلاق (1.270) دينار</t>
  </si>
  <si>
    <t>عدم تقديم الافصاح الفصلي لعام 2017 والافصاح الفصلي للفصل الاول والثاني والثالث لعام 2018واستمرار الايقاف لعدم تقديم الافصاح السنوي لعامي 2016و2017 . سعر الاغلاق (0.590)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</si>
  <si>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(0.550) دينار.</t>
  </si>
  <si>
    <t>عدم تقديم الافصاح الفصلي لعام 2017 واستمرار الايقاف لعدم تقديم الافصاح السنوي لعامي 2016و2017 والافصاح الفصلي للفصل الاول والثاني والثالث لعام 2018 . سعر الاغلاق (0.220) دينار.</t>
  </si>
  <si>
    <t>تم ادراج وايداع اسهم زيادة رأسمال شركة الحمراء للتأمين البالغة (2) مليار سهم ، وتم اطلاقها في التداول اعتبارا من جلسة الاربعاء الموافق 2019/1/16 ، بعد قرار الهيئة العامة المنعقدة بتاريخ 2018/9/10 زيادة راسمال الشركة من (5) مليار دينار الى (7) مليار دينار وفق المادة (55/ثانيا) من قانون الشركات .</t>
  </si>
  <si>
    <t>تم بدء الاكتتاب اعتبارا من يوم  2019/1/10على الاسهم المطروحة البالغة (2) مليار سهم ولمدة (30) في مصرف الاستثمار العراقي / الفرع الرئيسي في حي الوحدة وفرعه الكائن في بغداد - المنصور - حي المتنبي , تنفيذا لقرار الهيئة العامة المنعقدة بتاريخ 2018/11/13   زيادة رأسمال الشركة من (5) مليار دينار الى (7) مليار دينار وفق المادة (55/اولا) من قانون الشركات .</t>
  </si>
  <si>
    <t>دعت الشركة لاستلام ارباحهم اعتباراَ 2019/1/2.</t>
  </si>
  <si>
    <t>عدم تقديم البيانات المالية السنوية لعام 2017 وافصاح الفصل الثاني والثالث لعام 2018.سعر الاغلاق (7.200) دينار.</t>
  </si>
  <si>
    <t xml:space="preserve">المصرف التجاري </t>
  </si>
  <si>
    <t>BCOI</t>
  </si>
  <si>
    <t>بين النهرين للاستثمارات المالية</t>
  </si>
  <si>
    <t>VMES</t>
  </si>
  <si>
    <t>مصرف اشور</t>
  </si>
  <si>
    <t>BASH</t>
  </si>
  <si>
    <t>لغرض اكمال الاكتتاب على زيادة راس مال الشركة ، بلغ عدد الاسهم الفضلة المطروحة للاكتتاب الجمهور (26.913.032)  سهم ، وقد تم بدء على الاكتتاب اعتبارا من يوم  2019/1/2 في مصرف الاتحاد العراقي / بغداد  - االكرادة  -تقاطع المسبح والفرع الرئيسي للمصرف الاستثمار العراقي في حي الوحدة , تنفيذا لقرار الهيئة العامة المنعقدة بتاريخ 2018/7/29 بنسبة (40%)  وفق المادة (55/اولا) من قانون الشركات .</t>
  </si>
  <si>
    <t>العراقية للاعمال الهندسية (IIEW)</t>
  </si>
  <si>
    <t>النور للتحويل المالي (MTNN)</t>
  </si>
  <si>
    <t>فنادق كربلاء</t>
  </si>
  <si>
    <t>HKAR</t>
  </si>
  <si>
    <t>مصرف زين العراق(BZII)</t>
  </si>
  <si>
    <t>ايقاف التداول على اسهم الشركة  بعد صدور قرار ديوان التامين " تعليق اجازة" ولحين زوال اسباب التعليق .سعر الاغلاق (0.610) دينار .</t>
  </si>
  <si>
    <t>ايقاف التداول على اسهم الشركة  بعد صدور قرار ديوان التامين " تعليق اجازة" ولحين زوال اسباب التعليق .سعر الاغلاق (0.290) دينار .</t>
  </si>
  <si>
    <t>ايقاف التداول على اسهم الشركة  بعد صدور قرار ديوان التامين " تعليق اجازة" ولحين زوال اسباب التعليق .سعر الاغلاق (0.400) دينار .</t>
  </si>
  <si>
    <t xml:space="preserve">الاوامر الخاصة </t>
  </si>
  <si>
    <t>نفذت شركة كساب للوساطة امر متقابل مقصود على اسهم شركة مصرف اسيا العراق الاسلامي بعدد اسهم (425) مليون سهم وبقيمة (488.750.000)  دينار في زمن الجلسة الاضافي (بعد الساعة 12 ظهرا) وفقا لاجراءات تنفيذ الصفقات الكبيرة ، وفق الافصاح المنشور تفاصيله على الموقع الالكتروني .</t>
  </si>
  <si>
    <t>لحين انتهاء اجراءات الدمج وصدور مصادقة دائرة تسجيل الشركات لتنفيذ الاجراءات وفقا التعليمات ، حيث قررت الهيئة العامة للشركة في اجتماعها المنعقد 2019/1/2  دمج شركة النور للتحويل المالي(المدرجة في السوق) مع شركة الحارث العربية للتحويل المالي (غير مدرجة في السوق) مع احتفاظ شركة الحارث العربية بشخصيتها المعنوية ، والمصادقة على تغير نشاط الشركة الى مصرف العاصمة الاولى للاستثمار والتمويل الاسلامي وزيادة راس مال الشركة من(90) مليار دينار الى (100) مليار دينار .</t>
  </si>
  <si>
    <t>الامين للتأمين(NAME)</t>
  </si>
  <si>
    <t>الخليج للتامين(NGIR)</t>
  </si>
  <si>
    <t>سيعقد اجتماع الهيئة العامة يوم الاربعاء 2019/2/20 الساعة العاشرة صباحا في نادي الصيد ، انتخاب (7) اعضاء اصليين ومثلهم احتياط ، الشركة متوقفة عن التداول منذ 2018/11/6 ، بقرار من هيئة الاوراق المالية .</t>
  </si>
  <si>
    <t>انهت الشركة اجراءات تغيير نشاطها ، وسيتم اطلاق التداول على اسهم الشركة في السوق بعد استكمال اجراءات ادراج الشركة المصرفية.</t>
  </si>
  <si>
    <t>مصادقة دائرة تسجيل الشركات على انتهاء اجراءات تغيير اسم ونشاط الشركة الى مصرف امين العراق الاسلامي ، وزيادة راسمالها من (45) مليار دينار الى (100) مليار دينار ، وسيتم اطلاق التداول على اسهم الشركة في السوق بعد استكمال اجراءات ادراج الشركة المصرفية.</t>
  </si>
  <si>
    <t>الرابطة المالية للتحويل المالي (MTRA)</t>
  </si>
  <si>
    <t>مصادقة دائرة تسجيل الشركات على انتهاء اجراءات تغير نشاط الشركة من شركة تحويل مالي الى مصرف اسلامي (مصرف العربي الاسلامي ) ، واستمرار ايقاف التداول على اسهم الشركة لحين صدور اجازة ممارسة مهنة الصيرفة واستكمال اجراءات الافصاح.</t>
  </si>
  <si>
    <t>سيعقد اجتماع الهيئة العامة يوم الخميس 2019/2/14 الساعة العاشرة صباحا في مقر الشركة ، المصادقة على اقالة مراقبي حسابات لعام 2017 وتعيين مراقبي حسابات لعامي 2017 و2018 ، الشركة متوقفة عن التداول منذ 2017/3/5 ، بقرار من هيئة الاوراق المالية .</t>
  </si>
  <si>
    <t xml:space="preserve">ثانيا : الشركات المساهمة المتوقفة عن التداول لانعقاد هيئاتها العامة . </t>
  </si>
  <si>
    <t>ثالثا : الشركات التي في التداول برأسمال الشركة المدرج (قبل الزيادة والرسملة).</t>
  </si>
  <si>
    <t>سيعقد اجتماع الهيئة العامة يوم الاحد 2019/2/3 الساعة العاشرة صباحا في مقر الشركة لمناقشة الحسابات الختامية لعام2017 ، عرض تخويل مجلس الادارة بايجار اواستثمار موقع معملين من معامل الشركة ، تم ايقاف التداول اعتبارا من جلسة الثلاثاء 2019/1/29  .</t>
  </si>
  <si>
    <t>مصرف القرطاس الاسلامي للاستثمار والتمويل(BQUR)</t>
  </si>
  <si>
    <t>تم بدء الايداع على اسهم شركة مصرف القرطاس الاسلامي للاستثمار والتمويل اعتبارا من جلسة الثلاثاء الموافق 2019/1/29 بعد ان استكملت الشركة اجراءات ادراج وتسجيل وايداع اسهم الشركة في مركز الايداع ،  وسيتم اطلاق التداول على اسهم الشركة بعد تفعيل نسبة (5%) من الاسهم او مرور (21) يوما من تأريخ بدء الايداع . اي من جلسة الثلاثاء 2019/1/19 .</t>
  </si>
  <si>
    <t>الحرير للتحويل المالي(MTAH)</t>
  </si>
  <si>
    <t xml:space="preserve">تم بدء الاكتتاب اعتبارا من يوم  2019/1/29على الاسهم المطروحة البالغة (10) مليار سهم ولمدة (30) في مصرف القرطاس/ الفرع الرئيسي في عرصات الهندية والفرع الرئيسي للمصرف العربية الكائن في المنصور, تنفيذا لقرار الهيئة العامة المنعقدة بتاريخ 2018/12/31  </t>
  </si>
  <si>
    <t>نشرة التداول في السوق النظامي رقم (20)</t>
  </si>
  <si>
    <t>جلسة الاربعاء الموافق 2019/1/30</t>
  </si>
  <si>
    <t>نشرة التداول في السوق الثاني رقم (18)</t>
  </si>
  <si>
    <t xml:space="preserve"> الشركات غير المتداولة في السوق الثاني لجلسة الاربعاء الموافق 2019/1/30</t>
  </si>
  <si>
    <t>الشركات غير المتداولة في السوق النظامي لجلسة الاربعاء الموافق 2019/1/30</t>
  </si>
  <si>
    <t>اخبار الشركات المساهمة المدرجة في سوق العراق للاوراق المالية الاربعاء الموافق 2019/1/30</t>
  </si>
  <si>
    <t>سيعقد اجتماع الهيئة العامة يوم الاثنين 2019/2/4 الساعة العاشرة صباحا في فندق بابل ، اقالة المجلس الادارة الحالي ، زيادة عدد اعضاء مجلس الادارة من (5) الى (7) اعضاء اصليين ومثلهم احتياط ، انتخاب مجلس ادارة جديد من (7) اعضاء اصليين ومثلهم احتياط، تم ايقاف التداول اعتبارا من جلسة الاربعاء 2019/1/30  .</t>
  </si>
  <si>
    <t>اشارة الى قرار دائرة تسجيل الشركات بكتابها المرقم(ِش/هـ/1692) في 2019/1/23 انتهاء اجراءات القانونية اللازمة لدمج شركة الحرير للتحويل المالي (مدرجة في السوق) مع شركة الامين العربية للتحويل المالي (غير مدرجة في السوق) ، تم ايقاف التداول على اسهم الشركة اعتباراً من جلسة الاربعاء 2019/1/30</t>
  </si>
  <si>
    <t xml:space="preserve">بلغ الرقم القياسي العام (487.24) نقطة منخفضاً بنسبة (0.32) </t>
  </si>
  <si>
    <t>سوق العراق للأوراق المالية</t>
  </si>
  <si>
    <t>جلسة الاربعاء 2019/1/30</t>
  </si>
  <si>
    <t>نشرة  تداول الاسهم المشتراة لغير العراقيين في السوق النظامي</t>
  </si>
  <si>
    <t>المصرف التجاري العراقي</t>
  </si>
  <si>
    <t>مصرف الشرق الاوسط للاستثمار</t>
  </si>
  <si>
    <t xml:space="preserve">المصرف الاهلي العراقي </t>
  </si>
  <si>
    <t xml:space="preserve">قطاع الصناعة </t>
  </si>
  <si>
    <t xml:space="preserve">بغداد للمشروبات الغازية </t>
  </si>
  <si>
    <t>الصناعات الكيمياوية والبلاستيكية</t>
  </si>
  <si>
    <t>الكندي لانتاج اللقاحات البيطرية</t>
  </si>
  <si>
    <t xml:space="preserve">مجموع قطاع الصناعة </t>
  </si>
  <si>
    <t xml:space="preserve">قطاع الاتصالات </t>
  </si>
  <si>
    <t xml:space="preserve">مجموع قطاع الاتصالات </t>
  </si>
  <si>
    <t>المجموع الكلي</t>
  </si>
  <si>
    <t>نشرة  تداول الاسهم المشتراة لغير العراقيين في السوق الثاني</t>
  </si>
  <si>
    <t>نشرة  تداول الاسهم المباعة من غير العراقيين في السوق النظامي</t>
  </si>
  <si>
    <t>نشرة  تداول الاسهم المباعة من غير العراقيين في السوق الثاني</t>
  </si>
  <si>
    <t>السعر التاشيري هو (سعر السند + سعر الفائدة المتحقق) للسندات الحكومية الاصدارية الثانية التي اصدرها البنك المركزي العراقي التي تحمل تاريخ الاطفاء2019/4/2 وسيكون السعر التاشيري لجلسة 2019/1/31 هو (5.334.247) دينار.</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</si>
</sst>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4" x14ac:knownFonts="1">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3"/>
      <color rgb="FF002060"/>
      <name val="Arial"/>
      <family val="2"/>
    </font>
    <font>
      <b/>
      <sz val="14"/>
      <color rgb="FF002060"/>
      <name val="Arial"/>
      <family val="2"/>
    </font>
    <font>
      <b/>
      <sz val="12"/>
      <color rgb="FFFF000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b/>
      <sz val="22"/>
      <color rgb="FF002060"/>
      <name val="Arial"/>
      <family val="2"/>
      <scheme val="minor"/>
    </font>
    <font>
      <b/>
      <sz val="18"/>
      <color rgb="FF002060"/>
      <name val="Arial"/>
      <family val="2"/>
    </font>
    <font>
      <b/>
      <sz val="12.5"/>
      <color theme="0"/>
      <name val="Arial Narrow"/>
      <family val="2"/>
    </font>
    <font>
      <b/>
      <sz val="11"/>
      <color rgb="FF002060"/>
      <name val="Arial"/>
      <family val="2"/>
      <scheme val="minor"/>
    </font>
    <font>
      <b/>
      <sz val="16"/>
      <color rgb="FFFF0000"/>
      <name val="Arial"/>
      <family val="2"/>
    </font>
    <font>
      <sz val="11"/>
      <color rgb="FFFF0000"/>
      <name val="Arial"/>
      <family val="2"/>
      <charset val="178"/>
      <scheme val="minor"/>
    </font>
    <font>
      <b/>
      <sz val="18"/>
      <color indexed="56"/>
      <name val="Arial"/>
      <family val="2"/>
    </font>
    <font>
      <b/>
      <sz val="14"/>
      <color indexed="56"/>
      <name val="Arial"/>
      <family val="2"/>
    </font>
    <font>
      <b/>
      <sz val="12"/>
      <color indexed="56"/>
      <name val="Arial"/>
      <family val="2"/>
    </font>
  </fonts>
  <fills count="6">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right/>
      <top style="thin">
        <color indexed="18"/>
      </top>
      <bottom style="thin">
        <color indexed="18"/>
      </bottom>
      <diagonal/>
    </border>
  </borders>
  <cellStyleXfs count="3">
    <xf numFmtId="0" fontId="0" fillId="0" borderId="0"/>
    <xf numFmtId="0" fontId="1" fillId="0" borderId="0"/>
    <xf numFmtId="0" fontId="1" fillId="0" borderId="0"/>
  </cellStyleXfs>
  <cellXfs count="214">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4" fontId="6" fillId="0" borderId="1" xfId="0" applyNumberFormat="1" applyFont="1" applyBorder="1" applyAlignment="1">
      <alignment horizontal="center" vertical="center"/>
    </xf>
    <xf numFmtId="2" fontId="9" fillId="0" borderId="2" xfId="2" applyNumberFormat="1" applyFont="1" applyBorder="1" applyAlignment="1">
      <alignment vertical="center"/>
    </xf>
    <xf numFmtId="0" fontId="6" fillId="4" borderId="1" xfId="0" applyFont="1" applyFill="1" applyBorder="1" applyAlignment="1">
      <alignment vertical="center" wrapText="1"/>
    </xf>
    <xf numFmtId="0" fontId="6" fillId="4" borderId="1" xfId="0" applyFont="1" applyFill="1" applyBorder="1" applyAlignment="1">
      <alignment horizontal="right" vertical="center" wrapText="1"/>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2" fontId="4" fillId="0" borderId="2" xfId="0" applyNumberFormat="1" applyFont="1" applyBorder="1" applyAlignment="1">
      <alignment horizontal="right" vertical="center"/>
    </xf>
    <xf numFmtId="0" fontId="4" fillId="0" borderId="0" xfId="0" applyFont="1" applyAlignment="1">
      <alignment vertical="center"/>
    </xf>
    <xf numFmtId="2" fontId="4" fillId="0" borderId="2" xfId="0" applyNumberFormat="1" applyFont="1" applyBorder="1" applyAlignment="1">
      <alignment vertical="center"/>
    </xf>
    <xf numFmtId="0" fontId="6" fillId="0" borderId="11" xfId="0" applyFont="1" applyFill="1" applyBorder="1" applyAlignment="1">
      <alignment horizontal="right" vertical="center" wrapText="1"/>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3" fontId="6" fillId="0" borderId="1" xfId="0" applyNumberFormat="1" applyFont="1" applyBorder="1" applyAlignment="1">
      <alignment horizontal="center" vertical="center"/>
    </xf>
    <xf numFmtId="0" fontId="7" fillId="0" borderId="22" xfId="0"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23" xfId="0" applyFont="1" applyFill="1" applyBorder="1" applyAlignment="1">
      <alignment vertical="center"/>
    </xf>
    <xf numFmtId="0" fontId="6" fillId="0" borderId="26" xfId="0" applyFont="1" applyFill="1" applyBorder="1" applyAlignment="1">
      <alignment vertical="center"/>
    </xf>
    <xf numFmtId="0" fontId="0" fillId="4" borderId="0" xfId="0" applyFill="1"/>
    <xf numFmtId="2" fontId="6" fillId="0" borderId="19" xfId="2" applyNumberFormat="1" applyFont="1" applyBorder="1" applyAlignment="1">
      <alignment horizontal="center" vertical="center"/>
    </xf>
    <xf numFmtId="14" fontId="6" fillId="4" borderId="19" xfId="0" applyNumberFormat="1" applyFont="1" applyFill="1" applyBorder="1" applyAlignment="1">
      <alignment vertical="center" wrapText="1"/>
    </xf>
    <xf numFmtId="164" fontId="6" fillId="4" borderId="1" xfId="0" applyNumberFormat="1" applyFont="1" applyFill="1" applyBorder="1" applyAlignment="1">
      <alignment horizontal="right" vertical="center" wrapText="1"/>
    </xf>
    <xf numFmtId="0" fontId="6" fillId="4" borderId="24" xfId="0" applyFont="1" applyFill="1" applyBorder="1" applyAlignment="1">
      <alignment vertical="center" wrapText="1"/>
    </xf>
    <xf numFmtId="14" fontId="6" fillId="4" borderId="24" xfId="0" applyNumberFormat="1" applyFont="1" applyFill="1" applyBorder="1" applyAlignment="1">
      <alignment vertical="center" wrapText="1"/>
    </xf>
    <xf numFmtId="2" fontId="6" fillId="4" borderId="1" xfId="0" applyNumberFormat="1" applyFont="1" applyFill="1" applyBorder="1" applyAlignment="1">
      <alignment horizontal="right" vertical="center" wrapText="1"/>
    </xf>
    <xf numFmtId="2" fontId="8" fillId="0" borderId="16" xfId="0" applyNumberFormat="1" applyFont="1" applyBorder="1" applyAlignment="1">
      <alignment vertical="center"/>
    </xf>
    <xf numFmtId="0" fontId="16" fillId="2" borderId="1" xfId="1" applyFont="1" applyFill="1" applyBorder="1" applyAlignment="1">
      <alignment horizontal="center" vertical="center"/>
    </xf>
    <xf numFmtId="0" fontId="16" fillId="2" borderId="1" xfId="1" applyFont="1" applyFill="1" applyBorder="1" applyAlignment="1">
      <alignment horizontal="center" vertical="center" wrapText="1"/>
    </xf>
    <xf numFmtId="0" fontId="21" fillId="0" borderId="0" xfId="0" applyFont="1" applyAlignment="1">
      <alignment vertical="center"/>
    </xf>
    <xf numFmtId="0" fontId="2" fillId="0" borderId="0" xfId="0" applyFont="1" applyAlignment="1">
      <alignment vertical="center"/>
    </xf>
    <xf numFmtId="0" fontId="6" fillId="4" borderId="33" xfId="0" applyFont="1" applyFill="1" applyBorder="1" applyAlignment="1">
      <alignment horizontal="right" vertical="center" wrapText="1"/>
    </xf>
    <xf numFmtId="2" fontId="16" fillId="0" borderId="19" xfId="2" applyNumberFormat="1" applyFont="1" applyBorder="1" applyAlignment="1">
      <alignment horizontal="center" vertical="center"/>
    </xf>
    <xf numFmtId="164" fontId="6" fillId="0" borderId="33" xfId="0" applyNumberFormat="1" applyFont="1" applyFill="1" applyBorder="1" applyAlignment="1">
      <alignment horizontal="right" vertical="center" wrapText="1"/>
    </xf>
    <xf numFmtId="0" fontId="6" fillId="4" borderId="34" xfId="0" applyFont="1" applyFill="1" applyBorder="1" applyAlignment="1">
      <alignment horizontal="right" vertical="center" wrapText="1"/>
    </xf>
    <xf numFmtId="0" fontId="24" fillId="0" borderId="1" xfId="0" applyFont="1" applyFill="1" applyBorder="1" applyAlignment="1">
      <alignment vertical="center"/>
    </xf>
    <xf numFmtId="164" fontId="24" fillId="0" borderId="33" xfId="0" applyNumberFormat="1" applyFont="1" applyBorder="1" applyAlignment="1">
      <alignment horizontal="center" vertical="center"/>
    </xf>
    <xf numFmtId="0" fontId="24" fillId="0" borderId="29" xfId="0" applyFont="1" applyFill="1" applyBorder="1" applyAlignment="1">
      <alignment vertical="center"/>
    </xf>
    <xf numFmtId="164" fontId="24" fillId="0" borderId="1" xfId="0" applyNumberFormat="1" applyFont="1" applyBorder="1" applyAlignment="1">
      <alignment horizontal="center" vertical="center"/>
    </xf>
    <xf numFmtId="0" fontId="24" fillId="0" borderId="33" xfId="0" applyFont="1" applyFill="1" applyBorder="1" applyAlignment="1">
      <alignment vertical="center"/>
    </xf>
    <xf numFmtId="0" fontId="24" fillId="0" borderId="25" xfId="0" applyFont="1" applyFill="1" applyBorder="1" applyAlignment="1">
      <alignment vertical="center"/>
    </xf>
    <xf numFmtId="164" fontId="24" fillId="0" borderId="25" xfId="0" applyNumberFormat="1" applyFont="1" applyBorder="1" applyAlignment="1">
      <alignment horizontal="center" vertical="center"/>
    </xf>
    <xf numFmtId="0" fontId="24" fillId="0" borderId="27" xfId="0" applyFont="1" applyFill="1" applyBorder="1" applyAlignment="1">
      <alignment vertical="center"/>
    </xf>
    <xf numFmtId="0" fontId="24" fillId="0" borderId="28" xfId="0" applyFont="1" applyFill="1" applyBorder="1" applyAlignment="1">
      <alignment vertical="center"/>
    </xf>
    <xf numFmtId="164" fontId="24" fillId="0" borderId="29" xfId="0" applyNumberFormat="1" applyFont="1" applyBorder="1" applyAlignment="1">
      <alignment horizontal="center" vertical="center"/>
    </xf>
    <xf numFmtId="0" fontId="24" fillId="0" borderId="32" xfId="0" applyFont="1" applyFill="1" applyBorder="1" applyAlignment="1">
      <alignment vertical="center"/>
    </xf>
    <xf numFmtId="164" fontId="24" fillId="0" borderId="32" xfId="0" applyNumberFormat="1" applyFont="1" applyBorder="1" applyAlignment="1">
      <alignment horizontal="center" vertical="center"/>
    </xf>
    <xf numFmtId="0" fontId="24" fillId="0" borderId="1" xfId="0" applyFont="1" applyFill="1" applyBorder="1" applyAlignment="1">
      <alignment horizontal="right" vertical="center"/>
    </xf>
    <xf numFmtId="0" fontId="6" fillId="0" borderId="33" xfId="0" applyFont="1" applyFill="1" applyBorder="1" applyAlignment="1">
      <alignment vertical="center"/>
    </xf>
    <xf numFmtId="0" fontId="24" fillId="0" borderId="34" xfId="0" applyFont="1" applyFill="1" applyBorder="1" applyAlignment="1">
      <alignment vertical="center"/>
    </xf>
    <xf numFmtId="0" fontId="6" fillId="0" borderId="1" xfId="0" applyFont="1" applyFill="1" applyBorder="1" applyAlignment="1">
      <alignment horizontal="right" vertical="center" wrapText="1"/>
    </xf>
    <xf numFmtId="14" fontId="6" fillId="4" borderId="33" xfId="0" applyNumberFormat="1" applyFont="1" applyFill="1" applyBorder="1" applyAlignment="1">
      <alignment vertical="center" wrapText="1"/>
    </xf>
    <xf numFmtId="164" fontId="6" fillId="4" borderId="33" xfId="0" applyNumberFormat="1" applyFont="1" applyFill="1" applyBorder="1" applyAlignment="1">
      <alignment horizontal="right" vertical="center" wrapText="1"/>
    </xf>
    <xf numFmtId="0" fontId="24" fillId="0" borderId="40" xfId="0" applyFont="1" applyFill="1" applyBorder="1" applyAlignment="1">
      <alignment vertical="center"/>
    </xf>
    <xf numFmtId="2" fontId="25" fillId="0" borderId="12" xfId="0" applyNumberFormat="1" applyFont="1" applyBorder="1" applyAlignment="1">
      <alignment vertical="center"/>
    </xf>
    <xf numFmtId="2" fontId="25" fillId="0" borderId="13" xfId="0" applyNumberFormat="1" applyFont="1" applyBorder="1" applyAlignment="1">
      <alignment vertical="center"/>
    </xf>
    <xf numFmtId="2" fontId="25" fillId="0" borderId="2" xfId="0" applyNumberFormat="1" applyFont="1" applyBorder="1" applyAlignment="1">
      <alignment vertical="center"/>
    </xf>
    <xf numFmtId="2" fontId="8" fillId="0" borderId="2" xfId="0" applyNumberFormat="1" applyFont="1" applyBorder="1" applyAlignment="1">
      <alignment vertical="center"/>
    </xf>
    <xf numFmtId="0" fontId="16" fillId="2" borderId="33" xfId="1" applyFont="1" applyFill="1" applyBorder="1" applyAlignment="1">
      <alignment horizontal="center" vertical="center"/>
    </xf>
    <xf numFmtId="0" fontId="16" fillId="2" borderId="33" xfId="1" applyFont="1" applyFill="1" applyBorder="1" applyAlignment="1">
      <alignment horizontal="center" vertical="center" wrapText="1"/>
    </xf>
    <xf numFmtId="0" fontId="6" fillId="0" borderId="33" xfId="0" applyFont="1" applyFill="1" applyBorder="1" applyAlignment="1">
      <alignment horizontal="right" vertical="center"/>
    </xf>
    <xf numFmtId="0" fontId="6" fillId="0" borderId="43" xfId="0" applyFont="1" applyFill="1" applyBorder="1" applyAlignment="1">
      <alignment vertical="center"/>
    </xf>
    <xf numFmtId="164" fontId="11" fillId="0" borderId="0" xfId="0" applyNumberFormat="1" applyFont="1"/>
    <xf numFmtId="164" fontId="6" fillId="0" borderId="43" xfId="0" applyNumberFormat="1" applyFont="1" applyFill="1" applyBorder="1" applyAlignment="1">
      <alignment horizontal="right" vertical="center" wrapText="1"/>
    </xf>
    <xf numFmtId="164" fontId="24" fillId="0" borderId="43" xfId="0" applyNumberFormat="1" applyFont="1" applyBorder="1" applyAlignment="1">
      <alignment horizontal="center" vertical="center"/>
    </xf>
    <xf numFmtId="4" fontId="17" fillId="0" borderId="1" xfId="0" applyNumberFormat="1" applyFont="1" applyBorder="1" applyAlignment="1">
      <alignment horizontal="center" vertical="center"/>
    </xf>
    <xf numFmtId="0" fontId="6" fillId="0" borderId="45" xfId="0" applyFont="1" applyFill="1" applyBorder="1" applyAlignment="1">
      <alignment vertical="center"/>
    </xf>
    <xf numFmtId="164" fontId="28" fillId="0" borderId="46" xfId="0" applyNumberFormat="1" applyFont="1" applyBorder="1" applyAlignment="1">
      <alignment horizontal="right" vertical="center" wrapText="1"/>
    </xf>
    <xf numFmtId="3" fontId="0" fillId="0" borderId="0" xfId="0" applyNumberFormat="1"/>
    <xf numFmtId="3" fontId="6" fillId="0" borderId="1" xfId="0" applyNumberFormat="1" applyFont="1" applyBorder="1" applyAlignment="1">
      <alignment horizontal="center" vertical="center"/>
    </xf>
    <xf numFmtId="0" fontId="6" fillId="4" borderId="48" xfId="0" applyFont="1" applyFill="1" applyBorder="1" applyAlignment="1">
      <alignment horizontal="right" vertical="center" wrapText="1"/>
    </xf>
    <xf numFmtId="3" fontId="6" fillId="0" borderId="1" xfId="0" applyNumberFormat="1" applyFont="1" applyBorder="1" applyAlignment="1">
      <alignment horizontal="center" vertical="center"/>
    </xf>
    <xf numFmtId="164" fontId="24" fillId="0" borderId="42" xfId="0" applyNumberFormat="1" applyFont="1" applyBorder="1" applyAlignment="1">
      <alignment horizontal="center" vertical="center"/>
    </xf>
    <xf numFmtId="3" fontId="6" fillId="0" borderId="1" xfId="0" applyNumberFormat="1" applyFont="1" applyBorder="1" applyAlignment="1">
      <alignment horizontal="center" vertical="center"/>
    </xf>
    <xf numFmtId="164" fontId="6" fillId="0" borderId="48" xfId="0" applyNumberFormat="1"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4" fontId="17" fillId="0" borderId="48" xfId="0" applyNumberFormat="1" applyFont="1" applyBorder="1" applyAlignment="1">
      <alignment horizontal="center" vertical="center"/>
    </xf>
    <xf numFmtId="3" fontId="6" fillId="0" borderId="48" xfId="0" applyNumberFormat="1" applyFont="1" applyBorder="1" applyAlignment="1">
      <alignment horizontal="center" vertical="center"/>
    </xf>
    <xf numFmtId="0" fontId="24" fillId="0" borderId="27" xfId="0" applyFont="1" applyFill="1" applyBorder="1" applyAlignment="1">
      <alignment vertical="center" wrapText="1"/>
    </xf>
    <xf numFmtId="3" fontId="6" fillId="0" borderId="1" xfId="0" applyNumberFormat="1" applyFont="1" applyBorder="1" applyAlignment="1">
      <alignment horizontal="center" vertical="center"/>
    </xf>
    <xf numFmtId="164" fontId="24" fillId="0" borderId="50" xfId="0" applyNumberFormat="1" applyFont="1" applyFill="1" applyBorder="1" applyAlignment="1">
      <alignment horizontal="center" vertical="center"/>
    </xf>
    <xf numFmtId="0" fontId="30" fillId="0" borderId="0" xfId="0" applyFont="1"/>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31" fillId="0" borderId="0" xfId="0" applyFont="1" applyAlignment="1">
      <alignment vertical="center"/>
    </xf>
    <xf numFmtId="0" fontId="33" fillId="2" borderId="52" xfId="0" applyFont="1" applyFill="1" applyBorder="1" applyAlignment="1">
      <alignment horizontal="center" vertical="center"/>
    </xf>
    <xf numFmtId="0" fontId="33" fillId="2" borderId="52" xfId="0" applyFont="1" applyFill="1" applyBorder="1" applyAlignment="1">
      <alignment horizontal="center" vertical="center" wrapText="1"/>
    </xf>
    <xf numFmtId="0" fontId="32" fillId="0" borderId="52" xfId="2" applyFont="1" applyFill="1" applyBorder="1" applyAlignment="1">
      <alignment horizontal="right" vertical="center"/>
    </xf>
    <xf numFmtId="0" fontId="32" fillId="0" borderId="52" xfId="2" applyFont="1" applyFill="1" applyBorder="1" applyAlignment="1">
      <alignment horizontal="left" vertical="center"/>
    </xf>
    <xf numFmtId="3" fontId="32" fillId="0" borderId="56" xfId="2" applyNumberFormat="1" applyFont="1" applyFill="1" applyBorder="1" applyAlignment="1">
      <alignment horizontal="center" vertical="center"/>
    </xf>
    <xf numFmtId="0" fontId="32" fillId="0" borderId="57" xfId="2" applyFont="1" applyFill="1" applyBorder="1" applyAlignment="1">
      <alignment horizontal="right" vertical="center"/>
    </xf>
    <xf numFmtId="0" fontId="32" fillId="0" borderId="58" xfId="2" applyFont="1" applyFill="1" applyBorder="1" applyAlignment="1">
      <alignment horizontal="left" vertical="center"/>
    </xf>
    <xf numFmtId="0" fontId="32" fillId="2" borderId="52" xfId="0" applyFont="1" applyFill="1" applyBorder="1" applyAlignment="1">
      <alignment horizontal="center" vertical="center"/>
    </xf>
    <xf numFmtId="0" fontId="32" fillId="2" borderId="52" xfId="0" applyFont="1" applyFill="1" applyBorder="1" applyAlignment="1">
      <alignment horizontal="center" vertical="center" wrapText="1"/>
    </xf>
    <xf numFmtId="0" fontId="18" fillId="5" borderId="1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0" xfId="0" applyFont="1" applyFill="1" applyBorder="1" applyAlignment="1">
      <alignment horizontal="center" vertical="center"/>
    </xf>
    <xf numFmtId="2" fontId="0" fillId="0" borderId="5" xfId="0" applyNumberFormat="1" applyBorder="1" applyAlignment="1">
      <alignment horizontal="center"/>
    </xf>
    <xf numFmtId="2" fontId="0" fillId="0" borderId="6" xfId="0" applyNumberFormat="1" applyBorder="1" applyAlignment="1">
      <alignment horizontal="center"/>
    </xf>
    <xf numFmtId="2" fontId="0" fillId="0" borderId="20" xfId="0" applyNumberFormat="1" applyBorder="1" applyAlignment="1">
      <alignment horizontal="center"/>
    </xf>
    <xf numFmtId="2" fontId="3" fillId="0" borderId="47" xfId="0" applyNumberFormat="1" applyFont="1" applyBorder="1" applyAlignment="1">
      <alignment horizontal="center" vertical="center"/>
    </xf>
    <xf numFmtId="2" fontId="3" fillId="0" borderId="41" xfId="0" applyNumberFormat="1" applyFont="1" applyBorder="1" applyAlignment="1">
      <alignment horizontal="center" vertical="center"/>
    </xf>
    <xf numFmtId="2" fontId="3" fillId="0" borderId="42" xfId="0" applyNumberFormat="1" applyFont="1" applyBorder="1" applyAlignment="1">
      <alignment horizontal="center"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0" fontId="16" fillId="0" borderId="5" xfId="0" applyFont="1" applyFill="1" applyBorder="1" applyAlignment="1">
      <alignment horizontal="center" vertical="center"/>
    </xf>
    <xf numFmtId="0" fontId="16" fillId="0" borderId="20" xfId="0" applyFont="1" applyFill="1" applyBorder="1" applyAlignment="1">
      <alignment horizontal="center" vertical="center"/>
    </xf>
    <xf numFmtId="2" fontId="0" fillId="0" borderId="44" xfId="0" applyNumberFormat="1" applyBorder="1" applyAlignment="1">
      <alignment horizontal="center"/>
    </xf>
    <xf numFmtId="2" fontId="0" fillId="0" borderId="41" xfId="0" applyNumberFormat="1" applyBorder="1" applyAlignment="1">
      <alignment horizontal="center"/>
    </xf>
    <xf numFmtId="2" fontId="0" fillId="0" borderId="42" xfId="0" applyNumberFormat="1" applyBorder="1" applyAlignment="1">
      <alignment horizontal="center"/>
    </xf>
    <xf numFmtId="2" fontId="3" fillId="0" borderId="30"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31" xfId="0" applyNumberFormat="1" applyFont="1" applyBorder="1" applyAlignment="1">
      <alignment horizontal="center" vertical="center"/>
    </xf>
    <xf numFmtId="2" fontId="0" fillId="0" borderId="21" xfId="0" applyNumberFormat="1" applyBorder="1" applyAlignment="1">
      <alignment horizontal="center"/>
    </xf>
    <xf numFmtId="164" fontId="15" fillId="0" borderId="49" xfId="0" applyNumberFormat="1" applyFont="1" applyBorder="1" applyAlignment="1">
      <alignment horizontal="right" vertical="center" wrapText="1"/>
    </xf>
    <xf numFmtId="164" fontId="15" fillId="0" borderId="41" xfId="0" applyNumberFormat="1" applyFont="1" applyBorder="1" applyAlignment="1">
      <alignment horizontal="right" vertical="center" wrapText="1"/>
    </xf>
    <xf numFmtId="164" fontId="15" fillId="0" borderId="42" xfId="0" applyNumberFormat="1" applyFont="1" applyBorder="1" applyAlignment="1">
      <alignment horizontal="right" vertical="center" wrapText="1"/>
    </xf>
    <xf numFmtId="2" fontId="0" fillId="0" borderId="37" xfId="0" applyNumberFormat="1" applyBorder="1" applyAlignment="1">
      <alignment horizontal="center"/>
    </xf>
    <xf numFmtId="2" fontId="0" fillId="0" borderId="38" xfId="0" applyNumberFormat="1" applyBorder="1" applyAlignment="1">
      <alignment horizontal="center"/>
    </xf>
    <xf numFmtId="2" fontId="0" fillId="0" borderId="39" xfId="0" applyNumberFormat="1" applyBorder="1" applyAlignment="1">
      <alignment horizontal="center"/>
    </xf>
    <xf numFmtId="0" fontId="16" fillId="0" borderId="44" xfId="0" applyFont="1" applyFill="1" applyBorder="1" applyAlignment="1">
      <alignment horizontal="center" vertical="center"/>
    </xf>
    <xf numFmtId="0" fontId="16" fillId="0" borderId="42" xfId="0" applyFont="1" applyFill="1" applyBorder="1" applyAlignment="1">
      <alignment horizontal="center" vertic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0" fontId="24" fillId="0" borderId="47" xfId="0" applyFont="1" applyFill="1" applyBorder="1" applyAlignment="1">
      <alignment horizontal="right" vertical="center"/>
    </xf>
    <xf numFmtId="0" fontId="24" fillId="0" borderId="41" xfId="0" applyFont="1" applyFill="1" applyBorder="1" applyAlignment="1">
      <alignment horizontal="right" vertical="center"/>
    </xf>
    <xf numFmtId="0" fontId="24" fillId="0" borderId="42" xfId="0" applyFont="1" applyFill="1" applyBorder="1" applyAlignment="1">
      <alignment horizontal="right" vertical="center"/>
    </xf>
    <xf numFmtId="3" fontId="6" fillId="0" borderId="47" xfId="0" applyNumberFormat="1" applyFont="1" applyBorder="1" applyAlignment="1">
      <alignment horizontal="center" vertical="center"/>
    </xf>
    <xf numFmtId="3" fontId="6" fillId="0" borderId="41" xfId="0" applyNumberFormat="1" applyFont="1" applyBorder="1" applyAlignment="1">
      <alignment horizontal="center" vertical="center"/>
    </xf>
    <xf numFmtId="3" fontId="6" fillId="0" borderId="42" xfId="0" applyNumberFormat="1" applyFont="1" applyBorder="1" applyAlignment="1">
      <alignment horizontal="center" vertical="center"/>
    </xf>
    <xf numFmtId="3" fontId="6" fillId="0" borderId="1" xfId="0" applyNumberFormat="1" applyFont="1" applyBorder="1" applyAlignment="1">
      <alignment horizontal="center" vertic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3" fontId="13" fillId="0" borderId="12" xfId="0" applyNumberFormat="1" applyFont="1" applyBorder="1" applyAlignment="1">
      <alignment horizontal="right" vertical="center"/>
    </xf>
    <xf numFmtId="0" fontId="13" fillId="0" borderId="13" xfId="0" applyFont="1" applyBorder="1" applyAlignment="1">
      <alignment horizontal="right" vertical="center"/>
    </xf>
    <xf numFmtId="0" fontId="13" fillId="0" borderId="14" xfId="0"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29" fillId="0" borderId="12" xfId="0" applyNumberFormat="1" applyFont="1" applyBorder="1" applyAlignment="1">
      <alignment horizontal="right" vertical="center"/>
    </xf>
    <xf numFmtId="4" fontId="29" fillId="0" borderId="14" xfId="0" applyNumberFormat="1" applyFont="1" applyBorder="1" applyAlignment="1">
      <alignment horizontal="right" vertical="center"/>
    </xf>
    <xf numFmtId="0" fontId="7" fillId="0" borderId="21" xfId="0" applyFont="1" applyBorder="1" applyAlignment="1">
      <alignment horizontal="center" vertical="center"/>
    </xf>
    <xf numFmtId="0" fontId="7" fillId="0" borderId="6" xfId="0" applyFont="1" applyBorder="1" applyAlignment="1">
      <alignment horizontal="center" vertical="center"/>
    </xf>
    <xf numFmtId="0" fontId="7" fillId="0" borderId="20" xfId="0" applyFont="1" applyBorder="1" applyAlignment="1">
      <alignment horizontal="center" vertical="center"/>
    </xf>
    <xf numFmtId="2" fontId="19" fillId="4" borderId="10" xfId="0" applyNumberFormat="1" applyFont="1" applyFill="1" applyBorder="1" applyAlignment="1">
      <alignment horizontal="center" vertical="center"/>
    </xf>
    <xf numFmtId="2" fontId="20" fillId="4" borderId="10" xfId="0" applyNumberFormat="1" applyFont="1" applyFill="1" applyBorder="1" applyAlignment="1">
      <alignment horizontal="center" vertical="center"/>
    </xf>
    <xf numFmtId="0" fontId="2" fillId="0" borderId="4" xfId="0" applyFont="1" applyBorder="1" applyAlignment="1">
      <alignment horizontal="center" vertical="center"/>
    </xf>
    <xf numFmtId="164" fontId="15" fillId="0" borderId="5" xfId="0" applyNumberFormat="1" applyFont="1" applyBorder="1" applyAlignment="1">
      <alignment horizontal="right" vertical="center" wrapText="1"/>
    </xf>
    <xf numFmtId="164" fontId="15" fillId="0" borderId="6" xfId="0" applyNumberFormat="1" applyFont="1" applyBorder="1" applyAlignment="1">
      <alignment horizontal="right" vertical="center" wrapText="1"/>
    </xf>
    <xf numFmtId="164" fontId="15" fillId="0" borderId="18" xfId="0" applyNumberFormat="1" applyFont="1" applyBorder="1" applyAlignment="1">
      <alignment horizontal="right" vertical="center" wrapText="1"/>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32" fillId="0" borderId="53" xfId="0" applyFont="1" applyBorder="1" applyAlignment="1">
      <alignment horizontal="center" vertical="center"/>
    </xf>
    <xf numFmtId="0" fontId="32" fillId="0" borderId="54" xfId="0" applyFont="1" applyBorder="1" applyAlignment="1">
      <alignment horizontal="center" vertical="center"/>
    </xf>
    <xf numFmtId="0" fontId="32" fillId="0" borderId="55" xfId="0" applyFont="1" applyBorder="1" applyAlignment="1">
      <alignment horizontal="center" vertical="center"/>
    </xf>
    <xf numFmtId="0" fontId="31" fillId="0" borderId="0" xfId="0" applyFont="1" applyAlignment="1">
      <alignment horizontal="right" vertical="center"/>
    </xf>
    <xf numFmtId="0" fontId="32" fillId="0" borderId="0" xfId="0" applyFont="1" applyAlignment="1">
      <alignment horizontal="right" vertical="center"/>
    </xf>
    <xf numFmtId="0" fontId="31" fillId="0" borderId="51" xfId="0" applyFont="1" applyBorder="1" applyAlignment="1">
      <alignment horizontal="right" vertical="center"/>
    </xf>
    <xf numFmtId="0" fontId="32" fillId="0" borderId="57" xfId="0" applyFont="1" applyFill="1" applyBorder="1" applyAlignment="1">
      <alignment horizontal="center" vertical="center"/>
    </xf>
    <xf numFmtId="0" fontId="32" fillId="0" borderId="58" xfId="0" applyFont="1" applyFill="1" applyBorder="1" applyAlignment="1">
      <alignment horizontal="center" vertical="center"/>
    </xf>
    <xf numFmtId="0" fontId="32" fillId="0" borderId="57" xfId="2" applyFont="1" applyFill="1" applyBorder="1" applyAlignment="1">
      <alignment horizontal="center" vertical="center"/>
    </xf>
    <xf numFmtId="0" fontId="32" fillId="0" borderId="58" xfId="2" applyFont="1" applyFill="1" applyBorder="1" applyAlignment="1">
      <alignment horizontal="center" vertical="center"/>
    </xf>
    <xf numFmtId="0" fontId="31" fillId="0" borderId="59" xfId="0" applyFont="1" applyBorder="1" applyAlignment="1">
      <alignment horizontal="center" vertical="center"/>
    </xf>
    <xf numFmtId="2" fontId="23" fillId="0" borderId="34" xfId="0" applyNumberFormat="1" applyFont="1" applyBorder="1" applyAlignment="1">
      <alignment horizontal="center" vertical="center"/>
    </xf>
    <xf numFmtId="2" fontId="23" fillId="0" borderId="35" xfId="0" applyNumberFormat="1" applyFont="1" applyBorder="1" applyAlignment="1">
      <alignment horizontal="center" vertical="center"/>
    </xf>
    <xf numFmtId="2" fontId="23" fillId="0" borderId="36" xfId="0" applyNumberFormat="1" applyFont="1" applyBorder="1" applyAlignment="1">
      <alignment horizontal="center" vertical="center"/>
    </xf>
    <xf numFmtId="2" fontId="23" fillId="0" borderId="44" xfId="0" applyNumberFormat="1" applyFont="1" applyBorder="1" applyAlignment="1">
      <alignment horizontal="center" vertical="center"/>
    </xf>
    <xf numFmtId="2" fontId="23" fillId="0" borderId="41" xfId="0" applyNumberFormat="1" applyFont="1" applyBorder="1" applyAlignment="1">
      <alignment horizontal="center" vertical="center"/>
    </xf>
    <xf numFmtId="2" fontId="23" fillId="0" borderId="42" xfId="0" applyNumberFormat="1" applyFont="1" applyBorder="1" applyAlignment="1">
      <alignment horizontal="center" vertical="center"/>
    </xf>
    <xf numFmtId="0" fontId="3" fillId="0" borderId="41" xfId="0" applyFont="1" applyBorder="1" applyAlignment="1">
      <alignment horizontal="center" vertical="center"/>
    </xf>
    <xf numFmtId="0" fontId="3" fillId="0" borderId="4" xfId="0" applyFont="1" applyBorder="1" applyAlignment="1">
      <alignment horizontal="center" vertical="center"/>
    </xf>
    <xf numFmtId="0" fontId="23" fillId="0" borderId="1" xfId="0" applyFont="1" applyBorder="1" applyAlignment="1">
      <alignment horizontal="center" vertical="center"/>
    </xf>
    <xf numFmtId="2" fontId="9" fillId="0" borderId="8" xfId="2" applyNumberFormat="1" applyFont="1" applyBorder="1" applyAlignment="1">
      <alignment horizontal="center" vertical="center"/>
    </xf>
    <xf numFmtId="165" fontId="13" fillId="3" borderId="41" xfId="2" applyNumberFormat="1" applyFont="1" applyFill="1" applyBorder="1" applyAlignment="1">
      <alignment horizontal="right" vertical="center"/>
    </xf>
    <xf numFmtId="164" fontId="22"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42" xfId="0" applyFont="1" applyFill="1" applyBorder="1" applyAlignment="1">
      <alignment horizontal="center" vertical="center"/>
    </xf>
    <xf numFmtId="0" fontId="27" fillId="5" borderId="10" xfId="0" applyFont="1" applyFill="1" applyBorder="1" applyAlignment="1">
      <alignment horizontal="center" vertical="center"/>
    </xf>
    <xf numFmtId="0" fontId="26" fillId="2" borderId="40" xfId="1" applyFont="1" applyFill="1" applyBorder="1" applyAlignment="1">
      <alignment horizontal="center" vertical="center" wrapText="1"/>
    </xf>
    <xf numFmtId="0" fontId="26" fillId="2" borderId="41" xfId="1" applyFont="1" applyFill="1" applyBorder="1" applyAlignment="1">
      <alignment horizontal="center" vertical="center" wrapText="1"/>
    </xf>
    <xf numFmtId="0" fontId="26" fillId="2" borderId="42" xfId="1" applyFont="1" applyFill="1" applyBorder="1" applyAlignment="1">
      <alignment horizontal="center" vertical="center" wrapText="1"/>
    </xf>
    <xf numFmtId="164" fontId="15" fillId="0" borderId="40" xfId="0" applyNumberFormat="1" applyFont="1" applyBorder="1" applyAlignment="1">
      <alignment horizontal="right" vertical="center" wrapText="1"/>
    </xf>
  </cellXfs>
  <cellStyles count="3">
    <cellStyle name="Normal" xfId="0" builtinId="0"/>
    <cellStyle name="Normal 112" xfId="1"/>
    <cellStyle name="Normal 1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971550</xdr:colOff>
      <xdr:row>0</xdr:row>
      <xdr:rowOff>57152</xdr:rowOff>
    </xdr:from>
    <xdr:to>
      <xdr:col>11</xdr:col>
      <xdr:colOff>0</xdr:colOff>
      <xdr:row>2</xdr:row>
      <xdr:rowOff>0</xdr:rowOff>
    </xdr:to>
    <xdr:pic>
      <xdr:nvPicPr>
        <xdr:cNvPr id="4" name="Picture 2"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28603400" y="57152"/>
          <a:ext cx="390525" cy="990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714375</xdr:colOff>
      <xdr:row>0</xdr:row>
      <xdr:rowOff>57152</xdr:rowOff>
    </xdr:from>
    <xdr:to>
      <xdr:col>11</xdr:col>
      <xdr:colOff>0</xdr:colOff>
      <xdr:row>2</xdr:row>
      <xdr:rowOff>0</xdr:rowOff>
    </xdr:to>
    <xdr:pic>
      <xdr:nvPicPr>
        <xdr:cNvPr id="5" name="Picture 4" descr="173900_logo_fina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8603400" y="57152"/>
          <a:ext cx="1562100" cy="990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0"/>
  <sheetViews>
    <sheetView rightToLeft="1" tabSelected="1" topLeftCell="A16" zoomScaleNormal="100" workbookViewId="0">
      <selection activeCell="B93" sqref="B93"/>
    </sheetView>
  </sheetViews>
  <sheetFormatPr defaultRowHeight="14.25" x14ac:dyDescent="0.2"/>
  <cols>
    <col min="1" max="1" width="1" customWidth="1"/>
    <col min="2" max="2" width="18.625" customWidth="1"/>
    <col min="3" max="3" width="7.5" customWidth="1"/>
    <col min="4" max="4" width="7" customWidth="1"/>
    <col min="5" max="5" width="7.25" customWidth="1"/>
    <col min="6" max="6" width="7" customWidth="1"/>
    <col min="7" max="7" width="7.125" customWidth="1"/>
    <col min="8" max="8" width="8.75" customWidth="1"/>
    <col min="9" max="9" width="7" customWidth="1"/>
    <col min="10" max="10" width="7.25" customWidth="1"/>
    <col min="11" max="11" width="6.625" customWidth="1"/>
    <col min="12" max="12" width="7.75" customWidth="1"/>
    <col min="13" max="13" width="15.375" customWidth="1"/>
    <col min="14" max="14" width="15.125" customWidth="1"/>
    <col min="17" max="17" width="11.625" customWidth="1"/>
    <col min="18" max="18" width="11.75" customWidth="1"/>
  </cols>
  <sheetData>
    <row r="1" spans="2:15" s="3" customFormat="1" ht="42" customHeight="1" x14ac:dyDescent="0.2">
      <c r="B1" s="158" t="s">
        <v>0</v>
      </c>
      <c r="C1" s="159"/>
      <c r="D1" s="160"/>
      <c r="E1" s="2"/>
      <c r="F1" s="2"/>
      <c r="G1" s="2"/>
      <c r="H1" s="2"/>
      <c r="I1" s="2"/>
      <c r="J1" s="2"/>
      <c r="K1" s="2"/>
      <c r="L1" s="2"/>
      <c r="M1" s="2"/>
    </row>
    <row r="2" spans="2:15" ht="43.5" customHeight="1" x14ac:dyDescent="0.2">
      <c r="B2" s="51" t="s">
        <v>304</v>
      </c>
      <c r="C2" s="51"/>
      <c r="D2" s="51"/>
      <c r="E2" s="2"/>
      <c r="F2" s="2"/>
      <c r="G2" s="2"/>
      <c r="H2" s="2"/>
      <c r="I2" s="2"/>
      <c r="J2" s="2"/>
      <c r="K2" s="2"/>
      <c r="L2" s="2"/>
      <c r="M2" s="2"/>
      <c r="N2" s="3"/>
    </row>
    <row r="3" spans="2:15" ht="50.25" customHeight="1" x14ac:dyDescent="0.3">
      <c r="B3" s="27" t="s">
        <v>1</v>
      </c>
      <c r="C3" s="161">
        <v>1139857610.1300001</v>
      </c>
      <c r="D3" s="164"/>
      <c r="E3" s="165"/>
      <c r="F3" s="2"/>
      <c r="G3" s="2"/>
      <c r="H3" s="2"/>
      <c r="I3" s="2"/>
      <c r="J3" s="4"/>
      <c r="K3" s="1" t="s">
        <v>7</v>
      </c>
      <c r="L3" s="2"/>
      <c r="M3" s="2"/>
      <c r="N3" s="35">
        <v>32</v>
      </c>
    </row>
    <row r="4" spans="2:15" ht="35.25" customHeight="1" x14ac:dyDescent="0.3">
      <c r="B4" s="28" t="s">
        <v>2</v>
      </c>
      <c r="C4" s="161">
        <v>1147895617</v>
      </c>
      <c r="D4" s="164"/>
      <c r="E4" s="165"/>
      <c r="F4" s="2"/>
      <c r="G4" s="2"/>
      <c r="H4" s="2"/>
      <c r="I4" s="2"/>
      <c r="J4" s="4"/>
      <c r="K4" s="1" t="s">
        <v>8</v>
      </c>
      <c r="L4" s="2"/>
      <c r="M4" s="2"/>
      <c r="N4" s="35">
        <v>6</v>
      </c>
    </row>
    <row r="5" spans="2:15" ht="30" customHeight="1" x14ac:dyDescent="0.3">
      <c r="B5" s="28" t="s">
        <v>3</v>
      </c>
      <c r="C5" s="161">
        <v>334</v>
      </c>
      <c r="D5" s="162"/>
      <c r="E5" s="163"/>
      <c r="F5" s="2"/>
      <c r="G5" s="2"/>
      <c r="H5" s="2"/>
      <c r="I5" s="2"/>
      <c r="J5" s="4"/>
      <c r="K5" s="1" t="s">
        <v>9</v>
      </c>
      <c r="L5" s="2"/>
      <c r="M5" s="2"/>
      <c r="N5" s="36">
        <v>10</v>
      </c>
    </row>
    <row r="6" spans="2:15" ht="39.950000000000003" customHeight="1" x14ac:dyDescent="0.3">
      <c r="B6" s="28" t="s">
        <v>4</v>
      </c>
      <c r="C6" s="166">
        <v>487.24</v>
      </c>
      <c r="D6" s="167"/>
      <c r="E6" s="168"/>
      <c r="F6" s="2"/>
      <c r="G6" s="2"/>
      <c r="H6" s="2"/>
      <c r="I6" s="2"/>
      <c r="J6" s="4"/>
      <c r="K6" s="1" t="s">
        <v>10</v>
      </c>
      <c r="L6" s="2"/>
      <c r="M6" s="2"/>
      <c r="N6" s="36">
        <v>2</v>
      </c>
      <c r="O6" s="93"/>
    </row>
    <row r="7" spans="2:15" ht="39.950000000000003" customHeight="1" x14ac:dyDescent="0.3">
      <c r="B7" s="28" t="s">
        <v>5</v>
      </c>
      <c r="C7" s="169">
        <v>-0.32</v>
      </c>
      <c r="D7" s="170"/>
      <c r="E7" s="30"/>
      <c r="F7" s="2"/>
      <c r="G7" s="2"/>
      <c r="H7" s="2"/>
      <c r="I7" s="2"/>
      <c r="J7" s="4"/>
      <c r="K7" s="1" t="s">
        <v>11</v>
      </c>
      <c r="L7" s="2"/>
      <c r="M7" s="2"/>
      <c r="N7" s="35">
        <v>36</v>
      </c>
      <c r="O7" s="93"/>
    </row>
    <row r="8" spans="2:15" ht="33" customHeight="1" x14ac:dyDescent="0.3">
      <c r="B8" s="29" t="s">
        <v>6</v>
      </c>
      <c r="C8" s="15">
        <v>105</v>
      </c>
      <c r="D8" s="31"/>
      <c r="E8" s="32"/>
      <c r="F8" s="6"/>
      <c r="G8" s="6"/>
      <c r="H8" s="6"/>
      <c r="I8" s="6"/>
      <c r="J8" s="4"/>
      <c r="K8" s="5" t="s">
        <v>12</v>
      </c>
      <c r="L8" s="6"/>
      <c r="M8" s="6"/>
      <c r="N8" s="37">
        <v>34</v>
      </c>
      <c r="O8" s="93"/>
    </row>
    <row r="9" spans="2:15" ht="30" customHeight="1" x14ac:dyDescent="0.2">
      <c r="B9" s="129" t="s">
        <v>303</v>
      </c>
      <c r="C9" s="129"/>
      <c r="D9" s="129"/>
      <c r="E9" s="129"/>
      <c r="F9" s="129"/>
      <c r="G9" s="129"/>
      <c r="H9" s="129"/>
      <c r="I9" s="129"/>
      <c r="J9" s="129"/>
      <c r="K9" s="129"/>
      <c r="L9" s="129"/>
      <c r="M9" s="129"/>
      <c r="N9" s="130"/>
    </row>
    <row r="10" spans="2:15" ht="45.75" customHeight="1" x14ac:dyDescent="0.2">
      <c r="B10" s="52" t="s">
        <v>13</v>
      </c>
      <c r="C10" s="53" t="s">
        <v>14</v>
      </c>
      <c r="D10" s="53" t="s">
        <v>15</v>
      </c>
      <c r="E10" s="53" t="s">
        <v>16</v>
      </c>
      <c r="F10" s="53" t="s">
        <v>17</v>
      </c>
      <c r="G10" s="53" t="s">
        <v>18</v>
      </c>
      <c r="H10" s="53" t="s">
        <v>19</v>
      </c>
      <c r="I10" s="53" t="s">
        <v>20</v>
      </c>
      <c r="J10" s="53" t="s">
        <v>21</v>
      </c>
      <c r="K10" s="53" t="s">
        <v>22</v>
      </c>
      <c r="L10" s="53" t="s">
        <v>3</v>
      </c>
      <c r="M10" s="53" t="s">
        <v>2</v>
      </c>
      <c r="N10" s="53" t="s">
        <v>1</v>
      </c>
    </row>
    <row r="11" spans="2:15" ht="24.95" customHeight="1" x14ac:dyDescent="0.2">
      <c r="B11" s="136" t="s">
        <v>23</v>
      </c>
      <c r="C11" s="137"/>
      <c r="D11" s="137"/>
      <c r="E11" s="137"/>
      <c r="F11" s="137"/>
      <c r="G11" s="137"/>
      <c r="H11" s="137"/>
      <c r="I11" s="137"/>
      <c r="J11" s="137"/>
      <c r="K11" s="137"/>
      <c r="L11" s="137"/>
      <c r="M11" s="137"/>
      <c r="N11" s="138"/>
    </row>
    <row r="12" spans="2:15" ht="24.95" customHeight="1" x14ac:dyDescent="0.2">
      <c r="B12" s="74" t="s">
        <v>161</v>
      </c>
      <c r="C12" s="73" t="s">
        <v>162</v>
      </c>
      <c r="D12" s="8">
        <v>0.27</v>
      </c>
      <c r="E12" s="8">
        <v>0.27</v>
      </c>
      <c r="F12" s="8">
        <v>0.27</v>
      </c>
      <c r="G12" s="8">
        <v>0.27</v>
      </c>
      <c r="H12" s="8">
        <v>0.27</v>
      </c>
      <c r="I12" s="8">
        <v>0.27</v>
      </c>
      <c r="J12" s="8">
        <v>0.27</v>
      </c>
      <c r="K12" s="16">
        <v>0</v>
      </c>
      <c r="L12" s="108">
        <v>40</v>
      </c>
      <c r="M12" s="108">
        <v>271952532</v>
      </c>
      <c r="N12" s="108">
        <v>73427183.640000001</v>
      </c>
    </row>
    <row r="13" spans="2:15" ht="24.95" customHeight="1" x14ac:dyDescent="0.2">
      <c r="B13" s="74" t="s">
        <v>270</v>
      </c>
      <c r="C13" s="73" t="s">
        <v>271</v>
      </c>
      <c r="D13" s="8">
        <v>0.43</v>
      </c>
      <c r="E13" s="8">
        <v>0.43</v>
      </c>
      <c r="F13" s="8">
        <v>0.43</v>
      </c>
      <c r="G13" s="8">
        <v>0.43</v>
      </c>
      <c r="H13" s="8">
        <v>0.42</v>
      </c>
      <c r="I13" s="8">
        <v>0.43</v>
      </c>
      <c r="J13" s="8">
        <v>0.42</v>
      </c>
      <c r="K13" s="16">
        <v>2.38</v>
      </c>
      <c r="L13" s="108">
        <v>5</v>
      </c>
      <c r="M13" s="108">
        <v>4982856</v>
      </c>
      <c r="N13" s="108">
        <v>2142628.08</v>
      </c>
    </row>
    <row r="14" spans="2:15" ht="24.95" customHeight="1" x14ac:dyDescent="0.2">
      <c r="B14" s="74" t="s">
        <v>213</v>
      </c>
      <c r="C14" s="73" t="s">
        <v>214</v>
      </c>
      <c r="D14" s="8">
        <v>0.18</v>
      </c>
      <c r="E14" s="8">
        <v>0.18</v>
      </c>
      <c r="F14" s="8">
        <v>0.18</v>
      </c>
      <c r="G14" s="8">
        <v>0.18</v>
      </c>
      <c r="H14" s="8">
        <v>0.18</v>
      </c>
      <c r="I14" s="8">
        <v>0.18</v>
      </c>
      <c r="J14" s="8">
        <v>0.18</v>
      </c>
      <c r="K14" s="16">
        <v>0</v>
      </c>
      <c r="L14" s="108">
        <v>2</v>
      </c>
      <c r="M14" s="108">
        <v>2058378</v>
      </c>
      <c r="N14" s="108">
        <v>370508.04</v>
      </c>
    </row>
    <row r="15" spans="2:15" ht="24.95" customHeight="1" x14ac:dyDescent="0.2">
      <c r="B15" s="74" t="s">
        <v>157</v>
      </c>
      <c r="C15" s="73" t="s">
        <v>158</v>
      </c>
      <c r="D15" s="8">
        <v>0.18</v>
      </c>
      <c r="E15" s="8">
        <v>0.18</v>
      </c>
      <c r="F15" s="8">
        <v>0.18</v>
      </c>
      <c r="G15" s="8">
        <v>0.18</v>
      </c>
      <c r="H15" s="8">
        <v>0.18</v>
      </c>
      <c r="I15" s="8">
        <v>0.18</v>
      </c>
      <c r="J15" s="8">
        <v>0.18</v>
      </c>
      <c r="K15" s="16">
        <v>0</v>
      </c>
      <c r="L15" s="108">
        <v>4</v>
      </c>
      <c r="M15" s="108">
        <v>25582127</v>
      </c>
      <c r="N15" s="108">
        <v>4604782.8600000003</v>
      </c>
    </row>
    <row r="16" spans="2:15" ht="24.95" customHeight="1" x14ac:dyDescent="0.2">
      <c r="B16" s="78" t="s">
        <v>195</v>
      </c>
      <c r="C16" s="73" t="s">
        <v>194</v>
      </c>
      <c r="D16" s="8">
        <v>0.27</v>
      </c>
      <c r="E16" s="8">
        <v>0.27</v>
      </c>
      <c r="F16" s="8">
        <v>0.27</v>
      </c>
      <c r="G16" s="8">
        <v>0.27</v>
      </c>
      <c r="H16" s="8">
        <v>0.26</v>
      </c>
      <c r="I16" s="8">
        <v>0.27</v>
      </c>
      <c r="J16" s="8">
        <v>0.26</v>
      </c>
      <c r="K16" s="16">
        <v>3.85</v>
      </c>
      <c r="L16" s="108">
        <v>6</v>
      </c>
      <c r="M16" s="108">
        <v>10500000</v>
      </c>
      <c r="N16" s="108">
        <v>2835000</v>
      </c>
    </row>
    <row r="17" spans="2:14" ht="24.95" customHeight="1" x14ac:dyDescent="0.2">
      <c r="B17" s="74" t="s">
        <v>168</v>
      </c>
      <c r="C17" s="73" t="s">
        <v>167</v>
      </c>
      <c r="D17" s="8">
        <v>0.12</v>
      </c>
      <c r="E17" s="8">
        <v>0.12</v>
      </c>
      <c r="F17" s="8">
        <v>0.11</v>
      </c>
      <c r="G17" s="8">
        <v>0.12</v>
      </c>
      <c r="H17" s="8">
        <v>0.12</v>
      </c>
      <c r="I17" s="8">
        <v>0.11</v>
      </c>
      <c r="J17" s="8">
        <v>0.12</v>
      </c>
      <c r="K17" s="16">
        <v>-8.33</v>
      </c>
      <c r="L17" s="108">
        <v>8</v>
      </c>
      <c r="M17" s="108">
        <v>63783500</v>
      </c>
      <c r="N17" s="108">
        <v>7529020</v>
      </c>
    </row>
    <row r="18" spans="2:14" ht="24.95" customHeight="1" x14ac:dyDescent="0.2">
      <c r="B18" s="43" t="s">
        <v>175</v>
      </c>
      <c r="C18" s="73" t="s">
        <v>176</v>
      </c>
      <c r="D18" s="8">
        <v>0.15</v>
      </c>
      <c r="E18" s="8">
        <v>0.15</v>
      </c>
      <c r="F18" s="8">
        <v>0.15</v>
      </c>
      <c r="G18" s="8">
        <v>0.15</v>
      </c>
      <c r="H18" s="8">
        <v>0.16</v>
      </c>
      <c r="I18" s="8">
        <v>0.15</v>
      </c>
      <c r="J18" s="8">
        <v>0.16</v>
      </c>
      <c r="K18" s="16">
        <v>-6.25</v>
      </c>
      <c r="L18" s="108">
        <v>8</v>
      </c>
      <c r="M18" s="108">
        <v>6100000</v>
      </c>
      <c r="N18" s="108">
        <v>915000</v>
      </c>
    </row>
    <row r="19" spans="2:14" ht="24.95" customHeight="1" x14ac:dyDescent="0.2">
      <c r="B19" s="74" t="s">
        <v>90</v>
      </c>
      <c r="C19" s="73" t="s">
        <v>91</v>
      </c>
      <c r="D19" s="8">
        <v>0.7</v>
      </c>
      <c r="E19" s="8">
        <v>0.7</v>
      </c>
      <c r="F19" s="8">
        <v>0.7</v>
      </c>
      <c r="G19" s="8">
        <v>0.7</v>
      </c>
      <c r="H19" s="8">
        <v>0.7</v>
      </c>
      <c r="I19" s="8">
        <v>0.7</v>
      </c>
      <c r="J19" s="8">
        <v>0.7</v>
      </c>
      <c r="K19" s="16">
        <v>0</v>
      </c>
      <c r="L19" s="108">
        <v>20</v>
      </c>
      <c r="M19" s="108">
        <v>26812371</v>
      </c>
      <c r="N19" s="108">
        <v>18768659.699999999</v>
      </c>
    </row>
    <row r="20" spans="2:14" ht="24.95" customHeight="1" x14ac:dyDescent="0.2">
      <c r="B20" s="74" t="s">
        <v>140</v>
      </c>
      <c r="C20" s="73" t="s">
        <v>102</v>
      </c>
      <c r="D20" s="8">
        <v>0.34</v>
      </c>
      <c r="E20" s="8">
        <v>0.35</v>
      </c>
      <c r="F20" s="8">
        <v>0.34</v>
      </c>
      <c r="G20" s="8">
        <v>0.34</v>
      </c>
      <c r="H20" s="8">
        <v>0.35</v>
      </c>
      <c r="I20" s="8">
        <v>0.35</v>
      </c>
      <c r="J20" s="8">
        <v>0.34</v>
      </c>
      <c r="K20" s="16">
        <v>2.94</v>
      </c>
      <c r="L20" s="108">
        <v>8</v>
      </c>
      <c r="M20" s="108">
        <v>13750000</v>
      </c>
      <c r="N20" s="108">
        <v>4732500</v>
      </c>
    </row>
    <row r="21" spans="2:14" ht="24.95" customHeight="1" x14ac:dyDescent="0.2">
      <c r="B21" s="131" t="s">
        <v>24</v>
      </c>
      <c r="C21" s="132"/>
      <c r="D21" s="143"/>
      <c r="E21" s="144"/>
      <c r="F21" s="144"/>
      <c r="G21" s="144"/>
      <c r="H21" s="144"/>
      <c r="I21" s="144"/>
      <c r="J21" s="144"/>
      <c r="K21" s="145"/>
      <c r="L21" s="38">
        <f>SUM(L12:L20)</f>
        <v>101</v>
      </c>
      <c r="M21" s="38">
        <f>SUM(M12:M20)</f>
        <v>425521764</v>
      </c>
      <c r="N21" s="38">
        <f>SUM(N12:N20)</f>
        <v>115325282.32000001</v>
      </c>
    </row>
    <row r="22" spans="2:14" ht="24.95" customHeight="1" x14ac:dyDescent="0.2">
      <c r="B22" s="136" t="s">
        <v>25</v>
      </c>
      <c r="C22" s="137"/>
      <c r="D22" s="137"/>
      <c r="E22" s="137"/>
      <c r="F22" s="137"/>
      <c r="G22" s="137"/>
      <c r="H22" s="137"/>
      <c r="I22" s="137"/>
      <c r="J22" s="137"/>
      <c r="K22" s="137"/>
      <c r="L22" s="137"/>
      <c r="M22" s="137"/>
      <c r="N22" s="138"/>
    </row>
    <row r="23" spans="2:14" ht="24.95" customHeight="1" x14ac:dyDescent="0.2">
      <c r="B23" s="78" t="s">
        <v>215</v>
      </c>
      <c r="C23" s="73" t="s">
        <v>216</v>
      </c>
      <c r="D23" s="8">
        <v>7.31</v>
      </c>
      <c r="E23" s="8">
        <v>7.31</v>
      </c>
      <c r="F23" s="8">
        <v>7.25</v>
      </c>
      <c r="G23" s="8">
        <v>7.31</v>
      </c>
      <c r="H23" s="8">
        <v>7.31</v>
      </c>
      <c r="I23" s="8">
        <v>7.31</v>
      </c>
      <c r="J23" s="8">
        <v>7.31</v>
      </c>
      <c r="K23" s="16">
        <v>0</v>
      </c>
      <c r="L23" s="108">
        <v>18</v>
      </c>
      <c r="M23" s="108">
        <v>3655000</v>
      </c>
      <c r="N23" s="108">
        <v>26712250</v>
      </c>
    </row>
    <row r="24" spans="2:14" ht="24.95" customHeight="1" x14ac:dyDescent="0.2">
      <c r="B24" s="131" t="s">
        <v>232</v>
      </c>
      <c r="C24" s="132"/>
      <c r="D24" s="143"/>
      <c r="E24" s="144"/>
      <c r="F24" s="144"/>
      <c r="G24" s="144"/>
      <c r="H24" s="144"/>
      <c r="I24" s="144"/>
      <c r="J24" s="144"/>
      <c r="K24" s="145"/>
      <c r="L24" s="108">
        <v>18</v>
      </c>
      <c r="M24" s="108">
        <v>3655000</v>
      </c>
      <c r="N24" s="108">
        <v>26712250</v>
      </c>
    </row>
    <row r="25" spans="2:14" ht="24.95" customHeight="1" x14ac:dyDescent="0.2">
      <c r="B25" s="136" t="s">
        <v>26</v>
      </c>
      <c r="C25" s="137"/>
      <c r="D25" s="137"/>
      <c r="E25" s="137"/>
      <c r="F25" s="137"/>
      <c r="G25" s="137"/>
      <c r="H25" s="137"/>
      <c r="I25" s="137"/>
      <c r="J25" s="137"/>
      <c r="K25" s="137"/>
      <c r="L25" s="137"/>
      <c r="M25" s="137"/>
      <c r="N25" s="138"/>
    </row>
    <row r="26" spans="2:14" ht="24.95" customHeight="1" x14ac:dyDescent="0.2">
      <c r="B26" s="78" t="s">
        <v>163</v>
      </c>
      <c r="C26" s="73" t="s">
        <v>164</v>
      </c>
      <c r="D26" s="8">
        <v>15.3</v>
      </c>
      <c r="E26" s="8">
        <v>15.3</v>
      </c>
      <c r="F26" s="8">
        <v>15.25</v>
      </c>
      <c r="G26" s="8">
        <v>15.29</v>
      </c>
      <c r="H26" s="8">
        <v>15.25</v>
      </c>
      <c r="I26" s="8">
        <v>15.25</v>
      </c>
      <c r="J26" s="8">
        <v>15.25</v>
      </c>
      <c r="K26" s="16">
        <v>0</v>
      </c>
      <c r="L26" s="108">
        <v>5</v>
      </c>
      <c r="M26" s="108">
        <v>159000</v>
      </c>
      <c r="N26" s="108">
        <v>2430750</v>
      </c>
    </row>
    <row r="27" spans="2:14" ht="24.95" customHeight="1" x14ac:dyDescent="0.2">
      <c r="B27" s="74" t="s">
        <v>88</v>
      </c>
      <c r="C27" s="73" t="s">
        <v>89</v>
      </c>
      <c r="D27" s="8">
        <v>1.66</v>
      </c>
      <c r="E27" s="8">
        <v>1.67</v>
      </c>
      <c r="F27" s="8">
        <v>1.66</v>
      </c>
      <c r="G27" s="8">
        <v>1.67</v>
      </c>
      <c r="H27" s="8">
        <v>1.65</v>
      </c>
      <c r="I27" s="8">
        <v>1.67</v>
      </c>
      <c r="J27" s="8">
        <v>1.65</v>
      </c>
      <c r="K27" s="16">
        <v>1.21</v>
      </c>
      <c r="L27" s="108">
        <v>8</v>
      </c>
      <c r="M27" s="108">
        <v>2043875</v>
      </c>
      <c r="N27" s="108">
        <v>3412771.25</v>
      </c>
    </row>
    <row r="28" spans="2:14" ht="24.95" customHeight="1" x14ac:dyDescent="0.2">
      <c r="B28" s="131" t="s">
        <v>212</v>
      </c>
      <c r="C28" s="132"/>
      <c r="D28" s="143"/>
      <c r="E28" s="144"/>
      <c r="F28" s="144"/>
      <c r="G28" s="144"/>
      <c r="H28" s="144"/>
      <c r="I28" s="144"/>
      <c r="J28" s="144"/>
      <c r="K28" s="145"/>
      <c r="L28" s="105">
        <f>SUM(L26:L27)</f>
        <v>13</v>
      </c>
      <c r="M28" s="105">
        <f>SUM(M26:M27)</f>
        <v>2202875</v>
      </c>
      <c r="N28" s="105">
        <f>SUM(N26:N27)</f>
        <v>5843521.25</v>
      </c>
    </row>
    <row r="29" spans="2:14" ht="24.95" customHeight="1" x14ac:dyDescent="0.2">
      <c r="B29" s="148" t="s">
        <v>27</v>
      </c>
      <c r="C29" s="149"/>
      <c r="D29" s="149"/>
      <c r="E29" s="149"/>
      <c r="F29" s="149"/>
      <c r="G29" s="149"/>
      <c r="H29" s="149"/>
      <c r="I29" s="149"/>
      <c r="J29" s="149"/>
      <c r="K29" s="149"/>
      <c r="L29" s="149"/>
      <c r="M29" s="149"/>
      <c r="N29" s="150"/>
    </row>
    <row r="30" spans="2:14" ht="24.95" customHeight="1" x14ac:dyDescent="0.2">
      <c r="B30" s="43" t="s">
        <v>74</v>
      </c>
      <c r="C30" s="43" t="s">
        <v>75</v>
      </c>
      <c r="D30" s="8">
        <v>3.3</v>
      </c>
      <c r="E30" s="8">
        <v>3.31</v>
      </c>
      <c r="F30" s="8">
        <v>3.3</v>
      </c>
      <c r="G30" s="8">
        <v>3.3</v>
      </c>
      <c r="H30" s="8">
        <v>3.34</v>
      </c>
      <c r="I30" s="8">
        <v>3.3</v>
      </c>
      <c r="J30" s="8">
        <v>3.35</v>
      </c>
      <c r="K30" s="16">
        <v>-1.49</v>
      </c>
      <c r="L30" s="108">
        <v>12</v>
      </c>
      <c r="M30" s="108">
        <v>3660000</v>
      </c>
      <c r="N30" s="108">
        <v>12092100</v>
      </c>
    </row>
    <row r="31" spans="2:14" ht="24.95" customHeight="1" x14ac:dyDescent="0.2">
      <c r="B31" s="42" t="s">
        <v>84</v>
      </c>
      <c r="C31" s="42" t="s">
        <v>85</v>
      </c>
      <c r="D31" s="8">
        <v>1.1299999999999999</v>
      </c>
      <c r="E31" s="8">
        <v>1.1499999999999999</v>
      </c>
      <c r="F31" s="8">
        <v>1.1299999999999999</v>
      </c>
      <c r="G31" s="8">
        <v>1.1499999999999999</v>
      </c>
      <c r="H31" s="8">
        <v>1.1499999999999999</v>
      </c>
      <c r="I31" s="8">
        <v>1.1499999999999999</v>
      </c>
      <c r="J31" s="8">
        <v>1.1499999999999999</v>
      </c>
      <c r="K31" s="16">
        <v>0</v>
      </c>
      <c r="L31" s="108">
        <v>4</v>
      </c>
      <c r="M31" s="108">
        <v>2455000</v>
      </c>
      <c r="N31" s="108">
        <v>2813150</v>
      </c>
    </row>
    <row r="32" spans="2:14" ht="24.95" customHeight="1" x14ac:dyDescent="0.2">
      <c r="B32" s="91" t="s">
        <v>236</v>
      </c>
      <c r="C32" s="91" t="s">
        <v>237</v>
      </c>
      <c r="D32" s="8">
        <v>1.58</v>
      </c>
      <c r="E32" s="8">
        <v>1.74</v>
      </c>
      <c r="F32" s="8">
        <v>1.58</v>
      </c>
      <c r="G32" s="8">
        <v>1.72</v>
      </c>
      <c r="H32" s="8">
        <v>1.6</v>
      </c>
      <c r="I32" s="8">
        <v>1.69</v>
      </c>
      <c r="J32" s="8">
        <v>1.59</v>
      </c>
      <c r="K32" s="16">
        <v>6.29</v>
      </c>
      <c r="L32" s="108">
        <v>37</v>
      </c>
      <c r="M32" s="108">
        <v>65427967</v>
      </c>
      <c r="N32" s="108">
        <v>112236941.38</v>
      </c>
    </row>
    <row r="33" spans="2:14" ht="24.95" customHeight="1" x14ac:dyDescent="0.2">
      <c r="B33" s="42" t="s">
        <v>100</v>
      </c>
      <c r="C33" s="42" t="s">
        <v>101</v>
      </c>
      <c r="D33" s="8">
        <v>0.63</v>
      </c>
      <c r="E33" s="8">
        <v>0.63</v>
      </c>
      <c r="F33" s="8">
        <v>0.63</v>
      </c>
      <c r="G33" s="8">
        <v>0.63</v>
      </c>
      <c r="H33" s="8">
        <v>0.63</v>
      </c>
      <c r="I33" s="8">
        <v>0.63</v>
      </c>
      <c r="J33" s="8">
        <v>0.63</v>
      </c>
      <c r="K33" s="16">
        <v>0</v>
      </c>
      <c r="L33" s="108">
        <v>2</v>
      </c>
      <c r="M33" s="108">
        <v>719786</v>
      </c>
      <c r="N33" s="108">
        <v>453465.18</v>
      </c>
    </row>
    <row r="34" spans="2:14" ht="24.95" customHeight="1" x14ac:dyDescent="0.2">
      <c r="B34" s="42" t="s">
        <v>239</v>
      </c>
      <c r="C34" s="42" t="s">
        <v>240</v>
      </c>
      <c r="D34" s="8">
        <v>0.67</v>
      </c>
      <c r="E34" s="8">
        <v>0.69</v>
      </c>
      <c r="F34" s="8">
        <v>0.67</v>
      </c>
      <c r="G34" s="8">
        <v>0.67</v>
      </c>
      <c r="H34" s="8">
        <v>0.67</v>
      </c>
      <c r="I34" s="8">
        <v>0.67</v>
      </c>
      <c r="J34" s="8">
        <v>0.67</v>
      </c>
      <c r="K34" s="16">
        <v>0</v>
      </c>
      <c r="L34" s="108">
        <v>56</v>
      </c>
      <c r="M34" s="108">
        <v>100100000</v>
      </c>
      <c r="N34" s="108">
        <v>67484500</v>
      </c>
    </row>
    <row r="35" spans="2:14" ht="24.95" customHeight="1" x14ac:dyDescent="0.2">
      <c r="B35" s="42" t="s">
        <v>182</v>
      </c>
      <c r="C35" s="42" t="s">
        <v>183</v>
      </c>
      <c r="D35" s="8">
        <v>8.6999999999999993</v>
      </c>
      <c r="E35" s="8">
        <v>8.6999999999999993</v>
      </c>
      <c r="F35" s="8">
        <v>8.6999999999999993</v>
      </c>
      <c r="G35" s="8">
        <v>8.6999999999999993</v>
      </c>
      <c r="H35" s="8">
        <v>8.9499999999999993</v>
      </c>
      <c r="I35" s="8">
        <v>8.6999999999999993</v>
      </c>
      <c r="J35" s="8">
        <v>8.9499999999999993</v>
      </c>
      <c r="K35" s="16">
        <v>-2.79</v>
      </c>
      <c r="L35" s="108">
        <v>2</v>
      </c>
      <c r="M35" s="108">
        <v>178000</v>
      </c>
      <c r="N35" s="108">
        <v>1548600</v>
      </c>
    </row>
    <row r="36" spans="2:14" ht="24.95" customHeight="1" x14ac:dyDescent="0.2">
      <c r="B36" s="131" t="s">
        <v>28</v>
      </c>
      <c r="C36" s="132"/>
      <c r="D36" s="139"/>
      <c r="E36" s="124"/>
      <c r="F36" s="124"/>
      <c r="G36" s="124"/>
      <c r="H36" s="124"/>
      <c r="I36" s="124"/>
      <c r="J36" s="124"/>
      <c r="K36" s="125"/>
      <c r="L36" s="41">
        <f>SUM(L30:L35)</f>
        <v>113</v>
      </c>
      <c r="M36" s="41">
        <f>SUM(M30:M35)</f>
        <v>172540753</v>
      </c>
      <c r="N36" s="41">
        <f>SUM(N30:N35)</f>
        <v>196628756.56</v>
      </c>
    </row>
    <row r="37" spans="2:14" ht="24.95" customHeight="1" x14ac:dyDescent="0.2">
      <c r="B37" s="126" t="s">
        <v>29</v>
      </c>
      <c r="C37" s="127"/>
      <c r="D37" s="127"/>
      <c r="E37" s="127"/>
      <c r="F37" s="127"/>
      <c r="G37" s="127"/>
      <c r="H37" s="127"/>
      <c r="I37" s="127"/>
      <c r="J37" s="127"/>
      <c r="K37" s="127"/>
      <c r="L37" s="127"/>
      <c r="M37" s="127"/>
      <c r="N37" s="128"/>
    </row>
    <row r="38" spans="2:14" ht="24.95" customHeight="1" x14ac:dyDescent="0.2">
      <c r="B38" s="42" t="s">
        <v>187</v>
      </c>
      <c r="C38" s="42" t="s">
        <v>188</v>
      </c>
      <c r="D38" s="8">
        <v>50</v>
      </c>
      <c r="E38" s="8">
        <v>50</v>
      </c>
      <c r="F38" s="8">
        <v>50</v>
      </c>
      <c r="G38" s="8">
        <v>50</v>
      </c>
      <c r="H38" s="8">
        <v>50</v>
      </c>
      <c r="I38" s="8">
        <v>50</v>
      </c>
      <c r="J38" s="8">
        <v>50</v>
      </c>
      <c r="K38" s="16">
        <v>0</v>
      </c>
      <c r="L38" s="108">
        <v>6</v>
      </c>
      <c r="M38" s="108">
        <v>429225</v>
      </c>
      <c r="N38" s="108">
        <v>21461250</v>
      </c>
    </row>
    <row r="39" spans="2:14" ht="24.95" customHeight="1" x14ac:dyDescent="0.2">
      <c r="B39" s="42" t="s">
        <v>279</v>
      </c>
      <c r="C39" s="42" t="s">
        <v>280</v>
      </c>
      <c r="D39" s="8">
        <v>0.87</v>
      </c>
      <c r="E39" s="8">
        <v>0.87</v>
      </c>
      <c r="F39" s="8">
        <v>0.87</v>
      </c>
      <c r="G39" s="8">
        <v>0.87</v>
      </c>
      <c r="H39" s="8">
        <v>0.96</v>
      </c>
      <c r="I39" s="8">
        <v>0.87</v>
      </c>
      <c r="J39" s="8">
        <v>0.96</v>
      </c>
      <c r="K39" s="16">
        <v>-9.3699999999999992</v>
      </c>
      <c r="L39" s="108">
        <v>1</v>
      </c>
      <c r="M39" s="108">
        <v>100000</v>
      </c>
      <c r="N39" s="108">
        <v>87000</v>
      </c>
    </row>
    <row r="40" spans="2:14" ht="30" customHeight="1" x14ac:dyDescent="0.2">
      <c r="B40" s="120" t="s">
        <v>64</v>
      </c>
      <c r="C40" s="120"/>
      <c r="D40" s="120"/>
      <c r="E40" s="120"/>
      <c r="F40" s="120"/>
      <c r="G40" s="120"/>
      <c r="H40" s="120"/>
      <c r="I40" s="120"/>
      <c r="J40" s="120"/>
      <c r="K40" s="120"/>
      <c r="L40" s="120"/>
      <c r="M40" s="120"/>
      <c r="N40" s="120"/>
    </row>
    <row r="41" spans="2:14" ht="18" customHeight="1" x14ac:dyDescent="0.2">
      <c r="B41" s="129" t="s">
        <v>303</v>
      </c>
      <c r="C41" s="129"/>
      <c r="D41" s="129"/>
      <c r="E41" s="129"/>
      <c r="F41" s="129"/>
      <c r="G41" s="129"/>
      <c r="H41" s="129"/>
      <c r="I41" s="129"/>
      <c r="J41" s="129"/>
      <c r="K41" s="129"/>
      <c r="L41" s="129"/>
      <c r="M41" s="129"/>
      <c r="N41" s="130"/>
    </row>
    <row r="42" spans="2:14" ht="39.75" customHeight="1" x14ac:dyDescent="0.2">
      <c r="B42" s="52" t="s">
        <v>13</v>
      </c>
      <c r="C42" s="53" t="s">
        <v>14</v>
      </c>
      <c r="D42" s="53" t="s">
        <v>15</v>
      </c>
      <c r="E42" s="53" t="s">
        <v>16</v>
      </c>
      <c r="F42" s="53" t="s">
        <v>17</v>
      </c>
      <c r="G42" s="53" t="s">
        <v>18</v>
      </c>
      <c r="H42" s="53" t="s">
        <v>19</v>
      </c>
      <c r="I42" s="53" t="s">
        <v>20</v>
      </c>
      <c r="J42" s="53" t="s">
        <v>21</v>
      </c>
      <c r="K42" s="53" t="s">
        <v>22</v>
      </c>
      <c r="L42" s="53" t="s">
        <v>3</v>
      </c>
      <c r="M42" s="53" t="s">
        <v>2</v>
      </c>
      <c r="N42" s="53" t="s">
        <v>1</v>
      </c>
    </row>
    <row r="43" spans="2:14" ht="21.75" customHeight="1" x14ac:dyDescent="0.2">
      <c r="B43" s="126" t="s">
        <v>29</v>
      </c>
      <c r="C43" s="127"/>
      <c r="D43" s="127"/>
      <c r="E43" s="127"/>
      <c r="F43" s="127"/>
      <c r="G43" s="127"/>
      <c r="H43" s="127"/>
      <c r="I43" s="127"/>
      <c r="J43" s="127"/>
      <c r="K43" s="127"/>
      <c r="L43" s="127"/>
      <c r="M43" s="127"/>
      <c r="N43" s="128"/>
    </row>
    <row r="44" spans="2:14" ht="24.95" customHeight="1" x14ac:dyDescent="0.2">
      <c r="B44" s="42" t="s">
        <v>143</v>
      </c>
      <c r="C44" s="42" t="s">
        <v>131</v>
      </c>
      <c r="D44" s="8">
        <v>7.11</v>
      </c>
      <c r="E44" s="8">
        <v>7.15</v>
      </c>
      <c r="F44" s="8">
        <v>7.11</v>
      </c>
      <c r="G44" s="8">
        <v>7.14</v>
      </c>
      <c r="H44" s="8">
        <v>7.24</v>
      </c>
      <c r="I44" s="8">
        <v>7.11</v>
      </c>
      <c r="J44" s="8">
        <v>7.25</v>
      </c>
      <c r="K44" s="16">
        <v>-1.93</v>
      </c>
      <c r="L44" s="108">
        <v>3</v>
      </c>
      <c r="M44" s="108">
        <v>400000</v>
      </c>
      <c r="N44" s="108">
        <v>2856000</v>
      </c>
    </row>
    <row r="45" spans="2:14" ht="24.95" customHeight="1" x14ac:dyDescent="0.2">
      <c r="B45" s="42" t="s">
        <v>191</v>
      </c>
      <c r="C45" s="42" t="s">
        <v>192</v>
      </c>
      <c r="D45" s="8">
        <v>10.4</v>
      </c>
      <c r="E45" s="8">
        <v>10.4</v>
      </c>
      <c r="F45" s="8">
        <v>10.4</v>
      </c>
      <c r="G45" s="8">
        <v>10.4</v>
      </c>
      <c r="H45" s="8">
        <v>10.25</v>
      </c>
      <c r="I45" s="8">
        <v>10.4</v>
      </c>
      <c r="J45" s="8">
        <v>10.220000000000001</v>
      </c>
      <c r="K45" s="16">
        <v>1.76</v>
      </c>
      <c r="L45" s="108">
        <v>1</v>
      </c>
      <c r="M45" s="108">
        <v>50000</v>
      </c>
      <c r="N45" s="108">
        <v>520000</v>
      </c>
    </row>
    <row r="46" spans="2:14" ht="24.95" customHeight="1" x14ac:dyDescent="0.2">
      <c r="B46" s="42" t="s">
        <v>103</v>
      </c>
      <c r="C46" s="42" t="s">
        <v>104</v>
      </c>
      <c r="D46" s="8">
        <v>10</v>
      </c>
      <c r="E46" s="8">
        <v>10</v>
      </c>
      <c r="F46" s="8">
        <v>10</v>
      </c>
      <c r="G46" s="8">
        <v>10</v>
      </c>
      <c r="H46" s="8">
        <v>10.09</v>
      </c>
      <c r="I46" s="8">
        <v>10</v>
      </c>
      <c r="J46" s="8">
        <v>10</v>
      </c>
      <c r="K46" s="16">
        <v>0</v>
      </c>
      <c r="L46" s="108">
        <v>5</v>
      </c>
      <c r="M46" s="108">
        <v>156000</v>
      </c>
      <c r="N46" s="108">
        <v>1560000</v>
      </c>
    </row>
    <row r="47" spans="2:14" ht="24.95" customHeight="1" x14ac:dyDescent="0.2">
      <c r="B47" s="131" t="s">
        <v>193</v>
      </c>
      <c r="C47" s="132"/>
      <c r="D47" s="139"/>
      <c r="E47" s="124"/>
      <c r="F47" s="124"/>
      <c r="G47" s="124"/>
      <c r="H47" s="124"/>
      <c r="I47" s="124"/>
      <c r="J47" s="124"/>
      <c r="K47" s="125"/>
      <c r="L47" s="101">
        <f>SUM(L38:L46)</f>
        <v>16</v>
      </c>
      <c r="M47" s="101">
        <f>SUM(M38:M46)</f>
        <v>1135225</v>
      </c>
      <c r="N47" s="101">
        <f>SUM(N38:N46)</f>
        <v>26484250</v>
      </c>
    </row>
    <row r="48" spans="2:14" ht="20.25" customHeight="1" x14ac:dyDescent="0.2">
      <c r="B48" s="148" t="s">
        <v>30</v>
      </c>
      <c r="C48" s="149"/>
      <c r="D48" s="149"/>
      <c r="E48" s="149"/>
      <c r="F48" s="149"/>
      <c r="G48" s="149"/>
      <c r="H48" s="149"/>
      <c r="I48" s="149"/>
      <c r="J48" s="149"/>
      <c r="K48" s="149"/>
      <c r="L48" s="149"/>
      <c r="M48" s="149"/>
      <c r="N48" s="150"/>
    </row>
    <row r="49" spans="2:14" ht="24.95" customHeight="1" x14ac:dyDescent="0.2">
      <c r="B49" s="42" t="s">
        <v>245</v>
      </c>
      <c r="C49" s="42" t="s">
        <v>246</v>
      </c>
      <c r="D49" s="8">
        <v>4.01</v>
      </c>
      <c r="E49" s="8">
        <v>4.07</v>
      </c>
      <c r="F49" s="8">
        <v>4.01</v>
      </c>
      <c r="G49" s="8">
        <v>4.05</v>
      </c>
      <c r="H49" s="8">
        <v>4.09</v>
      </c>
      <c r="I49" s="8">
        <v>4.04</v>
      </c>
      <c r="J49" s="8">
        <v>4.07</v>
      </c>
      <c r="K49" s="16">
        <v>-0.74</v>
      </c>
      <c r="L49" s="108">
        <v>40</v>
      </c>
      <c r="M49" s="108">
        <v>4450000</v>
      </c>
      <c r="N49" s="108">
        <v>18039650</v>
      </c>
    </row>
    <row r="50" spans="2:14" ht="24.95" customHeight="1" x14ac:dyDescent="0.2">
      <c r="B50" s="42" t="s">
        <v>223</v>
      </c>
      <c r="C50" s="42" t="s">
        <v>224</v>
      </c>
      <c r="D50" s="8">
        <v>0.34</v>
      </c>
      <c r="E50" s="8">
        <v>0.34</v>
      </c>
      <c r="F50" s="8">
        <v>0.32</v>
      </c>
      <c r="G50" s="8">
        <v>0.32</v>
      </c>
      <c r="H50" s="8">
        <v>0.34</v>
      </c>
      <c r="I50" s="8">
        <v>0.32</v>
      </c>
      <c r="J50" s="8">
        <v>0.34</v>
      </c>
      <c r="K50" s="16">
        <v>-5.88</v>
      </c>
      <c r="L50" s="108">
        <v>12</v>
      </c>
      <c r="M50" s="108">
        <v>13550000</v>
      </c>
      <c r="N50" s="108">
        <v>4346500</v>
      </c>
    </row>
    <row r="51" spans="2:14" ht="24.95" customHeight="1" x14ac:dyDescent="0.2">
      <c r="B51" s="42" t="s">
        <v>234</v>
      </c>
      <c r="C51" s="42" t="s">
        <v>235</v>
      </c>
      <c r="D51" s="8">
        <v>9.4</v>
      </c>
      <c r="E51" s="8">
        <v>9.4</v>
      </c>
      <c r="F51" s="8">
        <v>9.4</v>
      </c>
      <c r="G51" s="8">
        <v>9.4</v>
      </c>
      <c r="H51" s="8">
        <v>9.4</v>
      </c>
      <c r="I51" s="8">
        <v>9.4</v>
      </c>
      <c r="J51" s="8">
        <v>9.4</v>
      </c>
      <c r="K51" s="16">
        <v>0</v>
      </c>
      <c r="L51" s="108">
        <v>1</v>
      </c>
      <c r="M51" s="108">
        <v>1000000</v>
      </c>
      <c r="N51" s="108">
        <v>9400000</v>
      </c>
    </row>
    <row r="52" spans="2:14" ht="20.25" customHeight="1" x14ac:dyDescent="0.2">
      <c r="B52" s="146" t="s">
        <v>219</v>
      </c>
      <c r="C52" s="147"/>
      <c r="D52" s="133"/>
      <c r="E52" s="134"/>
      <c r="F52" s="134"/>
      <c r="G52" s="134"/>
      <c r="H52" s="134"/>
      <c r="I52" s="134"/>
      <c r="J52" s="134"/>
      <c r="K52" s="135"/>
      <c r="L52" s="98">
        <f>SUM(L49:L51)</f>
        <v>53</v>
      </c>
      <c r="M52" s="98">
        <f>SUM(M49:M51)</f>
        <v>19000000</v>
      </c>
      <c r="N52" s="98">
        <f>SUM(N49:N51)</f>
        <v>31786150</v>
      </c>
    </row>
    <row r="53" spans="2:14" ht="20.25" customHeight="1" x14ac:dyDescent="0.2">
      <c r="B53" s="121" t="s">
        <v>31</v>
      </c>
      <c r="C53" s="122"/>
      <c r="D53" s="123"/>
      <c r="E53" s="124"/>
      <c r="F53" s="124"/>
      <c r="G53" s="124"/>
      <c r="H53" s="124"/>
      <c r="I53" s="124"/>
      <c r="J53" s="124"/>
      <c r="K53" s="125"/>
      <c r="L53" s="40">
        <f>L52+L47+L36+L28+L24+L21</f>
        <v>314</v>
      </c>
      <c r="M53" s="108">
        <f t="shared" ref="M53:N53" si="0">M52+M47+M36+M28+M24+M21</f>
        <v>624055617</v>
      </c>
      <c r="N53" s="108">
        <f t="shared" si="0"/>
        <v>402780210.13</v>
      </c>
    </row>
    <row r="54" spans="2:14" ht="21.75" customHeight="1" x14ac:dyDescent="0.2">
      <c r="B54" s="129" t="s">
        <v>305</v>
      </c>
      <c r="C54" s="129"/>
      <c r="D54" s="129"/>
      <c r="E54" s="129"/>
      <c r="F54" s="129"/>
      <c r="G54" s="129"/>
      <c r="H54" s="129"/>
      <c r="I54" s="129"/>
      <c r="J54" s="129"/>
      <c r="K54" s="129"/>
      <c r="L54" s="129"/>
      <c r="M54" s="129"/>
      <c r="N54" s="130"/>
    </row>
    <row r="55" spans="2:14" ht="33" customHeight="1" x14ac:dyDescent="0.2">
      <c r="B55" s="52" t="s">
        <v>13</v>
      </c>
      <c r="C55" s="53" t="s">
        <v>14</v>
      </c>
      <c r="D55" s="53" t="s">
        <v>15</v>
      </c>
      <c r="E55" s="53" t="s">
        <v>16</v>
      </c>
      <c r="F55" s="53" t="s">
        <v>17</v>
      </c>
      <c r="G55" s="53" t="s">
        <v>18</v>
      </c>
      <c r="H55" s="53" t="s">
        <v>19</v>
      </c>
      <c r="I55" s="53" t="s">
        <v>20</v>
      </c>
      <c r="J55" s="53" t="s">
        <v>21</v>
      </c>
      <c r="K55" s="53" t="s">
        <v>22</v>
      </c>
      <c r="L55" s="53" t="s">
        <v>3</v>
      </c>
      <c r="M55" s="53" t="s">
        <v>2</v>
      </c>
      <c r="N55" s="53" t="s">
        <v>1</v>
      </c>
    </row>
    <row r="56" spans="2:14" ht="18.95" customHeight="1" x14ac:dyDescent="0.2">
      <c r="B56" s="136" t="s">
        <v>23</v>
      </c>
      <c r="C56" s="137"/>
      <c r="D56" s="137"/>
      <c r="E56" s="137"/>
      <c r="F56" s="137"/>
      <c r="G56" s="137"/>
      <c r="H56" s="137"/>
      <c r="I56" s="137"/>
      <c r="J56" s="137"/>
      <c r="K56" s="137"/>
      <c r="L56" s="137"/>
      <c r="M56" s="137"/>
      <c r="N56" s="138"/>
    </row>
    <row r="57" spans="2:14" ht="18.95" customHeight="1" x14ac:dyDescent="0.2">
      <c r="B57" s="42" t="s">
        <v>173</v>
      </c>
      <c r="C57" s="42" t="s">
        <v>174</v>
      </c>
      <c r="D57" s="8">
        <v>1.1499999999999999</v>
      </c>
      <c r="E57" s="8">
        <v>1.1499999999999999</v>
      </c>
      <c r="F57" s="8">
        <v>1.1499999999999999</v>
      </c>
      <c r="G57" s="8">
        <v>1.1499999999999999</v>
      </c>
      <c r="H57" s="8">
        <v>1.1499999999999999</v>
      </c>
      <c r="I57" s="8">
        <v>1.1499999999999999</v>
      </c>
      <c r="J57" s="8">
        <v>1.1499999999999999</v>
      </c>
      <c r="K57" s="16">
        <v>0</v>
      </c>
      <c r="L57" s="108">
        <v>1</v>
      </c>
      <c r="M57" s="108">
        <v>425000000</v>
      </c>
      <c r="N57" s="108">
        <v>488750000</v>
      </c>
    </row>
    <row r="58" spans="2:14" ht="18.95" customHeight="1" x14ac:dyDescent="0.2">
      <c r="B58" s="67" t="s">
        <v>105</v>
      </c>
      <c r="C58" s="67" t="s">
        <v>106</v>
      </c>
      <c r="D58" s="8">
        <v>1</v>
      </c>
      <c r="E58" s="8">
        <v>1</v>
      </c>
      <c r="F58" s="8">
        <v>1</v>
      </c>
      <c r="G58" s="8">
        <v>1</v>
      </c>
      <c r="H58" s="8">
        <v>1</v>
      </c>
      <c r="I58" s="8">
        <v>1</v>
      </c>
      <c r="J58" s="8">
        <v>1</v>
      </c>
      <c r="K58" s="16">
        <v>0</v>
      </c>
      <c r="L58" s="108">
        <v>5</v>
      </c>
      <c r="M58" s="108">
        <v>47500000</v>
      </c>
      <c r="N58" s="108">
        <v>47500000</v>
      </c>
    </row>
    <row r="59" spans="2:14" ht="18.95" customHeight="1" x14ac:dyDescent="0.2">
      <c r="B59" s="131" t="s">
        <v>24</v>
      </c>
      <c r="C59" s="132"/>
      <c r="D59" s="133"/>
      <c r="E59" s="134"/>
      <c r="F59" s="134"/>
      <c r="G59" s="134"/>
      <c r="H59" s="134"/>
      <c r="I59" s="134"/>
      <c r="J59" s="134"/>
      <c r="K59" s="135"/>
      <c r="L59" s="101">
        <f>SUM(L57:L58)</f>
        <v>6</v>
      </c>
      <c r="M59" s="101">
        <f>SUM(M57:M58)</f>
        <v>472500000</v>
      </c>
      <c r="N59" s="101">
        <f>SUM(N57:N58)</f>
        <v>536250000</v>
      </c>
    </row>
    <row r="60" spans="2:14" ht="18.95" customHeight="1" x14ac:dyDescent="0.2">
      <c r="B60" s="136" t="s">
        <v>25</v>
      </c>
      <c r="C60" s="137"/>
      <c r="D60" s="137"/>
      <c r="E60" s="137"/>
      <c r="F60" s="137"/>
      <c r="G60" s="137"/>
      <c r="H60" s="137"/>
      <c r="I60" s="137"/>
      <c r="J60" s="137"/>
      <c r="K60" s="137"/>
      <c r="L60" s="137"/>
      <c r="M60" s="137"/>
      <c r="N60" s="138"/>
    </row>
    <row r="61" spans="2:14" ht="18.95" customHeight="1" x14ac:dyDescent="0.2">
      <c r="B61" s="60" t="s">
        <v>69</v>
      </c>
      <c r="C61" s="60" t="s">
        <v>70</v>
      </c>
      <c r="D61" s="8">
        <v>2.85</v>
      </c>
      <c r="E61" s="8">
        <v>2.85</v>
      </c>
      <c r="F61" s="8">
        <v>2.85</v>
      </c>
      <c r="G61" s="8">
        <v>2.85</v>
      </c>
      <c r="H61" s="8">
        <v>2.85</v>
      </c>
      <c r="I61" s="8">
        <v>2.85</v>
      </c>
      <c r="J61" s="8">
        <v>2.85</v>
      </c>
      <c r="K61" s="16">
        <v>0</v>
      </c>
      <c r="L61" s="108">
        <v>10</v>
      </c>
      <c r="M61" s="108">
        <v>50000000</v>
      </c>
      <c r="N61" s="108">
        <v>142500000</v>
      </c>
    </row>
    <row r="62" spans="2:14" ht="18.95" customHeight="1" x14ac:dyDescent="0.2">
      <c r="B62" s="131" t="s">
        <v>232</v>
      </c>
      <c r="C62" s="132"/>
      <c r="D62" s="133"/>
      <c r="E62" s="134"/>
      <c r="F62" s="134"/>
      <c r="G62" s="134"/>
      <c r="H62" s="134"/>
      <c r="I62" s="134"/>
      <c r="J62" s="134"/>
      <c r="K62" s="135"/>
      <c r="L62" s="108">
        <v>10</v>
      </c>
      <c r="M62" s="108">
        <v>50000000</v>
      </c>
      <c r="N62" s="108">
        <v>142500000</v>
      </c>
    </row>
    <row r="63" spans="2:14" ht="18.95" customHeight="1" x14ac:dyDescent="0.2">
      <c r="B63" s="136" t="s">
        <v>26</v>
      </c>
      <c r="C63" s="137"/>
      <c r="D63" s="137"/>
      <c r="E63" s="137"/>
      <c r="F63" s="137"/>
      <c r="G63" s="137"/>
      <c r="H63" s="137"/>
      <c r="I63" s="137"/>
      <c r="J63" s="137"/>
      <c r="K63" s="137"/>
      <c r="L63" s="137"/>
      <c r="M63" s="137"/>
      <c r="N63" s="138"/>
    </row>
    <row r="64" spans="2:14" ht="18.95" customHeight="1" x14ac:dyDescent="0.2">
      <c r="B64" s="60" t="s">
        <v>67</v>
      </c>
      <c r="C64" s="60" t="s">
        <v>68</v>
      </c>
      <c r="D64" s="8">
        <v>0.86</v>
      </c>
      <c r="E64" s="8">
        <v>0.86</v>
      </c>
      <c r="F64" s="8">
        <v>0.86</v>
      </c>
      <c r="G64" s="8">
        <v>0.86</v>
      </c>
      <c r="H64" s="8">
        <v>0.9</v>
      </c>
      <c r="I64" s="8">
        <v>0.86</v>
      </c>
      <c r="J64" s="8">
        <v>0.9</v>
      </c>
      <c r="K64" s="16">
        <v>-4.4400000000000004</v>
      </c>
      <c r="L64" s="108">
        <v>1</v>
      </c>
      <c r="M64" s="108">
        <v>90000</v>
      </c>
      <c r="N64" s="108">
        <v>77400</v>
      </c>
    </row>
    <row r="65" spans="2:14" ht="18.95" customHeight="1" x14ac:dyDescent="0.2">
      <c r="B65" s="60" t="s">
        <v>227</v>
      </c>
      <c r="C65" s="60" t="s">
        <v>228</v>
      </c>
      <c r="D65" s="8">
        <v>13</v>
      </c>
      <c r="E65" s="8">
        <v>13</v>
      </c>
      <c r="F65" s="8">
        <v>13</v>
      </c>
      <c r="G65" s="8">
        <v>13</v>
      </c>
      <c r="H65" s="8">
        <v>12.76</v>
      </c>
      <c r="I65" s="8">
        <v>13</v>
      </c>
      <c r="J65" s="8">
        <v>13</v>
      </c>
      <c r="K65" s="16">
        <v>0</v>
      </c>
      <c r="L65" s="108">
        <v>2</v>
      </c>
      <c r="M65" s="108">
        <v>50000</v>
      </c>
      <c r="N65" s="108">
        <v>650000</v>
      </c>
    </row>
    <row r="66" spans="2:14" ht="18.95" customHeight="1" x14ac:dyDescent="0.2">
      <c r="B66" s="131" t="s">
        <v>212</v>
      </c>
      <c r="C66" s="132"/>
      <c r="D66" s="133"/>
      <c r="E66" s="134"/>
      <c r="F66" s="134"/>
      <c r="G66" s="134"/>
      <c r="H66" s="134"/>
      <c r="I66" s="134"/>
      <c r="J66" s="134"/>
      <c r="K66" s="135"/>
      <c r="L66" s="105">
        <f>SUM(L64:L65)</f>
        <v>3</v>
      </c>
      <c r="M66" s="105">
        <f>SUM(M64:M65)</f>
        <v>140000</v>
      </c>
      <c r="N66" s="105">
        <f>SUM(N64:N65)</f>
        <v>727400</v>
      </c>
    </row>
    <row r="67" spans="2:14" ht="16.5" customHeight="1" x14ac:dyDescent="0.2">
      <c r="B67" s="148" t="s">
        <v>27</v>
      </c>
      <c r="C67" s="149"/>
      <c r="D67" s="149"/>
      <c r="E67" s="149"/>
      <c r="F67" s="149"/>
      <c r="G67" s="149"/>
      <c r="H67" s="149"/>
      <c r="I67" s="149"/>
      <c r="J67" s="149"/>
      <c r="K67" s="149"/>
      <c r="L67" s="149"/>
      <c r="M67" s="149"/>
      <c r="N67" s="150"/>
    </row>
    <row r="68" spans="2:14" ht="18.95" customHeight="1" x14ac:dyDescent="0.2">
      <c r="B68" s="60" t="s">
        <v>128</v>
      </c>
      <c r="C68" s="60" t="s">
        <v>129</v>
      </c>
      <c r="D68" s="8">
        <v>48</v>
      </c>
      <c r="E68" s="8">
        <v>48</v>
      </c>
      <c r="F68" s="8">
        <v>48</v>
      </c>
      <c r="G68" s="8">
        <v>48</v>
      </c>
      <c r="H68" s="8">
        <v>60</v>
      </c>
      <c r="I68" s="8">
        <v>48</v>
      </c>
      <c r="J68" s="8">
        <v>60</v>
      </c>
      <c r="K68" s="16">
        <v>-20</v>
      </c>
      <c r="L68" s="108">
        <v>1</v>
      </c>
      <c r="M68" s="108">
        <v>1200000</v>
      </c>
      <c r="N68" s="108">
        <v>57600000</v>
      </c>
    </row>
    <row r="69" spans="2:14" ht="18.95" customHeight="1" x14ac:dyDescent="0.2">
      <c r="B69" s="131" t="s">
        <v>28</v>
      </c>
      <c r="C69" s="132"/>
      <c r="D69" s="133"/>
      <c r="E69" s="134"/>
      <c r="F69" s="134"/>
      <c r="G69" s="134"/>
      <c r="H69" s="134"/>
      <c r="I69" s="134"/>
      <c r="J69" s="134"/>
      <c r="K69" s="135"/>
      <c r="L69" s="108">
        <v>1</v>
      </c>
      <c r="M69" s="108">
        <v>1200000</v>
      </c>
      <c r="N69" s="108">
        <v>57600000</v>
      </c>
    </row>
    <row r="70" spans="2:14" ht="18.95" customHeight="1" x14ac:dyDescent="0.2">
      <c r="B70" s="121" t="s">
        <v>247</v>
      </c>
      <c r="C70" s="122"/>
      <c r="D70" s="123"/>
      <c r="E70" s="124"/>
      <c r="F70" s="124"/>
      <c r="G70" s="124"/>
      <c r="H70" s="124"/>
      <c r="I70" s="124"/>
      <c r="J70" s="124"/>
      <c r="K70" s="125"/>
      <c r="L70" s="100">
        <f>L69+L66+L62+L59</f>
        <v>20</v>
      </c>
      <c r="M70" s="108">
        <f t="shared" ref="M70:N70" si="1">M69+M66+M62+M59</f>
        <v>523840000</v>
      </c>
      <c r="N70" s="108">
        <f t="shared" si="1"/>
        <v>737077400</v>
      </c>
    </row>
    <row r="71" spans="2:14" ht="16.5" customHeight="1" x14ac:dyDescent="0.2">
      <c r="B71" s="121" t="s">
        <v>248</v>
      </c>
      <c r="C71" s="122"/>
      <c r="D71" s="123"/>
      <c r="E71" s="124"/>
      <c r="F71" s="124"/>
      <c r="G71" s="124"/>
      <c r="H71" s="124"/>
      <c r="I71" s="124"/>
      <c r="J71" s="124"/>
      <c r="K71" s="125"/>
      <c r="L71" s="94">
        <f>L70+L53</f>
        <v>334</v>
      </c>
      <c r="M71" s="108">
        <f t="shared" ref="M71:N71" si="2">M70+M53</f>
        <v>1147895617</v>
      </c>
      <c r="N71" s="108">
        <f t="shared" si="2"/>
        <v>1139857610.1300001</v>
      </c>
    </row>
    <row r="72" spans="2:14" s="44" customFormat="1" ht="20.100000000000001" customHeight="1" x14ac:dyDescent="0.2">
      <c r="B72" s="174" t="s">
        <v>311</v>
      </c>
      <c r="C72" s="175"/>
      <c r="D72" s="175"/>
      <c r="E72" s="175"/>
      <c r="F72" s="175"/>
      <c r="G72" s="175"/>
      <c r="H72" s="175"/>
      <c r="I72" s="175"/>
      <c r="J72" s="175"/>
      <c r="K72" s="175"/>
      <c r="L72" s="175"/>
      <c r="M72" s="175"/>
      <c r="N72" s="175"/>
    </row>
    <row r="73" spans="2:14" ht="20.100000000000001" customHeight="1" x14ac:dyDescent="0.2">
      <c r="B73" s="176" t="s">
        <v>171</v>
      </c>
      <c r="C73" s="176"/>
      <c r="D73" s="176"/>
      <c r="E73" s="176"/>
      <c r="F73" s="176"/>
      <c r="G73" s="176"/>
      <c r="H73" s="54"/>
      <c r="I73" s="176" t="s">
        <v>83</v>
      </c>
      <c r="J73" s="176"/>
      <c r="K73" s="176"/>
      <c r="L73" s="176"/>
      <c r="M73" s="176"/>
      <c r="N73" s="176"/>
    </row>
    <row r="74" spans="2:14" ht="20.100000000000001" customHeight="1" x14ac:dyDescent="0.2">
      <c r="B74" s="22" t="s">
        <v>32</v>
      </c>
      <c r="C74" s="23" t="s">
        <v>33</v>
      </c>
      <c r="D74" s="24" t="s">
        <v>66</v>
      </c>
      <c r="E74" s="157" t="s">
        <v>65</v>
      </c>
      <c r="F74" s="157"/>
      <c r="G74" s="157"/>
      <c r="H74" s="11"/>
      <c r="I74" s="171" t="s">
        <v>32</v>
      </c>
      <c r="J74" s="172"/>
      <c r="K74" s="173"/>
      <c r="L74" s="39" t="s">
        <v>33</v>
      </c>
      <c r="M74" s="39" t="s">
        <v>22</v>
      </c>
      <c r="N74" s="39" t="s">
        <v>2</v>
      </c>
    </row>
    <row r="75" spans="2:14" ht="20.100000000000001" customHeight="1" x14ac:dyDescent="0.2">
      <c r="B75" s="74" t="s">
        <v>236</v>
      </c>
      <c r="C75" s="8">
        <v>1.69</v>
      </c>
      <c r="D75" s="16">
        <v>6.29</v>
      </c>
      <c r="E75" s="154">
        <v>65427967</v>
      </c>
      <c r="F75" s="155">
        <v>65427967</v>
      </c>
      <c r="G75" s="156">
        <v>65427967</v>
      </c>
      <c r="H75" s="25"/>
      <c r="I75" s="151" t="s">
        <v>279</v>
      </c>
      <c r="J75" s="152" t="s">
        <v>279</v>
      </c>
      <c r="K75" s="153" t="s">
        <v>279</v>
      </c>
      <c r="L75" s="8">
        <v>0.87</v>
      </c>
      <c r="M75" s="90">
        <v>-9.3699999999999992</v>
      </c>
      <c r="N75" s="109">
        <v>100000</v>
      </c>
    </row>
    <row r="76" spans="2:14" s="11" customFormat="1" ht="20.100000000000001" customHeight="1" x14ac:dyDescent="0.2">
      <c r="B76" s="74" t="s">
        <v>195</v>
      </c>
      <c r="C76" s="8">
        <v>0.27</v>
      </c>
      <c r="D76" s="16">
        <v>3.85</v>
      </c>
      <c r="E76" s="154">
        <v>10500000</v>
      </c>
      <c r="F76" s="155">
        <v>10500000</v>
      </c>
      <c r="G76" s="156">
        <v>10500000</v>
      </c>
      <c r="H76" s="25"/>
      <c r="I76" s="151" t="s">
        <v>168</v>
      </c>
      <c r="J76" s="152" t="s">
        <v>168</v>
      </c>
      <c r="K76" s="153" t="s">
        <v>168</v>
      </c>
      <c r="L76" s="8">
        <v>0.11</v>
      </c>
      <c r="M76" s="90">
        <v>-8.33</v>
      </c>
      <c r="N76" s="109">
        <v>63783500</v>
      </c>
    </row>
    <row r="77" spans="2:14" s="20" customFormat="1" ht="20.100000000000001" customHeight="1" x14ac:dyDescent="0.2">
      <c r="B77" s="74" t="s">
        <v>140</v>
      </c>
      <c r="C77" s="8">
        <v>0.35</v>
      </c>
      <c r="D77" s="16">
        <v>2.94</v>
      </c>
      <c r="E77" s="154">
        <v>13750000</v>
      </c>
      <c r="F77" s="155">
        <v>13750000</v>
      </c>
      <c r="G77" s="156">
        <v>13750000</v>
      </c>
      <c r="H77" s="25"/>
      <c r="I77" s="151" t="s">
        <v>175</v>
      </c>
      <c r="J77" s="152" t="s">
        <v>175</v>
      </c>
      <c r="K77" s="153" t="s">
        <v>175</v>
      </c>
      <c r="L77" s="99">
        <v>0.15</v>
      </c>
      <c r="M77" s="102">
        <v>-6.25</v>
      </c>
      <c r="N77" s="103">
        <v>6100000</v>
      </c>
    </row>
    <row r="78" spans="2:14" s="20" customFormat="1" ht="20.100000000000001" customHeight="1" x14ac:dyDescent="0.2">
      <c r="B78" s="74" t="s">
        <v>270</v>
      </c>
      <c r="C78" s="8">
        <v>0.43</v>
      </c>
      <c r="D78" s="16">
        <v>2.38</v>
      </c>
      <c r="E78" s="154">
        <v>4982856</v>
      </c>
      <c r="F78" s="155">
        <v>4982856</v>
      </c>
      <c r="G78" s="156">
        <v>4982856</v>
      </c>
      <c r="H78" s="25"/>
      <c r="I78" s="151" t="s">
        <v>223</v>
      </c>
      <c r="J78" s="152" t="s">
        <v>223</v>
      </c>
      <c r="K78" s="153" t="s">
        <v>223</v>
      </c>
      <c r="L78" s="99">
        <v>0.32</v>
      </c>
      <c r="M78" s="102">
        <v>-5.88</v>
      </c>
      <c r="N78" s="103">
        <v>13550000</v>
      </c>
    </row>
    <row r="79" spans="2:14" s="20" customFormat="1" ht="20.100000000000001" customHeight="1" x14ac:dyDescent="0.2">
      <c r="B79" s="74" t="s">
        <v>191</v>
      </c>
      <c r="C79" s="8">
        <v>10.4</v>
      </c>
      <c r="D79" s="16">
        <v>1.76</v>
      </c>
      <c r="E79" s="154">
        <v>50000</v>
      </c>
      <c r="F79" s="155">
        <v>50000</v>
      </c>
      <c r="G79" s="156">
        <v>50000</v>
      </c>
      <c r="H79" s="25"/>
      <c r="I79" s="151" t="s">
        <v>67</v>
      </c>
      <c r="J79" s="152"/>
      <c r="K79" s="153"/>
      <c r="L79" s="99">
        <v>0.86</v>
      </c>
      <c r="M79" s="102">
        <v>-4.4400000000000004</v>
      </c>
      <c r="N79" s="103">
        <v>90000</v>
      </c>
    </row>
    <row r="80" spans="2:14" s="20" customFormat="1" ht="20.100000000000001" customHeight="1" x14ac:dyDescent="0.2">
      <c r="B80" s="176" t="s">
        <v>34</v>
      </c>
      <c r="C80" s="176"/>
      <c r="D80" s="176"/>
      <c r="E80" s="176"/>
      <c r="F80" s="176"/>
      <c r="G80" s="176"/>
      <c r="H80" s="55"/>
      <c r="I80" s="176" t="s">
        <v>35</v>
      </c>
      <c r="J80" s="176"/>
      <c r="K80" s="176"/>
      <c r="L80" s="176"/>
      <c r="M80" s="176"/>
      <c r="N80" s="176"/>
    </row>
    <row r="81" spans="2:14" s="20" customFormat="1" ht="20.100000000000001" customHeight="1" x14ac:dyDescent="0.2">
      <c r="B81" s="22" t="s">
        <v>32</v>
      </c>
      <c r="C81" s="23" t="s">
        <v>33</v>
      </c>
      <c r="D81" s="24" t="s">
        <v>66</v>
      </c>
      <c r="E81" s="157" t="s">
        <v>65</v>
      </c>
      <c r="F81" s="157"/>
      <c r="G81" s="157"/>
      <c r="H81" s="11"/>
      <c r="I81" s="180" t="s">
        <v>32</v>
      </c>
      <c r="J81" s="172"/>
      <c r="K81" s="181"/>
      <c r="L81" s="10" t="s">
        <v>33</v>
      </c>
      <c r="M81" s="10" t="s">
        <v>22</v>
      </c>
      <c r="N81" s="10" t="s">
        <v>1</v>
      </c>
    </row>
    <row r="82" spans="2:14" ht="20.100000000000001" customHeight="1" x14ac:dyDescent="0.2">
      <c r="B82" s="74" t="s">
        <v>173</v>
      </c>
      <c r="C82" s="8">
        <v>1.1499999999999999</v>
      </c>
      <c r="D82" s="16">
        <v>0</v>
      </c>
      <c r="E82" s="154">
        <v>425000000</v>
      </c>
      <c r="F82" s="155">
        <v>425000000</v>
      </c>
      <c r="G82" s="156">
        <v>425000000</v>
      </c>
      <c r="H82" s="26"/>
      <c r="I82" s="151" t="s">
        <v>173</v>
      </c>
      <c r="J82" s="152" t="s">
        <v>173</v>
      </c>
      <c r="K82" s="153" t="s">
        <v>173</v>
      </c>
      <c r="L82" s="8">
        <v>1.1499999999999999</v>
      </c>
      <c r="M82" s="16">
        <v>0</v>
      </c>
      <c r="N82" s="96">
        <v>488750000</v>
      </c>
    </row>
    <row r="83" spans="2:14" ht="20.100000000000001" customHeight="1" x14ac:dyDescent="0.2">
      <c r="B83" s="74" t="s">
        <v>161</v>
      </c>
      <c r="C83" s="8">
        <v>0.27</v>
      </c>
      <c r="D83" s="16">
        <v>0</v>
      </c>
      <c r="E83" s="154">
        <v>271952532</v>
      </c>
      <c r="F83" s="155">
        <v>271952532</v>
      </c>
      <c r="G83" s="156">
        <v>271952532</v>
      </c>
      <c r="H83" s="26"/>
      <c r="I83" s="151" t="s">
        <v>69</v>
      </c>
      <c r="J83" s="152" t="s">
        <v>69</v>
      </c>
      <c r="K83" s="153" t="s">
        <v>69</v>
      </c>
      <c r="L83" s="8">
        <v>2.85</v>
      </c>
      <c r="M83" s="16">
        <v>0</v>
      </c>
      <c r="N83" s="96">
        <v>142500000</v>
      </c>
    </row>
    <row r="84" spans="2:14" s="14" customFormat="1" ht="20.100000000000001" customHeight="1" x14ac:dyDescent="0.2">
      <c r="B84" s="74" t="s">
        <v>239</v>
      </c>
      <c r="C84" s="8">
        <v>0.67</v>
      </c>
      <c r="D84" s="16">
        <v>0</v>
      </c>
      <c r="E84" s="154">
        <v>100100000</v>
      </c>
      <c r="F84" s="155">
        <v>100100000</v>
      </c>
      <c r="G84" s="156">
        <v>100100000</v>
      </c>
      <c r="H84" s="26"/>
      <c r="I84" s="151" t="s">
        <v>236</v>
      </c>
      <c r="J84" s="152" t="s">
        <v>236</v>
      </c>
      <c r="K84" s="153" t="s">
        <v>236</v>
      </c>
      <c r="L84" s="8">
        <v>1.69</v>
      </c>
      <c r="M84" s="16">
        <v>6.29</v>
      </c>
      <c r="N84" s="96">
        <v>112236941.38</v>
      </c>
    </row>
    <row r="85" spans="2:14" s="14" customFormat="1" ht="20.100000000000001" customHeight="1" x14ac:dyDescent="0.2">
      <c r="B85" s="78" t="s">
        <v>236</v>
      </c>
      <c r="C85" s="8">
        <v>1.69</v>
      </c>
      <c r="D85" s="16">
        <v>6.29</v>
      </c>
      <c r="E85" s="154">
        <v>65427967</v>
      </c>
      <c r="F85" s="155">
        <v>65427967</v>
      </c>
      <c r="G85" s="156">
        <v>65427967</v>
      </c>
      <c r="H85" s="26"/>
      <c r="I85" s="151" t="s">
        <v>161</v>
      </c>
      <c r="J85" s="152" t="s">
        <v>161</v>
      </c>
      <c r="K85" s="153" t="s">
        <v>161</v>
      </c>
      <c r="L85" s="8">
        <v>0.27</v>
      </c>
      <c r="M85" s="16">
        <v>0</v>
      </c>
      <c r="N85" s="96">
        <v>73427183.640000001</v>
      </c>
    </row>
    <row r="86" spans="2:14" s="14" customFormat="1" ht="20.100000000000001" customHeight="1" x14ac:dyDescent="0.2">
      <c r="B86" s="74" t="s">
        <v>168</v>
      </c>
      <c r="C86" s="8">
        <v>0.11</v>
      </c>
      <c r="D86" s="16">
        <v>-8.33</v>
      </c>
      <c r="E86" s="154">
        <v>63783500</v>
      </c>
      <c r="F86" s="155">
        <v>63783500</v>
      </c>
      <c r="G86" s="156">
        <v>63783500</v>
      </c>
      <c r="H86" s="26"/>
      <c r="I86" s="151" t="s">
        <v>239</v>
      </c>
      <c r="J86" s="152" t="s">
        <v>239</v>
      </c>
      <c r="K86" s="153" t="s">
        <v>239</v>
      </c>
      <c r="L86" s="8">
        <v>0.67</v>
      </c>
      <c r="M86" s="16">
        <v>0</v>
      </c>
      <c r="N86" s="96">
        <v>67484500</v>
      </c>
    </row>
    <row r="87" spans="2:14" s="107" customFormat="1" ht="46.5" customHeight="1" x14ac:dyDescent="0.2">
      <c r="B87" s="75" t="s">
        <v>285</v>
      </c>
      <c r="C87" s="140" t="s">
        <v>286</v>
      </c>
      <c r="D87" s="141"/>
      <c r="E87" s="141"/>
      <c r="F87" s="141"/>
      <c r="G87" s="141"/>
      <c r="H87" s="141"/>
      <c r="I87" s="141"/>
      <c r="J87" s="141"/>
      <c r="K87" s="141"/>
      <c r="L87" s="141"/>
      <c r="M87" s="141"/>
      <c r="N87" s="142"/>
    </row>
    <row r="88" spans="2:14" s="107" customFormat="1" ht="46.5" customHeight="1" x14ac:dyDescent="0.2">
      <c r="B88" s="75" t="s">
        <v>301</v>
      </c>
      <c r="C88" s="140" t="s">
        <v>310</v>
      </c>
      <c r="D88" s="141"/>
      <c r="E88" s="141"/>
      <c r="F88" s="141"/>
      <c r="G88" s="141"/>
      <c r="H88" s="141"/>
      <c r="I88" s="141"/>
      <c r="J88" s="141"/>
      <c r="K88" s="141"/>
      <c r="L88" s="141"/>
      <c r="M88" s="141"/>
      <c r="N88" s="142"/>
    </row>
    <row r="89" spans="2:14" s="14" customFormat="1" ht="49.5" customHeight="1" x14ac:dyDescent="0.2">
      <c r="B89" s="33" t="s">
        <v>299</v>
      </c>
      <c r="C89" s="140" t="s">
        <v>300</v>
      </c>
      <c r="D89" s="141"/>
      <c r="E89" s="141"/>
      <c r="F89" s="141"/>
      <c r="G89" s="141"/>
      <c r="H89" s="141"/>
      <c r="I89" s="141"/>
      <c r="J89" s="141"/>
      <c r="K89" s="141"/>
      <c r="L89" s="141"/>
      <c r="M89" s="141"/>
      <c r="N89" s="142"/>
    </row>
    <row r="90" spans="2:14" s="14" customFormat="1" ht="31.5" customHeight="1" x14ac:dyDescent="0.2">
      <c r="B90" s="33" t="s">
        <v>73</v>
      </c>
      <c r="C90" s="177" t="s">
        <v>329</v>
      </c>
      <c r="D90" s="178"/>
      <c r="E90" s="178"/>
      <c r="F90" s="178"/>
      <c r="G90" s="178"/>
      <c r="H90" s="178"/>
      <c r="I90" s="178"/>
      <c r="J90" s="178"/>
      <c r="K90" s="178"/>
      <c r="L90" s="178"/>
      <c r="M90" s="178"/>
      <c r="N90" s="179"/>
    </row>
  </sheetData>
  <mergeCells count="80">
    <mergeCell ref="C90:N90"/>
    <mergeCell ref="I86:K86"/>
    <mergeCell ref="B47:C47"/>
    <mergeCell ref="I81:K81"/>
    <mergeCell ref="I79:K79"/>
    <mergeCell ref="I78:K78"/>
    <mergeCell ref="E79:G79"/>
    <mergeCell ref="E85:G85"/>
    <mergeCell ref="I84:K84"/>
    <mergeCell ref="E83:G83"/>
    <mergeCell ref="I83:K83"/>
    <mergeCell ref="E86:G86"/>
    <mergeCell ref="E84:G84"/>
    <mergeCell ref="I85:K85"/>
    <mergeCell ref="I73:N73"/>
    <mergeCell ref="B67:N67"/>
    <mergeCell ref="C87:N87"/>
    <mergeCell ref="I80:N80"/>
    <mergeCell ref="B28:C28"/>
    <mergeCell ref="B80:G80"/>
    <mergeCell ref="E78:G78"/>
    <mergeCell ref="E77:G77"/>
    <mergeCell ref="E76:G76"/>
    <mergeCell ref="B29:N29"/>
    <mergeCell ref="B73:G73"/>
    <mergeCell ref="E75:G75"/>
    <mergeCell ref="E74:G74"/>
    <mergeCell ref="B69:C69"/>
    <mergeCell ref="D69:K69"/>
    <mergeCell ref="I75:K75"/>
    <mergeCell ref="I76:K76"/>
    <mergeCell ref="I77:K77"/>
    <mergeCell ref="I82:K82"/>
    <mergeCell ref="E82:G82"/>
    <mergeCell ref="E81:G81"/>
    <mergeCell ref="B1:D1"/>
    <mergeCell ref="B11:N11"/>
    <mergeCell ref="B21:C21"/>
    <mergeCell ref="D21:K21"/>
    <mergeCell ref="C5:E5"/>
    <mergeCell ref="C3:E3"/>
    <mergeCell ref="C4:E4"/>
    <mergeCell ref="C6:E6"/>
    <mergeCell ref="C7:D7"/>
    <mergeCell ref="B9:N9"/>
    <mergeCell ref="I74:K74"/>
    <mergeCell ref="B72:N72"/>
    <mergeCell ref="B63:N63"/>
    <mergeCell ref="C88:N88"/>
    <mergeCell ref="C89:N89"/>
    <mergeCell ref="D71:K71"/>
    <mergeCell ref="B22:N22"/>
    <mergeCell ref="B24:C24"/>
    <mergeCell ref="D24:K24"/>
    <mergeCell ref="B25:N25"/>
    <mergeCell ref="B52:C52"/>
    <mergeCell ref="B36:C36"/>
    <mergeCell ref="D36:K36"/>
    <mergeCell ref="D59:K59"/>
    <mergeCell ref="B60:N60"/>
    <mergeCell ref="B66:C66"/>
    <mergeCell ref="D66:K66"/>
    <mergeCell ref="D28:K28"/>
    <mergeCell ref="B48:N48"/>
    <mergeCell ref="B40:N40"/>
    <mergeCell ref="B71:C71"/>
    <mergeCell ref="B70:C70"/>
    <mergeCell ref="D70:K70"/>
    <mergeCell ref="B37:N37"/>
    <mergeCell ref="B54:N54"/>
    <mergeCell ref="B59:C59"/>
    <mergeCell ref="D52:K52"/>
    <mergeCell ref="B62:C62"/>
    <mergeCell ref="D62:K62"/>
    <mergeCell ref="D53:K53"/>
    <mergeCell ref="B56:N56"/>
    <mergeCell ref="D47:K47"/>
    <mergeCell ref="B53:C53"/>
    <mergeCell ref="B43:N43"/>
    <mergeCell ref="B41:N41"/>
  </mergeCells>
  <pageMargins left="0" right="0" top="0" bottom="0" header="0" footer="0"/>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6"/>
  <sheetViews>
    <sheetView rightToLeft="1" topLeftCell="A34" workbookViewId="0">
      <selection activeCell="I6" sqref="I6"/>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7" customHeight="1" x14ac:dyDescent="0.2">
      <c r="B1" s="185" t="s">
        <v>312</v>
      </c>
      <c r="C1" s="185"/>
    </row>
    <row r="2" spans="2:6" ht="18" customHeight="1" x14ac:dyDescent="0.2">
      <c r="B2" s="110" t="s">
        <v>313</v>
      </c>
      <c r="C2" s="110"/>
    </row>
    <row r="3" spans="2:6" ht="21.95" customHeight="1" x14ac:dyDescent="0.2">
      <c r="B3" s="186"/>
      <c r="C3" s="186"/>
      <c r="D3" s="186"/>
    </row>
    <row r="4" spans="2:6" ht="21.95" customHeight="1" x14ac:dyDescent="0.2">
      <c r="B4" s="187" t="s">
        <v>314</v>
      </c>
      <c r="C4" s="187"/>
      <c r="D4" s="187"/>
      <c r="E4" s="187"/>
      <c r="F4" s="187"/>
    </row>
    <row r="5" spans="2:6" ht="21.95" customHeight="1" x14ac:dyDescent="0.2">
      <c r="B5" s="111" t="s">
        <v>32</v>
      </c>
      <c r="C5" s="112" t="s">
        <v>14</v>
      </c>
      <c r="D5" s="112" t="s">
        <v>3</v>
      </c>
      <c r="E5" s="112" t="s">
        <v>65</v>
      </c>
      <c r="F5" s="112" t="s">
        <v>1</v>
      </c>
    </row>
    <row r="6" spans="2:6" ht="18.95" customHeight="1" x14ac:dyDescent="0.2">
      <c r="B6" s="182" t="s">
        <v>23</v>
      </c>
      <c r="C6" s="183"/>
      <c r="D6" s="183"/>
      <c r="E6" s="183"/>
      <c r="F6" s="184"/>
    </row>
    <row r="7" spans="2:6" ht="18.95" customHeight="1" x14ac:dyDescent="0.2">
      <c r="B7" s="113" t="s">
        <v>315</v>
      </c>
      <c r="C7" s="114" t="s">
        <v>271</v>
      </c>
      <c r="D7" s="115">
        <v>5</v>
      </c>
      <c r="E7" s="115">
        <v>4982856</v>
      </c>
      <c r="F7" s="115">
        <v>2142628.08</v>
      </c>
    </row>
    <row r="8" spans="2:6" ht="18.95" customHeight="1" x14ac:dyDescent="0.2">
      <c r="B8" s="113" t="s">
        <v>161</v>
      </c>
      <c r="C8" s="114" t="s">
        <v>162</v>
      </c>
      <c r="D8" s="115">
        <v>6</v>
      </c>
      <c r="E8" s="115">
        <v>48381818</v>
      </c>
      <c r="F8" s="115">
        <v>13063090.859999999</v>
      </c>
    </row>
    <row r="9" spans="2:6" ht="18.95" customHeight="1" x14ac:dyDescent="0.2">
      <c r="B9" s="113" t="s">
        <v>316</v>
      </c>
      <c r="C9" s="114" t="s">
        <v>167</v>
      </c>
      <c r="D9" s="115">
        <v>1</v>
      </c>
      <c r="E9" s="115">
        <v>51000000</v>
      </c>
      <c r="F9" s="115">
        <v>6120000</v>
      </c>
    </row>
    <row r="10" spans="2:6" ht="18.95" customHeight="1" x14ac:dyDescent="0.2">
      <c r="B10" s="113" t="s">
        <v>317</v>
      </c>
      <c r="C10" s="114" t="s">
        <v>102</v>
      </c>
      <c r="D10" s="115">
        <v>5</v>
      </c>
      <c r="E10" s="115">
        <v>10000000</v>
      </c>
      <c r="F10" s="115">
        <v>3450000</v>
      </c>
    </row>
    <row r="11" spans="2:6" ht="18.95" customHeight="1" x14ac:dyDescent="0.2">
      <c r="B11" s="188" t="s">
        <v>24</v>
      </c>
      <c r="C11" s="189"/>
      <c r="D11" s="115">
        <f>SUM(D7:D10)</f>
        <v>17</v>
      </c>
      <c r="E11" s="115">
        <f>SUM(E7:E10)</f>
        <v>114364674</v>
      </c>
      <c r="F11" s="115">
        <f>SUM(F7:F10)</f>
        <v>24775718.939999998</v>
      </c>
    </row>
    <row r="12" spans="2:6" ht="18.95" customHeight="1" x14ac:dyDescent="0.2">
      <c r="B12" s="182" t="s">
        <v>318</v>
      </c>
      <c r="C12" s="183"/>
      <c r="D12" s="183"/>
      <c r="E12" s="183"/>
      <c r="F12" s="184"/>
    </row>
    <row r="13" spans="2:6" ht="18.95" customHeight="1" x14ac:dyDescent="0.2">
      <c r="B13" s="113" t="s">
        <v>319</v>
      </c>
      <c r="C13" s="114" t="s">
        <v>75</v>
      </c>
      <c r="D13" s="115">
        <v>3</v>
      </c>
      <c r="E13" s="115">
        <v>2000000</v>
      </c>
      <c r="F13" s="115">
        <v>6600000</v>
      </c>
    </row>
    <row r="14" spans="2:6" ht="18.95" customHeight="1" x14ac:dyDescent="0.2">
      <c r="B14" s="113" t="s">
        <v>320</v>
      </c>
      <c r="C14" s="114" t="s">
        <v>240</v>
      </c>
      <c r="D14" s="115">
        <v>12</v>
      </c>
      <c r="E14" s="115">
        <v>51000000</v>
      </c>
      <c r="F14" s="115">
        <v>34470000</v>
      </c>
    </row>
    <row r="15" spans="2:6" ht="18.95" customHeight="1" x14ac:dyDescent="0.2">
      <c r="B15" s="113" t="s">
        <v>321</v>
      </c>
      <c r="C15" s="114" t="s">
        <v>237</v>
      </c>
      <c r="D15" s="115">
        <v>6</v>
      </c>
      <c r="E15" s="115">
        <v>4700000</v>
      </c>
      <c r="F15" s="115">
        <v>7544500</v>
      </c>
    </row>
    <row r="16" spans="2:6" ht="18.95" customHeight="1" x14ac:dyDescent="0.2">
      <c r="B16" s="190" t="s">
        <v>322</v>
      </c>
      <c r="C16" s="191"/>
      <c r="D16" s="115">
        <f>SUM(D13:D15)</f>
        <v>21</v>
      </c>
      <c r="E16" s="115">
        <f>SUM(E13:E15)</f>
        <v>57700000</v>
      </c>
      <c r="F16" s="115">
        <f>SUM(F13:F15)</f>
        <v>48614500</v>
      </c>
    </row>
    <row r="17" spans="2:6" ht="18.95" customHeight="1" x14ac:dyDescent="0.2">
      <c r="B17" s="182" t="s">
        <v>323</v>
      </c>
      <c r="C17" s="183"/>
      <c r="D17" s="183"/>
      <c r="E17" s="183"/>
      <c r="F17" s="184"/>
    </row>
    <row r="18" spans="2:6" ht="18.95" customHeight="1" x14ac:dyDescent="0.2">
      <c r="B18" s="113" t="s">
        <v>215</v>
      </c>
      <c r="C18" s="114" t="s">
        <v>216</v>
      </c>
      <c r="D18" s="115">
        <v>1</v>
      </c>
      <c r="E18" s="115">
        <v>2000000</v>
      </c>
      <c r="F18" s="115">
        <v>14620000</v>
      </c>
    </row>
    <row r="19" spans="2:6" ht="18.95" customHeight="1" x14ac:dyDescent="0.2">
      <c r="B19" s="190" t="s">
        <v>324</v>
      </c>
      <c r="C19" s="191"/>
      <c r="D19" s="115">
        <f>SUM(D18)</f>
        <v>1</v>
      </c>
      <c r="E19" s="115">
        <f>SUM(E18)</f>
        <v>2000000</v>
      </c>
      <c r="F19" s="115">
        <f>SUM(F18)</f>
        <v>14620000</v>
      </c>
    </row>
    <row r="20" spans="2:6" ht="18.95" customHeight="1" x14ac:dyDescent="0.2">
      <c r="B20" s="190" t="s">
        <v>325</v>
      </c>
      <c r="C20" s="191"/>
      <c r="D20" s="115">
        <f>D19+D16+D11</f>
        <v>39</v>
      </c>
      <c r="E20" s="115">
        <f>E19+E16+E11</f>
        <v>174064674</v>
      </c>
      <c r="F20" s="115">
        <f>F19+F16+F11</f>
        <v>88010218.939999998</v>
      </c>
    </row>
    <row r="21" spans="2:6" ht="21" customHeight="1" x14ac:dyDescent="0.2">
      <c r="B21" s="192" t="s">
        <v>326</v>
      </c>
      <c r="C21" s="192"/>
      <c r="D21" s="192"/>
      <c r="E21" s="192"/>
      <c r="F21" s="192"/>
    </row>
    <row r="22" spans="2:6" ht="21" customHeight="1" x14ac:dyDescent="0.2">
      <c r="B22" s="111" t="s">
        <v>32</v>
      </c>
      <c r="C22" s="112" t="s">
        <v>14</v>
      </c>
      <c r="D22" s="112" t="s">
        <v>3</v>
      </c>
      <c r="E22" s="112" t="s">
        <v>65</v>
      </c>
      <c r="F22" s="112" t="s">
        <v>1</v>
      </c>
    </row>
    <row r="23" spans="2:6" ht="21" customHeight="1" x14ac:dyDescent="0.2">
      <c r="B23" s="182" t="s">
        <v>323</v>
      </c>
      <c r="C23" s="183"/>
      <c r="D23" s="183"/>
      <c r="E23" s="183"/>
      <c r="F23" s="184"/>
    </row>
    <row r="24" spans="2:6" ht="21" customHeight="1" x14ac:dyDescent="0.2">
      <c r="B24" s="116" t="s">
        <v>69</v>
      </c>
      <c r="C24" s="117" t="s">
        <v>70</v>
      </c>
      <c r="D24" s="115">
        <v>10</v>
      </c>
      <c r="E24" s="115">
        <v>50000000</v>
      </c>
      <c r="F24" s="115">
        <v>142500000</v>
      </c>
    </row>
    <row r="25" spans="2:6" ht="21" customHeight="1" x14ac:dyDescent="0.2">
      <c r="B25" s="190" t="s">
        <v>324</v>
      </c>
      <c r="C25" s="191"/>
      <c r="D25" s="115">
        <f>SUM(D24)</f>
        <v>10</v>
      </c>
      <c r="E25" s="115">
        <f>SUM(E24)</f>
        <v>50000000</v>
      </c>
      <c r="F25" s="115">
        <f>SUM(F24)</f>
        <v>142500000</v>
      </c>
    </row>
    <row r="26" spans="2:6" ht="18" x14ac:dyDescent="0.2">
      <c r="B26" s="190" t="s">
        <v>325</v>
      </c>
      <c r="C26" s="191"/>
      <c r="D26" s="115">
        <v>10</v>
      </c>
      <c r="E26" s="115">
        <v>50000000</v>
      </c>
      <c r="F26" s="115">
        <v>142500000</v>
      </c>
    </row>
    <row r="27" spans="2:6" ht="23.25" x14ac:dyDescent="0.2">
      <c r="B27" s="192" t="s">
        <v>327</v>
      </c>
      <c r="C27" s="192"/>
      <c r="D27" s="192"/>
      <c r="E27" s="192"/>
      <c r="F27" s="192"/>
    </row>
    <row r="28" spans="2:6" ht="21.75" customHeight="1" x14ac:dyDescent="0.2">
      <c r="B28" s="118" t="s">
        <v>32</v>
      </c>
      <c r="C28" s="119" t="s">
        <v>14</v>
      </c>
      <c r="D28" s="119" t="s">
        <v>3</v>
      </c>
      <c r="E28" s="119" t="s">
        <v>65</v>
      </c>
      <c r="F28" s="119" t="s">
        <v>1</v>
      </c>
    </row>
    <row r="29" spans="2:6" ht="18.95" customHeight="1" x14ac:dyDescent="0.2">
      <c r="B29" s="182" t="s">
        <v>23</v>
      </c>
      <c r="C29" s="183"/>
      <c r="D29" s="183"/>
      <c r="E29" s="183"/>
      <c r="F29" s="184"/>
    </row>
    <row r="30" spans="2:6" ht="18.95" customHeight="1" x14ac:dyDescent="0.2">
      <c r="B30" s="113" t="s">
        <v>161</v>
      </c>
      <c r="C30" s="114" t="s">
        <v>162</v>
      </c>
      <c r="D30" s="115">
        <v>19</v>
      </c>
      <c r="E30" s="115">
        <v>114000000</v>
      </c>
      <c r="F30" s="115">
        <v>30780000</v>
      </c>
    </row>
    <row r="31" spans="2:6" ht="18.95" customHeight="1" x14ac:dyDescent="0.2">
      <c r="B31" s="113" t="s">
        <v>316</v>
      </c>
      <c r="C31" s="114" t="s">
        <v>167</v>
      </c>
      <c r="D31" s="115">
        <v>2</v>
      </c>
      <c r="E31" s="115">
        <v>51218077</v>
      </c>
      <c r="F31" s="115">
        <v>6146169.2400000002</v>
      </c>
    </row>
    <row r="32" spans="2:6" ht="18.95" customHeight="1" x14ac:dyDescent="0.2">
      <c r="B32" s="113" t="s">
        <v>90</v>
      </c>
      <c r="C32" s="114" t="s">
        <v>91</v>
      </c>
      <c r="D32" s="115">
        <v>5</v>
      </c>
      <c r="E32" s="115">
        <v>6000000</v>
      </c>
      <c r="F32" s="115">
        <v>4200000</v>
      </c>
    </row>
    <row r="33" spans="2:6" ht="18.95" customHeight="1" x14ac:dyDescent="0.2">
      <c r="B33" s="188" t="s">
        <v>24</v>
      </c>
      <c r="C33" s="189"/>
      <c r="D33" s="115">
        <f>SUM(D30:D32)</f>
        <v>26</v>
      </c>
      <c r="E33" s="115">
        <f>SUM(E30:E32)</f>
        <v>171218077</v>
      </c>
      <c r="F33" s="115">
        <f>SUM(F30:F32)</f>
        <v>41126169.240000002</v>
      </c>
    </row>
    <row r="34" spans="2:6" ht="18.95" customHeight="1" x14ac:dyDescent="0.2">
      <c r="B34" s="182" t="s">
        <v>318</v>
      </c>
      <c r="C34" s="183"/>
      <c r="D34" s="183"/>
      <c r="E34" s="183"/>
      <c r="F34" s="184"/>
    </row>
    <row r="35" spans="2:6" ht="18.95" customHeight="1" x14ac:dyDescent="0.2">
      <c r="B35" s="113" t="s">
        <v>319</v>
      </c>
      <c r="C35" s="114" t="s">
        <v>75</v>
      </c>
      <c r="D35" s="115">
        <v>3</v>
      </c>
      <c r="E35" s="115">
        <v>1720000</v>
      </c>
      <c r="F35" s="115">
        <v>5683600</v>
      </c>
    </row>
    <row r="36" spans="2:6" ht="18.95" customHeight="1" x14ac:dyDescent="0.2">
      <c r="B36" s="190" t="s">
        <v>322</v>
      </c>
      <c r="C36" s="191"/>
      <c r="D36" s="115">
        <f>SUM(D35)</f>
        <v>3</v>
      </c>
      <c r="E36" s="115">
        <f>SUM(E35)</f>
        <v>1720000</v>
      </c>
      <c r="F36" s="115">
        <f>SUM(F35)</f>
        <v>5683600</v>
      </c>
    </row>
    <row r="37" spans="2:6" ht="18.95" customHeight="1" x14ac:dyDescent="0.2">
      <c r="B37" s="182" t="s">
        <v>323</v>
      </c>
      <c r="C37" s="183"/>
      <c r="D37" s="183"/>
      <c r="E37" s="183"/>
      <c r="F37" s="184"/>
    </row>
    <row r="38" spans="2:6" ht="18.95" customHeight="1" x14ac:dyDescent="0.2">
      <c r="B38" s="113" t="s">
        <v>215</v>
      </c>
      <c r="C38" s="114" t="s">
        <v>216</v>
      </c>
      <c r="D38" s="115">
        <v>9</v>
      </c>
      <c r="E38" s="115">
        <v>2750000</v>
      </c>
      <c r="F38" s="115">
        <v>20102500</v>
      </c>
    </row>
    <row r="39" spans="2:6" ht="18.95" customHeight="1" x14ac:dyDescent="0.2">
      <c r="B39" s="190" t="s">
        <v>324</v>
      </c>
      <c r="C39" s="191"/>
      <c r="D39" s="115">
        <f>SUM(D38)</f>
        <v>9</v>
      </c>
      <c r="E39" s="115">
        <f>SUM(E38)</f>
        <v>2750000</v>
      </c>
      <c r="F39" s="115">
        <f>SUM(F38)</f>
        <v>20102500</v>
      </c>
    </row>
    <row r="40" spans="2:6" ht="18.95" customHeight="1" x14ac:dyDescent="0.2">
      <c r="B40" s="190" t="s">
        <v>325</v>
      </c>
      <c r="C40" s="191"/>
      <c r="D40" s="115">
        <f>D39+D36+D33</f>
        <v>38</v>
      </c>
      <c r="E40" s="115">
        <f>E39+E36+E33</f>
        <v>175688077</v>
      </c>
      <c r="F40" s="115">
        <f>F39+F36+F33</f>
        <v>66912269.240000002</v>
      </c>
    </row>
    <row r="41" spans="2:6" ht="23.25" x14ac:dyDescent="0.2">
      <c r="B41" s="192" t="s">
        <v>328</v>
      </c>
      <c r="C41" s="192"/>
      <c r="D41" s="192"/>
      <c r="E41" s="192"/>
      <c r="F41" s="192"/>
    </row>
    <row r="42" spans="2:6" ht="18" x14ac:dyDescent="0.2">
      <c r="B42" s="118" t="s">
        <v>32</v>
      </c>
      <c r="C42" s="119" t="s">
        <v>14</v>
      </c>
      <c r="D42" s="119" t="s">
        <v>3</v>
      </c>
      <c r="E42" s="119" t="s">
        <v>65</v>
      </c>
      <c r="F42" s="119" t="s">
        <v>1</v>
      </c>
    </row>
    <row r="43" spans="2:6" ht="18" x14ac:dyDescent="0.2">
      <c r="B43" s="182" t="s">
        <v>323</v>
      </c>
      <c r="C43" s="183"/>
      <c r="D43" s="183"/>
      <c r="E43" s="183"/>
      <c r="F43" s="184"/>
    </row>
    <row r="44" spans="2:6" ht="18" x14ac:dyDescent="0.2">
      <c r="B44" s="113" t="s">
        <v>69</v>
      </c>
      <c r="C44" s="114" t="s">
        <v>70</v>
      </c>
      <c r="D44" s="115">
        <v>10</v>
      </c>
      <c r="E44" s="115">
        <v>50000000</v>
      </c>
      <c r="F44" s="115">
        <v>142500000</v>
      </c>
    </row>
    <row r="45" spans="2:6" ht="18" x14ac:dyDescent="0.2">
      <c r="B45" s="190" t="s">
        <v>324</v>
      </c>
      <c r="C45" s="191"/>
      <c r="D45" s="115">
        <f>SUM(D44)</f>
        <v>10</v>
      </c>
      <c r="E45" s="115">
        <f>SUM(E44)</f>
        <v>50000000</v>
      </c>
      <c r="F45" s="115">
        <f>SUM(F44)</f>
        <v>142500000</v>
      </c>
    </row>
    <row r="46" spans="2:6" ht="18" x14ac:dyDescent="0.2">
      <c r="B46" s="190" t="s">
        <v>325</v>
      </c>
      <c r="C46" s="191"/>
      <c r="D46" s="115">
        <v>10</v>
      </c>
      <c r="E46" s="115">
        <v>50000000</v>
      </c>
      <c r="F46" s="115">
        <v>142500000</v>
      </c>
    </row>
  </sheetData>
  <mergeCells count="26">
    <mergeCell ref="B45:C45"/>
    <mergeCell ref="B46:C46"/>
    <mergeCell ref="B36:C36"/>
    <mergeCell ref="B37:F37"/>
    <mergeCell ref="B39:C39"/>
    <mergeCell ref="B40:C40"/>
    <mergeCell ref="B41:F41"/>
    <mergeCell ref="B43:F43"/>
    <mergeCell ref="B34:F34"/>
    <mergeCell ref="B16:C16"/>
    <mergeCell ref="B17:F17"/>
    <mergeCell ref="B19:C19"/>
    <mergeCell ref="B20:C20"/>
    <mergeCell ref="B21:F21"/>
    <mergeCell ref="B23:F23"/>
    <mergeCell ref="B25:C25"/>
    <mergeCell ref="B26:C26"/>
    <mergeCell ref="B27:F27"/>
    <mergeCell ref="B29:F29"/>
    <mergeCell ref="B33:C33"/>
    <mergeCell ref="B12:F12"/>
    <mergeCell ref="B1:C1"/>
    <mergeCell ref="B3:D3"/>
    <mergeCell ref="B4:F4"/>
    <mergeCell ref="B6:F6"/>
    <mergeCell ref="B11:C11"/>
  </mergeCells>
  <pageMargins left="0" right="0" top="0" bottom="0"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7"/>
  <sheetViews>
    <sheetView rightToLeft="1" topLeftCell="A31" zoomScale="90" zoomScaleNormal="90" workbookViewId="0">
      <selection activeCell="H44" sqref="H44"/>
    </sheetView>
  </sheetViews>
  <sheetFormatPr defaultRowHeight="14.25" x14ac:dyDescent="0.2"/>
  <cols>
    <col min="1" max="1" width="3.125" customWidth="1"/>
    <col min="2" max="2" width="20.375" customWidth="1"/>
    <col min="3" max="3" width="13.875" customWidth="1"/>
    <col min="4" max="4" width="20.875" customWidth="1"/>
    <col min="5" max="5" width="20.125" customWidth="1"/>
  </cols>
  <sheetData>
    <row r="1" spans="2:5" ht="28.5" customHeight="1" x14ac:dyDescent="0.2">
      <c r="B1" s="200" t="s">
        <v>307</v>
      </c>
      <c r="C1" s="200"/>
      <c r="D1" s="200"/>
      <c r="E1" s="200"/>
    </row>
    <row r="2" spans="2:5" ht="32.25" customHeight="1" x14ac:dyDescent="0.2">
      <c r="B2" s="52" t="s">
        <v>13</v>
      </c>
      <c r="C2" s="52" t="s">
        <v>14</v>
      </c>
      <c r="D2" s="52" t="s">
        <v>36</v>
      </c>
      <c r="E2" s="52" t="s">
        <v>37</v>
      </c>
    </row>
    <row r="3" spans="2:5" ht="15" customHeight="1" x14ac:dyDescent="0.2">
      <c r="B3" s="201" t="s">
        <v>23</v>
      </c>
      <c r="C3" s="201"/>
      <c r="D3" s="201"/>
      <c r="E3" s="201"/>
    </row>
    <row r="4" spans="2:5" ht="15" customHeight="1" x14ac:dyDescent="0.2">
      <c r="B4" s="60" t="s">
        <v>144</v>
      </c>
      <c r="C4" s="60" t="s">
        <v>145</v>
      </c>
      <c r="D4" s="61">
        <v>2.65</v>
      </c>
      <c r="E4" s="61">
        <v>2.65</v>
      </c>
    </row>
    <row r="5" spans="2:5" ht="15" customHeight="1" x14ac:dyDescent="0.2">
      <c r="B5" s="74" t="s">
        <v>79</v>
      </c>
      <c r="C5" s="73" t="s">
        <v>80</v>
      </c>
      <c r="D5" s="61">
        <v>0.7</v>
      </c>
      <c r="E5" s="61">
        <v>0.7</v>
      </c>
    </row>
    <row r="6" spans="2:5" ht="15" customHeight="1" x14ac:dyDescent="0.2">
      <c r="B6" s="78" t="s">
        <v>225</v>
      </c>
      <c r="C6" s="86" t="s">
        <v>226</v>
      </c>
      <c r="D6" s="61">
        <v>0.94</v>
      </c>
      <c r="E6" s="61">
        <v>0.94</v>
      </c>
    </row>
    <row r="7" spans="2:5" ht="15" customHeight="1" x14ac:dyDescent="0.2">
      <c r="B7" s="74" t="s">
        <v>152</v>
      </c>
      <c r="C7" s="73" t="s">
        <v>153</v>
      </c>
      <c r="D7" s="61">
        <v>1.1000000000000001</v>
      </c>
      <c r="E7" s="61">
        <v>1.1000000000000001</v>
      </c>
    </row>
    <row r="8" spans="2:5" ht="15" customHeight="1" x14ac:dyDescent="0.2">
      <c r="B8" s="78" t="s">
        <v>119</v>
      </c>
      <c r="C8" s="86" t="s">
        <v>120</v>
      </c>
      <c r="D8" s="61">
        <v>0.8</v>
      </c>
      <c r="E8" s="61">
        <v>0.8</v>
      </c>
    </row>
    <row r="9" spans="2:5" ht="15" customHeight="1" x14ac:dyDescent="0.2">
      <c r="B9" s="74" t="s">
        <v>141</v>
      </c>
      <c r="C9" s="73" t="s">
        <v>142</v>
      </c>
      <c r="D9" s="61">
        <v>0.37</v>
      </c>
      <c r="E9" s="61">
        <v>0.37</v>
      </c>
    </row>
    <row r="10" spans="2:5" ht="15" customHeight="1" x14ac:dyDescent="0.2">
      <c r="B10" s="74" t="s">
        <v>274</v>
      </c>
      <c r="C10" s="73" t="s">
        <v>275</v>
      </c>
      <c r="D10" s="61">
        <v>0.21</v>
      </c>
      <c r="E10" s="61">
        <v>0.21</v>
      </c>
    </row>
    <row r="11" spans="2:5" ht="15" customHeight="1" x14ac:dyDescent="0.2">
      <c r="B11" s="193" t="s">
        <v>26</v>
      </c>
      <c r="C11" s="194"/>
      <c r="D11" s="194"/>
      <c r="E11" s="195"/>
    </row>
    <row r="12" spans="2:5" ht="15" customHeight="1" x14ac:dyDescent="0.2">
      <c r="B12" s="62" t="s">
        <v>86</v>
      </c>
      <c r="C12" s="62" t="s">
        <v>87</v>
      </c>
      <c r="D12" s="61">
        <v>0.32</v>
      </c>
      <c r="E12" s="61">
        <v>0.32</v>
      </c>
    </row>
    <row r="13" spans="2:5" ht="15" customHeight="1" x14ac:dyDescent="0.2">
      <c r="B13" s="193" t="s">
        <v>27</v>
      </c>
      <c r="C13" s="194"/>
      <c r="D13" s="194"/>
      <c r="E13" s="195"/>
    </row>
    <row r="14" spans="2:5" ht="15" customHeight="1" x14ac:dyDescent="0.2">
      <c r="B14" s="42" t="s">
        <v>170</v>
      </c>
      <c r="C14" s="42" t="s">
        <v>169</v>
      </c>
      <c r="D14" s="8">
        <v>1.3</v>
      </c>
      <c r="E14" s="61">
        <v>1.3</v>
      </c>
    </row>
    <row r="15" spans="2:5" ht="15" customHeight="1" x14ac:dyDescent="0.2">
      <c r="B15" s="42" t="s">
        <v>117</v>
      </c>
      <c r="C15" s="42" t="s">
        <v>118</v>
      </c>
      <c r="D15" s="61">
        <v>4.1500000000000004</v>
      </c>
      <c r="E15" s="61">
        <v>4.1500000000000004</v>
      </c>
    </row>
    <row r="16" spans="2:5" ht="15" customHeight="1" x14ac:dyDescent="0.2">
      <c r="B16" s="42" t="s">
        <v>98</v>
      </c>
      <c r="C16" s="42" t="s">
        <v>99</v>
      </c>
      <c r="D16" s="61">
        <v>8.35</v>
      </c>
      <c r="E16" s="61">
        <v>8.35</v>
      </c>
    </row>
    <row r="17" spans="2:5" ht="15" customHeight="1" x14ac:dyDescent="0.2">
      <c r="B17" s="193" t="s">
        <v>29</v>
      </c>
      <c r="C17" s="194"/>
      <c r="D17" s="194"/>
      <c r="E17" s="195"/>
    </row>
    <row r="18" spans="2:5" ht="15" customHeight="1" x14ac:dyDescent="0.2">
      <c r="B18" s="42" t="s">
        <v>184</v>
      </c>
      <c r="C18" s="42" t="s">
        <v>185</v>
      </c>
      <c r="D18" s="61">
        <v>8.26</v>
      </c>
      <c r="E18" s="61">
        <v>8.25</v>
      </c>
    </row>
    <row r="19" spans="2:5" ht="15" customHeight="1" x14ac:dyDescent="0.2">
      <c r="B19" s="42" t="s">
        <v>229</v>
      </c>
      <c r="C19" s="42" t="s">
        <v>230</v>
      </c>
      <c r="D19" s="106">
        <v>11.84</v>
      </c>
      <c r="E19" s="97">
        <v>11.75</v>
      </c>
    </row>
    <row r="20" spans="2:5" ht="15" customHeight="1" x14ac:dyDescent="0.2">
      <c r="B20" s="196" t="s">
        <v>30</v>
      </c>
      <c r="C20" s="197"/>
      <c r="D20" s="197"/>
      <c r="E20" s="198"/>
    </row>
    <row r="21" spans="2:5" ht="15" customHeight="1" x14ac:dyDescent="0.2">
      <c r="B21" s="42" t="s">
        <v>220</v>
      </c>
      <c r="C21" s="42" t="s">
        <v>221</v>
      </c>
      <c r="D21" s="61">
        <v>1.17</v>
      </c>
      <c r="E21" s="61">
        <v>1.17</v>
      </c>
    </row>
    <row r="22" spans="2:5" ht="15" customHeight="1" x14ac:dyDescent="0.2">
      <c r="B22" s="42" t="s">
        <v>243</v>
      </c>
      <c r="C22" s="42" t="s">
        <v>244</v>
      </c>
      <c r="D22" s="61">
        <v>8.4</v>
      </c>
      <c r="E22" s="61">
        <v>8.4</v>
      </c>
    </row>
    <row r="23" spans="2:5" ht="27" customHeight="1" x14ac:dyDescent="0.2">
      <c r="B23" s="199" t="s">
        <v>306</v>
      </c>
      <c r="C23" s="199"/>
      <c r="D23" s="199"/>
      <c r="E23" s="199"/>
    </row>
    <row r="24" spans="2:5" ht="21.75" customHeight="1" x14ac:dyDescent="0.2">
      <c r="B24" s="52" t="s">
        <v>32</v>
      </c>
      <c r="C24" s="52" t="s">
        <v>14</v>
      </c>
      <c r="D24" s="52" t="s">
        <v>36</v>
      </c>
      <c r="E24" s="52" t="s">
        <v>37</v>
      </c>
    </row>
    <row r="25" spans="2:5" ht="15" customHeight="1" x14ac:dyDescent="0.2">
      <c r="B25" s="193" t="s">
        <v>23</v>
      </c>
      <c r="C25" s="194"/>
      <c r="D25" s="194"/>
      <c r="E25" s="195"/>
    </row>
    <row r="26" spans="2:5" ht="15" customHeight="1" x14ac:dyDescent="0.2">
      <c r="B26" s="65" t="s">
        <v>94</v>
      </c>
      <c r="C26" s="65" t="s">
        <v>95</v>
      </c>
      <c r="D26" s="66">
        <v>1</v>
      </c>
      <c r="E26" s="66">
        <v>1</v>
      </c>
    </row>
    <row r="27" spans="2:5" ht="15" customHeight="1" x14ac:dyDescent="0.2">
      <c r="B27" s="62" t="s">
        <v>122</v>
      </c>
      <c r="C27" s="62" t="s">
        <v>123</v>
      </c>
      <c r="D27" s="69">
        <v>1</v>
      </c>
      <c r="E27" s="69">
        <v>1</v>
      </c>
    </row>
    <row r="28" spans="2:5" ht="15" customHeight="1" x14ac:dyDescent="0.2">
      <c r="B28" s="60" t="s">
        <v>166</v>
      </c>
      <c r="C28" s="60" t="s">
        <v>165</v>
      </c>
      <c r="D28" s="71">
        <v>1</v>
      </c>
      <c r="E28" s="71">
        <v>1</v>
      </c>
    </row>
    <row r="29" spans="2:5" ht="15" customHeight="1" x14ac:dyDescent="0.2">
      <c r="B29" s="65" t="s">
        <v>96</v>
      </c>
      <c r="C29" s="65" t="s">
        <v>97</v>
      </c>
      <c r="D29" s="71">
        <v>0.81</v>
      </c>
      <c r="E29" s="71">
        <v>0.81</v>
      </c>
    </row>
    <row r="30" spans="2:5" ht="15" customHeight="1" x14ac:dyDescent="0.2">
      <c r="B30" s="70" t="s">
        <v>124</v>
      </c>
      <c r="C30" s="70" t="s">
        <v>125</v>
      </c>
      <c r="D30" s="71">
        <v>1</v>
      </c>
      <c r="E30" s="71">
        <v>1</v>
      </c>
    </row>
    <row r="31" spans="2:5" ht="15" customHeight="1" x14ac:dyDescent="0.2">
      <c r="B31" s="9" t="s">
        <v>217</v>
      </c>
      <c r="C31" s="7" t="s">
        <v>218</v>
      </c>
      <c r="D31" s="63" t="s">
        <v>42</v>
      </c>
      <c r="E31" s="63" t="s">
        <v>42</v>
      </c>
    </row>
    <row r="32" spans="2:5" ht="15" customHeight="1" x14ac:dyDescent="0.2">
      <c r="B32" s="68" t="s">
        <v>241</v>
      </c>
      <c r="C32" s="68" t="s">
        <v>242</v>
      </c>
      <c r="D32" s="63" t="s">
        <v>42</v>
      </c>
      <c r="E32" s="63" t="s">
        <v>42</v>
      </c>
    </row>
    <row r="33" spans="2:5" ht="15" customHeight="1" x14ac:dyDescent="0.2">
      <c r="B33" s="42" t="s">
        <v>126</v>
      </c>
      <c r="C33" s="42" t="s">
        <v>127</v>
      </c>
      <c r="D33" s="63">
        <v>0.39</v>
      </c>
      <c r="E33" s="63">
        <v>0.39</v>
      </c>
    </row>
    <row r="34" spans="2:5" ht="15" customHeight="1" x14ac:dyDescent="0.2">
      <c r="B34" s="42" t="s">
        <v>115</v>
      </c>
      <c r="C34" s="42" t="s">
        <v>116</v>
      </c>
      <c r="D34" s="63">
        <v>0.35</v>
      </c>
      <c r="E34" s="63">
        <v>0.35</v>
      </c>
    </row>
    <row r="35" spans="2:5" ht="15" customHeight="1" x14ac:dyDescent="0.2">
      <c r="B35" s="193" t="s">
        <v>38</v>
      </c>
      <c r="C35" s="194"/>
      <c r="D35" s="194"/>
      <c r="E35" s="195"/>
    </row>
    <row r="36" spans="2:5" ht="15" customHeight="1" x14ac:dyDescent="0.2">
      <c r="B36" s="64" t="s">
        <v>147</v>
      </c>
      <c r="C36" s="64" t="s">
        <v>148</v>
      </c>
      <c r="D36" s="61">
        <v>0.42</v>
      </c>
      <c r="E36" s="61">
        <v>0.42</v>
      </c>
    </row>
    <row r="37" spans="2:5" ht="15" customHeight="1" x14ac:dyDescent="0.2">
      <c r="B37" s="60" t="s">
        <v>189</v>
      </c>
      <c r="C37" s="60" t="s">
        <v>190</v>
      </c>
      <c r="D37" s="61">
        <v>0.5</v>
      </c>
      <c r="E37" s="61">
        <v>0.5</v>
      </c>
    </row>
    <row r="38" spans="2:5" ht="15" customHeight="1" x14ac:dyDescent="0.2">
      <c r="B38" s="193" t="s">
        <v>39</v>
      </c>
      <c r="C38" s="194"/>
      <c r="D38" s="194"/>
      <c r="E38" s="195"/>
    </row>
    <row r="39" spans="2:5" ht="15" customHeight="1" x14ac:dyDescent="0.2">
      <c r="B39" s="60" t="s">
        <v>40</v>
      </c>
      <c r="C39" s="60" t="s">
        <v>41</v>
      </c>
      <c r="D39" s="63">
        <v>0.88</v>
      </c>
      <c r="E39" s="63">
        <v>0.88</v>
      </c>
    </row>
    <row r="40" spans="2:5" ht="15" customHeight="1" x14ac:dyDescent="0.2">
      <c r="B40" s="60" t="s">
        <v>155</v>
      </c>
      <c r="C40" s="60" t="s">
        <v>156</v>
      </c>
      <c r="D40" s="61">
        <v>0.36</v>
      </c>
      <c r="E40" s="61">
        <v>0.36</v>
      </c>
    </row>
    <row r="41" spans="2:5" ht="15" customHeight="1" x14ac:dyDescent="0.2">
      <c r="B41" s="72" t="s">
        <v>43</v>
      </c>
      <c r="C41" s="60" t="s">
        <v>44</v>
      </c>
      <c r="D41" s="61">
        <v>0.72</v>
      </c>
      <c r="E41" s="61">
        <v>0.72</v>
      </c>
    </row>
    <row r="42" spans="2:5" ht="15" customHeight="1" x14ac:dyDescent="0.2">
      <c r="B42" s="67" t="s">
        <v>272</v>
      </c>
      <c r="C42" s="67" t="s">
        <v>273</v>
      </c>
      <c r="D42" s="61">
        <v>0.9</v>
      </c>
      <c r="E42" s="61">
        <v>0.9</v>
      </c>
    </row>
    <row r="43" spans="2:5" ht="15" customHeight="1" x14ac:dyDescent="0.2">
      <c r="B43" s="60" t="s">
        <v>76</v>
      </c>
      <c r="C43" s="60" t="s">
        <v>77</v>
      </c>
      <c r="D43" s="61">
        <v>1.6</v>
      </c>
      <c r="E43" s="61">
        <v>1.6</v>
      </c>
    </row>
    <row r="44" spans="2:5" ht="15" customHeight="1" x14ac:dyDescent="0.2">
      <c r="B44" s="193" t="s">
        <v>45</v>
      </c>
      <c r="C44" s="194"/>
      <c r="D44" s="194"/>
      <c r="E44" s="195"/>
    </row>
    <row r="45" spans="2:5" ht="15" customHeight="1" x14ac:dyDescent="0.2">
      <c r="B45" s="60" t="s">
        <v>81</v>
      </c>
      <c r="C45" s="60" t="s">
        <v>82</v>
      </c>
      <c r="D45" s="63">
        <v>1</v>
      </c>
      <c r="E45" s="63">
        <v>1</v>
      </c>
    </row>
    <row r="46" spans="2:5" ht="15" customHeight="1" x14ac:dyDescent="0.2">
      <c r="B46" s="65" t="s">
        <v>92</v>
      </c>
      <c r="C46" s="65" t="s">
        <v>93</v>
      </c>
      <c r="D46" s="63" t="s">
        <v>42</v>
      </c>
      <c r="E46" s="63" t="s">
        <v>42</v>
      </c>
    </row>
    <row r="47" spans="2:5" ht="15" customHeight="1" x14ac:dyDescent="0.2">
      <c r="B47" s="60" t="s">
        <v>46</v>
      </c>
      <c r="C47" s="60" t="s">
        <v>47</v>
      </c>
      <c r="D47" s="8">
        <v>1</v>
      </c>
      <c r="E47" s="89">
        <v>1</v>
      </c>
    </row>
  </sheetData>
  <mergeCells count="11">
    <mergeCell ref="B17:E17"/>
    <mergeCell ref="B1:E1"/>
    <mergeCell ref="B3:E3"/>
    <mergeCell ref="B11:E11"/>
    <mergeCell ref="B13:E13"/>
    <mergeCell ref="B44:E44"/>
    <mergeCell ref="B20:E20"/>
    <mergeCell ref="B23:E23"/>
    <mergeCell ref="B25:E25"/>
    <mergeCell ref="B35:E35"/>
    <mergeCell ref="B38:E38"/>
  </mergeCell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rightToLeft="1" topLeftCell="A37" workbookViewId="0">
      <selection activeCell="D51" sqref="D51"/>
    </sheetView>
  </sheetViews>
  <sheetFormatPr defaultRowHeight="14.25" x14ac:dyDescent="0.2"/>
  <cols>
    <col min="1" max="1" width="1.25" customWidth="1"/>
    <col min="2" max="2" width="22" customWidth="1"/>
    <col min="3" max="3" width="11.375" customWidth="1"/>
    <col min="4" max="4" width="86.25" customWidth="1"/>
    <col min="162" max="162" width="23.25" customWidth="1"/>
    <col min="163" max="163" width="10.625" customWidth="1"/>
    <col min="164" max="164" width="9.375" customWidth="1"/>
    <col min="165" max="165" width="14.625" customWidth="1"/>
    <col min="166" max="166" width="12.75" customWidth="1"/>
    <col min="167" max="167" width="30.625" customWidth="1"/>
    <col min="418" max="418" width="23.25" customWidth="1"/>
    <col min="419" max="419" width="10.625" customWidth="1"/>
    <col min="420" max="420" width="9.375" customWidth="1"/>
    <col min="421" max="421" width="14.625" customWidth="1"/>
    <col min="422" max="422" width="12.75" customWidth="1"/>
    <col min="423" max="423" width="30.625" customWidth="1"/>
    <col min="674" max="674" width="23.25" customWidth="1"/>
    <col min="675" max="675" width="10.625" customWidth="1"/>
    <col min="676" max="676" width="9.375" customWidth="1"/>
    <col min="677" max="677" width="14.625" customWidth="1"/>
    <col min="678" max="678" width="12.75" customWidth="1"/>
    <col min="679" max="679" width="30.625" customWidth="1"/>
    <col min="930" max="930" width="23.25" customWidth="1"/>
    <col min="931" max="931" width="10.625" customWidth="1"/>
    <col min="932" max="932" width="9.375" customWidth="1"/>
    <col min="933" max="933" width="14.625" customWidth="1"/>
    <col min="934" max="934" width="12.75" customWidth="1"/>
    <col min="935" max="935" width="30.625" customWidth="1"/>
    <col min="1186" max="1186" width="23.25" customWidth="1"/>
    <col min="1187" max="1187" width="10.625" customWidth="1"/>
    <col min="1188" max="1188" width="9.375" customWidth="1"/>
    <col min="1189" max="1189" width="14.625" customWidth="1"/>
    <col min="1190" max="1190" width="12.75" customWidth="1"/>
    <col min="1191" max="1191" width="30.625" customWidth="1"/>
    <col min="1442" max="1442" width="23.25" customWidth="1"/>
    <col min="1443" max="1443" width="10.625" customWidth="1"/>
    <col min="1444" max="1444" width="9.375" customWidth="1"/>
    <col min="1445" max="1445" width="14.625" customWidth="1"/>
    <col min="1446" max="1446" width="12.75" customWidth="1"/>
    <col min="1447" max="1447" width="30.625" customWidth="1"/>
    <col min="1698" max="1698" width="23.25" customWidth="1"/>
    <col min="1699" max="1699" width="10.625" customWidth="1"/>
    <col min="1700" max="1700" width="9.375" customWidth="1"/>
    <col min="1701" max="1701" width="14.625" customWidth="1"/>
    <col min="1702" max="1702" width="12.75" customWidth="1"/>
    <col min="1703" max="1703" width="30.625" customWidth="1"/>
    <col min="1954" max="1954" width="23.25" customWidth="1"/>
    <col min="1955" max="1955" width="10.625" customWidth="1"/>
    <col min="1956" max="1956" width="9.375" customWidth="1"/>
    <col min="1957" max="1957" width="14.625" customWidth="1"/>
    <col min="1958" max="1958" width="12.75" customWidth="1"/>
    <col min="1959" max="1959" width="30.625" customWidth="1"/>
    <col min="2210" max="2210" width="23.25" customWidth="1"/>
    <col min="2211" max="2211" width="10.625" customWidth="1"/>
    <col min="2212" max="2212" width="9.375" customWidth="1"/>
    <col min="2213" max="2213" width="14.625" customWidth="1"/>
    <col min="2214" max="2214" width="12.75" customWidth="1"/>
    <col min="2215" max="2215" width="30.625" customWidth="1"/>
    <col min="2466" max="2466" width="23.25" customWidth="1"/>
    <col min="2467" max="2467" width="10.625" customWidth="1"/>
    <col min="2468" max="2468" width="9.375" customWidth="1"/>
    <col min="2469" max="2469" width="14.625" customWidth="1"/>
    <col min="2470" max="2470" width="12.75" customWidth="1"/>
    <col min="2471" max="2471" width="30.625" customWidth="1"/>
    <col min="2722" max="2722" width="23.25" customWidth="1"/>
    <col min="2723" max="2723" width="10.625" customWidth="1"/>
    <col min="2724" max="2724" width="9.375" customWidth="1"/>
    <col min="2725" max="2725" width="14.625" customWidth="1"/>
    <col min="2726" max="2726" width="12.75" customWidth="1"/>
    <col min="2727" max="2727" width="30.625" customWidth="1"/>
    <col min="2978" max="2978" width="23.25" customWidth="1"/>
    <col min="2979" max="2979" width="10.625" customWidth="1"/>
    <col min="2980" max="2980" width="9.375" customWidth="1"/>
    <col min="2981" max="2981" width="14.625" customWidth="1"/>
    <col min="2982" max="2982" width="12.75" customWidth="1"/>
    <col min="2983" max="2983" width="30.625" customWidth="1"/>
    <col min="3234" max="3234" width="23.25" customWidth="1"/>
    <col min="3235" max="3235" width="10.625" customWidth="1"/>
    <col min="3236" max="3236" width="9.375" customWidth="1"/>
    <col min="3237" max="3237" width="14.625" customWidth="1"/>
    <col min="3238" max="3238" width="12.75" customWidth="1"/>
    <col min="3239" max="3239" width="30.625" customWidth="1"/>
    <col min="3490" max="3490" width="23.25" customWidth="1"/>
    <col min="3491" max="3491" width="10.625" customWidth="1"/>
    <col min="3492" max="3492" width="9.375" customWidth="1"/>
    <col min="3493" max="3493" width="14.625" customWidth="1"/>
    <col min="3494" max="3494" width="12.75" customWidth="1"/>
    <col min="3495" max="3495" width="30.625" customWidth="1"/>
    <col min="3746" max="3746" width="23.25" customWidth="1"/>
    <col min="3747" max="3747" width="10.625" customWidth="1"/>
    <col min="3748" max="3748" width="9.375" customWidth="1"/>
    <col min="3749" max="3749" width="14.625" customWidth="1"/>
    <col min="3750" max="3750" width="12.75" customWidth="1"/>
    <col min="3751" max="3751" width="30.625" customWidth="1"/>
    <col min="4002" max="4002" width="23.25" customWidth="1"/>
    <col min="4003" max="4003" width="10.625" customWidth="1"/>
    <col min="4004" max="4004" width="9.375" customWidth="1"/>
    <col min="4005" max="4005" width="14.625" customWidth="1"/>
    <col min="4006" max="4006" width="12.75" customWidth="1"/>
    <col min="4007" max="4007" width="30.625" customWidth="1"/>
    <col min="4258" max="4258" width="23.25" customWidth="1"/>
    <col min="4259" max="4259" width="10.625" customWidth="1"/>
    <col min="4260" max="4260" width="9.375" customWidth="1"/>
    <col min="4261" max="4261" width="14.625" customWidth="1"/>
    <col min="4262" max="4262" width="12.75" customWidth="1"/>
    <col min="4263" max="4263" width="30.625" customWidth="1"/>
    <col min="4514" max="4514" width="23.25" customWidth="1"/>
    <col min="4515" max="4515" width="10.625" customWidth="1"/>
    <col min="4516" max="4516" width="9.375" customWidth="1"/>
    <col min="4517" max="4517" width="14.625" customWidth="1"/>
    <col min="4518" max="4518" width="12.75" customWidth="1"/>
    <col min="4519" max="4519" width="30.625" customWidth="1"/>
    <col min="4770" max="4770" width="23.25" customWidth="1"/>
    <col min="4771" max="4771" width="10.625" customWidth="1"/>
    <col min="4772" max="4772" width="9.375" customWidth="1"/>
    <col min="4773" max="4773" width="14.625" customWidth="1"/>
    <col min="4774" max="4774" width="12.75" customWidth="1"/>
    <col min="4775" max="4775" width="30.625" customWidth="1"/>
    <col min="5026" max="5026" width="23.25" customWidth="1"/>
    <col min="5027" max="5027" width="10.625" customWidth="1"/>
    <col min="5028" max="5028" width="9.375" customWidth="1"/>
    <col min="5029" max="5029" width="14.625" customWidth="1"/>
    <col min="5030" max="5030" width="12.75" customWidth="1"/>
    <col min="5031" max="5031" width="30.625" customWidth="1"/>
    <col min="5282" max="5282" width="23.25" customWidth="1"/>
    <col min="5283" max="5283" width="10.625" customWidth="1"/>
    <col min="5284" max="5284" width="9.375" customWidth="1"/>
    <col min="5285" max="5285" width="14.625" customWidth="1"/>
    <col min="5286" max="5286" width="12.75" customWidth="1"/>
    <col min="5287" max="5287" width="30.625" customWidth="1"/>
    <col min="5538" max="5538" width="23.25" customWidth="1"/>
    <col min="5539" max="5539" width="10.625" customWidth="1"/>
    <col min="5540" max="5540" width="9.375" customWidth="1"/>
    <col min="5541" max="5541" width="14.625" customWidth="1"/>
    <col min="5542" max="5542" width="12.75" customWidth="1"/>
    <col min="5543" max="5543" width="30.625" customWidth="1"/>
    <col min="5794" max="5794" width="23.25" customWidth="1"/>
    <col min="5795" max="5795" width="10.625" customWidth="1"/>
    <col min="5796" max="5796" width="9.375" customWidth="1"/>
    <col min="5797" max="5797" width="14.625" customWidth="1"/>
    <col min="5798" max="5798" width="12.75" customWidth="1"/>
    <col min="5799" max="5799" width="30.625" customWidth="1"/>
    <col min="6050" max="6050" width="23.25" customWidth="1"/>
    <col min="6051" max="6051" width="10.625" customWidth="1"/>
    <col min="6052" max="6052" width="9.375" customWidth="1"/>
    <col min="6053" max="6053" width="14.625" customWidth="1"/>
    <col min="6054" max="6054" width="12.75" customWidth="1"/>
    <col min="6055" max="6055" width="30.625" customWidth="1"/>
    <col min="6306" max="6306" width="23.25" customWidth="1"/>
    <col min="6307" max="6307" width="10.625" customWidth="1"/>
    <col min="6308" max="6308" width="9.375" customWidth="1"/>
    <col min="6309" max="6309" width="14.625" customWidth="1"/>
    <col min="6310" max="6310" width="12.75" customWidth="1"/>
    <col min="6311" max="6311" width="30.625" customWidth="1"/>
    <col min="6562" max="6562" width="23.25" customWidth="1"/>
    <col min="6563" max="6563" width="10.625" customWidth="1"/>
    <col min="6564" max="6564" width="9.375" customWidth="1"/>
    <col min="6565" max="6565" width="14.625" customWidth="1"/>
    <col min="6566" max="6566" width="12.75" customWidth="1"/>
    <col min="6567" max="6567" width="30.625" customWidth="1"/>
    <col min="6818" max="6818" width="23.25" customWidth="1"/>
    <col min="6819" max="6819" width="10.625" customWidth="1"/>
    <col min="6820" max="6820" width="9.375" customWidth="1"/>
    <col min="6821" max="6821" width="14.625" customWidth="1"/>
    <col min="6822" max="6822" width="12.75" customWidth="1"/>
    <col min="6823" max="6823" width="30.625" customWidth="1"/>
    <col min="7074" max="7074" width="23.25" customWidth="1"/>
    <col min="7075" max="7075" width="10.625" customWidth="1"/>
    <col min="7076" max="7076" width="9.375" customWidth="1"/>
    <col min="7077" max="7077" width="14.625" customWidth="1"/>
    <col min="7078" max="7078" width="12.75" customWidth="1"/>
    <col min="7079" max="7079" width="30.625" customWidth="1"/>
    <col min="7330" max="7330" width="23.25" customWidth="1"/>
    <col min="7331" max="7331" width="10.625" customWidth="1"/>
    <col min="7332" max="7332" width="9.375" customWidth="1"/>
    <col min="7333" max="7333" width="14.625" customWidth="1"/>
    <col min="7334" max="7334" width="12.75" customWidth="1"/>
    <col min="7335" max="7335" width="30.625" customWidth="1"/>
    <col min="7586" max="7586" width="23.25" customWidth="1"/>
    <col min="7587" max="7587" width="10.625" customWidth="1"/>
    <col min="7588" max="7588" width="9.375" customWidth="1"/>
    <col min="7589" max="7589" width="14.625" customWidth="1"/>
    <col min="7590" max="7590" width="12.75" customWidth="1"/>
    <col min="7591" max="7591" width="30.625" customWidth="1"/>
    <col min="7842" max="7842" width="23.25" customWidth="1"/>
    <col min="7843" max="7843" width="10.625" customWidth="1"/>
    <col min="7844" max="7844" width="9.375" customWidth="1"/>
    <col min="7845" max="7845" width="14.625" customWidth="1"/>
    <col min="7846" max="7846" width="12.75" customWidth="1"/>
    <col min="7847" max="7847" width="30.625" customWidth="1"/>
    <col min="8098" max="8098" width="23.25" customWidth="1"/>
    <col min="8099" max="8099" width="10.625" customWidth="1"/>
    <col min="8100" max="8100" width="9.375" customWidth="1"/>
    <col min="8101" max="8101" width="14.625" customWidth="1"/>
    <col min="8102" max="8102" width="12.75" customWidth="1"/>
    <col min="8103" max="8103" width="30.625" customWidth="1"/>
    <col min="8354" max="8354" width="23.25" customWidth="1"/>
    <col min="8355" max="8355" width="10.625" customWidth="1"/>
    <col min="8356" max="8356" width="9.375" customWidth="1"/>
    <col min="8357" max="8357" width="14.625" customWidth="1"/>
    <col min="8358" max="8358" width="12.75" customWidth="1"/>
    <col min="8359" max="8359" width="30.625" customWidth="1"/>
    <col min="8610" max="8610" width="23.25" customWidth="1"/>
    <col min="8611" max="8611" width="10.625" customWidth="1"/>
    <col min="8612" max="8612" width="9.375" customWidth="1"/>
    <col min="8613" max="8613" width="14.625" customWidth="1"/>
    <col min="8614" max="8614" width="12.75" customWidth="1"/>
    <col min="8615" max="8615" width="30.625" customWidth="1"/>
    <col min="8866" max="8866" width="23.25" customWidth="1"/>
    <col min="8867" max="8867" width="10.625" customWidth="1"/>
    <col min="8868" max="8868" width="9.375" customWidth="1"/>
    <col min="8869" max="8869" width="14.625" customWidth="1"/>
    <col min="8870" max="8870" width="12.75" customWidth="1"/>
    <col min="8871" max="8871" width="30.625" customWidth="1"/>
    <col min="9122" max="9122" width="23.25" customWidth="1"/>
    <col min="9123" max="9123" width="10.625" customWidth="1"/>
    <col min="9124" max="9124" width="9.375" customWidth="1"/>
    <col min="9125" max="9125" width="14.625" customWidth="1"/>
    <col min="9126" max="9126" width="12.75" customWidth="1"/>
    <col min="9127" max="9127" width="30.625" customWidth="1"/>
    <col min="9378" max="9378" width="23.25" customWidth="1"/>
    <col min="9379" max="9379" width="10.625" customWidth="1"/>
    <col min="9380" max="9380" width="9.375" customWidth="1"/>
    <col min="9381" max="9381" width="14.625" customWidth="1"/>
    <col min="9382" max="9382" width="12.75" customWidth="1"/>
    <col min="9383" max="9383" width="30.625" customWidth="1"/>
    <col min="9634" max="9634" width="23.25" customWidth="1"/>
    <col min="9635" max="9635" width="10.625" customWidth="1"/>
    <col min="9636" max="9636" width="9.375" customWidth="1"/>
    <col min="9637" max="9637" width="14.625" customWidth="1"/>
    <col min="9638" max="9638" width="12.75" customWidth="1"/>
    <col min="9639" max="9639" width="30.625" customWidth="1"/>
    <col min="9890" max="9890" width="23.25" customWidth="1"/>
    <col min="9891" max="9891" width="10.625" customWidth="1"/>
    <col min="9892" max="9892" width="9.375" customWidth="1"/>
    <col min="9893" max="9893" width="14.625" customWidth="1"/>
    <col min="9894" max="9894" width="12.75" customWidth="1"/>
    <col min="9895" max="9895" width="30.625" customWidth="1"/>
    <col min="10146" max="10146" width="23.25" customWidth="1"/>
    <col min="10147" max="10147" width="10.625" customWidth="1"/>
    <col min="10148" max="10148" width="9.375" customWidth="1"/>
    <col min="10149" max="10149" width="14.625" customWidth="1"/>
    <col min="10150" max="10150" width="12.75" customWidth="1"/>
    <col min="10151" max="10151" width="30.625" customWidth="1"/>
    <col min="10402" max="10402" width="23.25" customWidth="1"/>
    <col min="10403" max="10403" width="10.625" customWidth="1"/>
    <col min="10404" max="10404" width="9.375" customWidth="1"/>
    <col min="10405" max="10405" width="14.625" customWidth="1"/>
    <col min="10406" max="10406" width="12.75" customWidth="1"/>
    <col min="10407" max="10407" width="30.625" customWidth="1"/>
    <col min="10658" max="10658" width="23.25" customWidth="1"/>
    <col min="10659" max="10659" width="10.625" customWidth="1"/>
    <col min="10660" max="10660" width="9.375" customWidth="1"/>
    <col min="10661" max="10661" width="14.625" customWidth="1"/>
    <col min="10662" max="10662" width="12.75" customWidth="1"/>
    <col min="10663" max="10663" width="30.625" customWidth="1"/>
    <col min="10914" max="10914" width="23.25" customWidth="1"/>
    <col min="10915" max="10915" width="10.625" customWidth="1"/>
    <col min="10916" max="10916" width="9.375" customWidth="1"/>
    <col min="10917" max="10917" width="14.625" customWidth="1"/>
    <col min="10918" max="10918" width="12.75" customWidth="1"/>
    <col min="10919" max="10919" width="30.625" customWidth="1"/>
    <col min="11170" max="11170" width="23.25" customWidth="1"/>
    <col min="11171" max="11171" width="10.625" customWidth="1"/>
    <col min="11172" max="11172" width="9.375" customWidth="1"/>
    <col min="11173" max="11173" width="14.625" customWidth="1"/>
    <col min="11174" max="11174" width="12.75" customWidth="1"/>
    <col min="11175" max="11175" width="30.625" customWidth="1"/>
    <col min="11426" max="11426" width="23.25" customWidth="1"/>
    <col min="11427" max="11427" width="10.625" customWidth="1"/>
    <col min="11428" max="11428" width="9.375" customWidth="1"/>
    <col min="11429" max="11429" width="14.625" customWidth="1"/>
    <col min="11430" max="11430" width="12.75" customWidth="1"/>
    <col min="11431" max="11431" width="30.625" customWidth="1"/>
    <col min="11682" max="11682" width="23.25" customWidth="1"/>
    <col min="11683" max="11683" width="10.625" customWidth="1"/>
    <col min="11684" max="11684" width="9.375" customWidth="1"/>
    <col min="11685" max="11685" width="14.625" customWidth="1"/>
    <col min="11686" max="11686" width="12.75" customWidth="1"/>
    <col min="11687" max="11687" width="30.625" customWidth="1"/>
    <col min="11938" max="11938" width="23.25" customWidth="1"/>
    <col min="11939" max="11939" width="10.625" customWidth="1"/>
    <col min="11940" max="11940" width="9.375" customWidth="1"/>
    <col min="11941" max="11941" width="14.625" customWidth="1"/>
    <col min="11942" max="11942" width="12.75" customWidth="1"/>
    <col min="11943" max="11943" width="30.625" customWidth="1"/>
    <col min="12194" max="12194" width="23.25" customWidth="1"/>
    <col min="12195" max="12195" width="10.625" customWidth="1"/>
    <col min="12196" max="12196" width="9.375" customWidth="1"/>
    <col min="12197" max="12197" width="14.625" customWidth="1"/>
    <col min="12198" max="12198" width="12.75" customWidth="1"/>
    <col min="12199" max="12199" width="30.625" customWidth="1"/>
    <col min="12450" max="12450" width="23.25" customWidth="1"/>
    <col min="12451" max="12451" width="10.625" customWidth="1"/>
    <col min="12452" max="12452" width="9.375" customWidth="1"/>
    <col min="12453" max="12453" width="14.625" customWidth="1"/>
    <col min="12454" max="12454" width="12.75" customWidth="1"/>
    <col min="12455" max="12455" width="30.625" customWidth="1"/>
    <col min="12706" max="12706" width="23.25" customWidth="1"/>
    <col min="12707" max="12707" width="10.625" customWidth="1"/>
    <col min="12708" max="12708" width="9.375" customWidth="1"/>
    <col min="12709" max="12709" width="14.625" customWidth="1"/>
    <col min="12710" max="12710" width="12.75" customWidth="1"/>
    <col min="12711" max="12711" width="30.625" customWidth="1"/>
    <col min="12962" max="12962" width="23.25" customWidth="1"/>
    <col min="12963" max="12963" width="10.625" customWidth="1"/>
    <col min="12964" max="12964" width="9.375" customWidth="1"/>
    <col min="12965" max="12965" width="14.625" customWidth="1"/>
    <col min="12966" max="12966" width="12.75" customWidth="1"/>
    <col min="12967" max="12967" width="30.625" customWidth="1"/>
    <col min="13218" max="13218" width="23.25" customWidth="1"/>
    <col min="13219" max="13219" width="10.625" customWidth="1"/>
    <col min="13220" max="13220" width="9.375" customWidth="1"/>
    <col min="13221" max="13221" width="14.625" customWidth="1"/>
    <col min="13222" max="13222" width="12.75" customWidth="1"/>
    <col min="13223" max="13223" width="30.625" customWidth="1"/>
    <col min="13474" max="13474" width="23.25" customWidth="1"/>
    <col min="13475" max="13475" width="10.625" customWidth="1"/>
    <col min="13476" max="13476" width="9.375" customWidth="1"/>
    <col min="13477" max="13477" width="14.625" customWidth="1"/>
    <col min="13478" max="13478" width="12.75" customWidth="1"/>
    <col min="13479" max="13479" width="30.625" customWidth="1"/>
    <col min="13730" max="13730" width="23.25" customWidth="1"/>
    <col min="13731" max="13731" width="10.625" customWidth="1"/>
    <col min="13732" max="13732" width="9.375" customWidth="1"/>
    <col min="13733" max="13733" width="14.625" customWidth="1"/>
    <col min="13734" max="13734" width="12.75" customWidth="1"/>
    <col min="13735" max="13735" width="30.625" customWidth="1"/>
    <col min="13986" max="13986" width="23.25" customWidth="1"/>
    <col min="13987" max="13987" width="10.625" customWidth="1"/>
    <col min="13988" max="13988" width="9.375" customWidth="1"/>
    <col min="13989" max="13989" width="14.625" customWidth="1"/>
    <col min="13990" max="13990" width="12.75" customWidth="1"/>
    <col min="13991" max="13991" width="30.625" customWidth="1"/>
    <col min="14242" max="14242" width="23.25" customWidth="1"/>
    <col min="14243" max="14243" width="10.625" customWidth="1"/>
    <col min="14244" max="14244" width="9.375" customWidth="1"/>
    <col min="14245" max="14245" width="14.625" customWidth="1"/>
    <col min="14246" max="14246" width="12.75" customWidth="1"/>
    <col min="14247" max="14247" width="30.625" customWidth="1"/>
    <col min="14498" max="14498" width="23.25" customWidth="1"/>
    <col min="14499" max="14499" width="10.625" customWidth="1"/>
    <col min="14500" max="14500" width="9.375" customWidth="1"/>
    <col min="14501" max="14501" width="14.625" customWidth="1"/>
    <col min="14502" max="14502" width="12.75" customWidth="1"/>
    <col min="14503" max="14503" width="30.625" customWidth="1"/>
    <col min="14754" max="14754" width="23.25" customWidth="1"/>
    <col min="14755" max="14755" width="10.625" customWidth="1"/>
    <col min="14756" max="14756" width="9.375" customWidth="1"/>
    <col min="14757" max="14757" width="14.625" customWidth="1"/>
    <col min="14758" max="14758" width="12.75" customWidth="1"/>
    <col min="14759" max="14759" width="30.625" customWidth="1"/>
    <col min="15010" max="15010" width="23.25" customWidth="1"/>
    <col min="15011" max="15011" width="10.625" customWidth="1"/>
    <col min="15012" max="15012" width="9.375" customWidth="1"/>
    <col min="15013" max="15013" width="14.625" customWidth="1"/>
    <col min="15014" max="15014" width="12.75" customWidth="1"/>
    <col min="15015" max="15015" width="30.625" customWidth="1"/>
    <col min="15266" max="15266" width="23.25" customWidth="1"/>
    <col min="15267" max="15267" width="10.625" customWidth="1"/>
    <col min="15268" max="15268" width="9.375" customWidth="1"/>
    <col min="15269" max="15269" width="14.625" customWidth="1"/>
    <col min="15270" max="15270" width="12.75" customWidth="1"/>
    <col min="15271" max="15271" width="30.625" customWidth="1"/>
    <col min="15522" max="15522" width="23.25" customWidth="1"/>
    <col min="15523" max="15523" width="10.625" customWidth="1"/>
    <col min="15524" max="15524" width="9.375" customWidth="1"/>
    <col min="15525" max="15525" width="14.625" customWidth="1"/>
    <col min="15526" max="15526" width="12.75" customWidth="1"/>
    <col min="15527" max="15527" width="30.625" customWidth="1"/>
    <col min="15778" max="15778" width="23.25" customWidth="1"/>
    <col min="15779" max="15779" width="10.625" customWidth="1"/>
    <col min="15780" max="15780" width="9.375" customWidth="1"/>
    <col min="15781" max="15781" width="14.625" customWidth="1"/>
    <col min="15782" max="15782" width="12.75" customWidth="1"/>
    <col min="15783" max="15783" width="30.625" customWidth="1"/>
    <col min="16034" max="16034" width="23.25" customWidth="1"/>
    <col min="16035" max="16035" width="10.625" customWidth="1"/>
    <col min="16036" max="16036" width="9.375" customWidth="1"/>
    <col min="16037" max="16037" width="14.625" customWidth="1"/>
    <col min="16038" max="16038" width="12.75" customWidth="1"/>
    <col min="16039" max="16039" width="30.625" customWidth="1"/>
  </cols>
  <sheetData>
    <row r="1" spans="1:4" s="17" customFormat="1" ht="21" customHeight="1" x14ac:dyDescent="0.2">
      <c r="A1" s="21"/>
      <c r="B1" s="202" t="s">
        <v>137</v>
      </c>
      <c r="C1" s="202"/>
      <c r="D1" s="202"/>
    </row>
    <row r="2" spans="1:4" s="34" customFormat="1" ht="14.25" customHeight="1" x14ac:dyDescent="0.2">
      <c r="B2" s="57" t="s">
        <v>32</v>
      </c>
      <c r="C2" s="45" t="s">
        <v>71</v>
      </c>
      <c r="D2" s="57" t="s">
        <v>72</v>
      </c>
    </row>
    <row r="3" spans="1:4" ht="36" customHeight="1" x14ac:dyDescent="0.2">
      <c r="B3" s="18" t="s">
        <v>48</v>
      </c>
      <c r="C3" s="46">
        <v>42191</v>
      </c>
      <c r="D3" s="47" t="s">
        <v>261</v>
      </c>
    </row>
    <row r="4" spans="1:4" ht="44.25" customHeight="1" x14ac:dyDescent="0.2">
      <c r="B4" s="18" t="s">
        <v>49</v>
      </c>
      <c r="C4" s="46">
        <v>42191</v>
      </c>
      <c r="D4" s="47" t="s">
        <v>260</v>
      </c>
    </row>
    <row r="5" spans="1:4" ht="39" customHeight="1" x14ac:dyDescent="0.2">
      <c r="B5" s="18" t="s">
        <v>50</v>
      </c>
      <c r="C5" s="46">
        <v>42191</v>
      </c>
      <c r="D5" s="47" t="s">
        <v>259</v>
      </c>
    </row>
    <row r="6" spans="1:4" ht="33.75" customHeight="1" x14ac:dyDescent="0.2">
      <c r="B6" s="18" t="s">
        <v>51</v>
      </c>
      <c r="C6" s="46">
        <v>42222</v>
      </c>
      <c r="D6" s="47" t="s">
        <v>258</v>
      </c>
    </row>
    <row r="7" spans="1:4" ht="33" customHeight="1" x14ac:dyDescent="0.2">
      <c r="B7" s="18" t="s">
        <v>52</v>
      </c>
      <c r="C7" s="46">
        <v>42564</v>
      </c>
      <c r="D7" s="47" t="s">
        <v>256</v>
      </c>
    </row>
    <row r="8" spans="1:4" ht="33.75" customHeight="1" x14ac:dyDescent="0.2">
      <c r="B8" s="18" t="s">
        <v>59</v>
      </c>
      <c r="C8" s="46">
        <v>42922</v>
      </c>
      <c r="D8" s="47" t="s">
        <v>263</v>
      </c>
    </row>
    <row r="9" spans="1:4" ht="33" customHeight="1" x14ac:dyDescent="0.2">
      <c r="B9" s="18" t="s">
        <v>60</v>
      </c>
      <c r="C9" s="46">
        <v>42922</v>
      </c>
      <c r="D9" s="47" t="s">
        <v>265</v>
      </c>
    </row>
    <row r="10" spans="1:4" ht="20.25" customHeight="1" x14ac:dyDescent="0.2">
      <c r="B10" s="18" t="s">
        <v>61</v>
      </c>
      <c r="C10" s="46">
        <v>42953</v>
      </c>
      <c r="D10" s="47" t="s">
        <v>150</v>
      </c>
    </row>
    <row r="11" spans="1:4" ht="29.25" customHeight="1" x14ac:dyDescent="0.2">
      <c r="B11" s="18" t="s">
        <v>62</v>
      </c>
      <c r="C11" s="46">
        <v>42953</v>
      </c>
      <c r="D11" s="47" t="s">
        <v>255</v>
      </c>
    </row>
    <row r="12" spans="1:4" ht="32.25" customHeight="1" x14ac:dyDescent="0.2">
      <c r="B12" s="18" t="s">
        <v>56</v>
      </c>
      <c r="C12" s="46">
        <v>42953</v>
      </c>
      <c r="D12" s="47" t="s">
        <v>257</v>
      </c>
    </row>
    <row r="13" spans="1:4" ht="17.25" customHeight="1" x14ac:dyDescent="0.2">
      <c r="B13" s="18" t="s">
        <v>57</v>
      </c>
      <c r="C13" s="46">
        <v>42953</v>
      </c>
      <c r="D13" s="47" t="s">
        <v>149</v>
      </c>
    </row>
    <row r="14" spans="1:4" ht="32.25" customHeight="1" x14ac:dyDescent="0.2">
      <c r="B14" s="18" t="s">
        <v>58</v>
      </c>
      <c r="C14" s="46">
        <v>42953</v>
      </c>
      <c r="D14" s="47" t="s">
        <v>264</v>
      </c>
    </row>
    <row r="15" spans="1:4" ht="48" customHeight="1" x14ac:dyDescent="0.2">
      <c r="B15" s="18" t="s">
        <v>63</v>
      </c>
      <c r="C15" s="46">
        <v>42953</v>
      </c>
      <c r="D15" s="47" t="s">
        <v>262</v>
      </c>
    </row>
    <row r="16" spans="1:4" ht="30" customHeight="1" x14ac:dyDescent="0.2">
      <c r="B16" s="18" t="s">
        <v>55</v>
      </c>
      <c r="C16" s="46">
        <v>42799</v>
      </c>
      <c r="D16" s="47" t="s">
        <v>130</v>
      </c>
    </row>
    <row r="17" spans="2:4" ht="20.25" customHeight="1" x14ac:dyDescent="0.2">
      <c r="B17" s="48" t="s">
        <v>121</v>
      </c>
      <c r="C17" s="49">
        <v>43285</v>
      </c>
      <c r="D17" s="47" t="s">
        <v>159</v>
      </c>
    </row>
    <row r="18" spans="2:4" ht="21.75" customHeight="1" x14ac:dyDescent="0.2">
      <c r="B18" s="19" t="s">
        <v>107</v>
      </c>
      <c r="C18" s="46">
        <v>43320</v>
      </c>
      <c r="D18" s="47" t="s">
        <v>108</v>
      </c>
    </row>
    <row r="19" spans="2:4" ht="19.5" customHeight="1" x14ac:dyDescent="0.2">
      <c r="B19" s="19" t="s">
        <v>132</v>
      </c>
      <c r="C19" s="46">
        <v>43320</v>
      </c>
      <c r="D19" s="47" t="s">
        <v>109</v>
      </c>
    </row>
    <row r="20" spans="2:4" ht="18.75" customHeight="1" x14ac:dyDescent="0.2">
      <c r="B20" s="19" t="s">
        <v>110</v>
      </c>
      <c r="C20" s="46">
        <v>43320</v>
      </c>
      <c r="D20" s="47" t="s">
        <v>111</v>
      </c>
    </row>
    <row r="21" spans="2:4" ht="18" customHeight="1" x14ac:dyDescent="0.2">
      <c r="B21" s="7" t="s">
        <v>112</v>
      </c>
      <c r="C21" s="46">
        <v>43320</v>
      </c>
      <c r="D21" s="47" t="s">
        <v>254</v>
      </c>
    </row>
    <row r="22" spans="2:4" ht="16.5" customHeight="1" x14ac:dyDescent="0.2">
      <c r="B22" s="19" t="s">
        <v>113</v>
      </c>
      <c r="C22" s="46">
        <v>43320</v>
      </c>
      <c r="D22" s="47" t="s">
        <v>269</v>
      </c>
    </row>
    <row r="23" spans="2:4" ht="18.75" customHeight="1" x14ac:dyDescent="0.2">
      <c r="B23" s="7" t="s">
        <v>133</v>
      </c>
      <c r="C23" s="46">
        <v>43320</v>
      </c>
      <c r="D23" s="47" t="s">
        <v>160</v>
      </c>
    </row>
    <row r="24" spans="2:4" ht="16.5" customHeight="1" x14ac:dyDescent="0.2">
      <c r="B24" s="19" t="s">
        <v>134</v>
      </c>
      <c r="C24" s="46">
        <v>43320</v>
      </c>
      <c r="D24" s="47" t="s">
        <v>114</v>
      </c>
    </row>
    <row r="25" spans="2:4" ht="16.5" customHeight="1" x14ac:dyDescent="0.2">
      <c r="B25" s="19" t="s">
        <v>172</v>
      </c>
      <c r="C25" s="46">
        <v>43417</v>
      </c>
      <c r="D25" s="47" t="s">
        <v>238</v>
      </c>
    </row>
    <row r="26" spans="2:4" ht="13.5" customHeight="1" x14ac:dyDescent="0.2">
      <c r="B26" s="19" t="s">
        <v>252</v>
      </c>
      <c r="C26" s="46">
        <v>43478</v>
      </c>
      <c r="D26" s="47" t="s">
        <v>253</v>
      </c>
    </row>
    <row r="27" spans="2:4" ht="28.5" customHeight="1" x14ac:dyDescent="0.2">
      <c r="B27" s="18" t="s">
        <v>53</v>
      </c>
      <c r="C27" s="46">
        <v>42591</v>
      </c>
      <c r="D27" s="47" t="s">
        <v>151</v>
      </c>
    </row>
    <row r="28" spans="2:4" ht="30.75" customHeight="1" x14ac:dyDescent="0.2">
      <c r="B28" s="50" t="s">
        <v>54</v>
      </c>
      <c r="C28" s="46">
        <v>42740</v>
      </c>
      <c r="D28" s="47" t="s">
        <v>136</v>
      </c>
    </row>
    <row r="29" spans="2:4" ht="36" customHeight="1" x14ac:dyDescent="0.2">
      <c r="B29" s="19" t="s">
        <v>78</v>
      </c>
      <c r="C29" s="46">
        <v>43237</v>
      </c>
      <c r="D29" s="47" t="s">
        <v>135</v>
      </c>
    </row>
    <row r="30" spans="2:4" ht="29.25" customHeight="1" x14ac:dyDescent="0.2">
      <c r="B30" s="56" t="s">
        <v>181</v>
      </c>
      <c r="C30" s="76">
        <v>43410</v>
      </c>
      <c r="D30" s="77" t="s">
        <v>186</v>
      </c>
    </row>
    <row r="31" spans="2:4" ht="30" customHeight="1" x14ac:dyDescent="0.2">
      <c r="B31" s="19" t="s">
        <v>139</v>
      </c>
      <c r="C31" s="46">
        <v>43075</v>
      </c>
      <c r="D31" s="47" t="s">
        <v>291</v>
      </c>
    </row>
    <row r="32" spans="2:4" ht="48.75" customHeight="1" x14ac:dyDescent="0.2">
      <c r="B32" s="19" t="s">
        <v>138</v>
      </c>
      <c r="C32" s="46">
        <v>43121</v>
      </c>
      <c r="D32" s="47" t="s">
        <v>292</v>
      </c>
    </row>
    <row r="33" spans="2:4" ht="33" customHeight="1" x14ac:dyDescent="0.2">
      <c r="B33" s="104" t="s">
        <v>293</v>
      </c>
      <c r="C33" s="46">
        <v>43380</v>
      </c>
      <c r="D33" s="47" t="s">
        <v>294</v>
      </c>
    </row>
    <row r="34" spans="2:4" ht="63" customHeight="1" x14ac:dyDescent="0.2">
      <c r="B34" s="33" t="s">
        <v>278</v>
      </c>
      <c r="C34" s="46">
        <v>43489</v>
      </c>
      <c r="D34" s="47" t="s">
        <v>287</v>
      </c>
    </row>
    <row r="35" spans="2:4" ht="26.25" customHeight="1" x14ac:dyDescent="0.2">
      <c r="B35" s="67" t="s">
        <v>289</v>
      </c>
      <c r="C35" s="46">
        <v>43492</v>
      </c>
      <c r="D35" s="47" t="s">
        <v>282</v>
      </c>
    </row>
    <row r="36" spans="2:4" ht="27.75" customHeight="1" x14ac:dyDescent="0.2">
      <c r="B36" s="67" t="s">
        <v>288</v>
      </c>
      <c r="C36" s="46">
        <v>43492</v>
      </c>
      <c r="D36" s="47" t="s">
        <v>283</v>
      </c>
    </row>
    <row r="37" spans="2:4" ht="31.5" x14ac:dyDescent="0.2">
      <c r="B37" s="67" t="s">
        <v>249</v>
      </c>
      <c r="C37" s="46">
        <v>43492</v>
      </c>
      <c r="D37" s="47" t="s">
        <v>284</v>
      </c>
    </row>
    <row r="38" spans="2:4" ht="51" customHeight="1" x14ac:dyDescent="0.2">
      <c r="B38" s="67" t="s">
        <v>301</v>
      </c>
      <c r="C38" s="46">
        <v>43495</v>
      </c>
      <c r="D38" s="47" t="s">
        <v>310</v>
      </c>
    </row>
  </sheetData>
  <mergeCells count="1">
    <mergeCell ref="B1:D1"/>
  </mergeCells>
  <pageMargins left="0" right="0" top="0" bottom="0" header="0" footer="0"/>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rightToLeft="1" topLeftCell="B7" zoomScaleNormal="100" workbookViewId="0">
      <selection activeCell="C13" sqref="C13"/>
    </sheetView>
  </sheetViews>
  <sheetFormatPr defaultRowHeight="14.25" x14ac:dyDescent="0.2"/>
  <cols>
    <col min="1" max="1" width="2.75" style="14" hidden="1" customWidth="1"/>
    <col min="2" max="2" width="1.125" style="14" customWidth="1"/>
    <col min="3" max="3" width="14.875" style="14" customWidth="1"/>
    <col min="4" max="4" width="83.625" style="14" customWidth="1"/>
    <col min="5" max="5" width="23.25" style="14" customWidth="1"/>
    <col min="6" max="6" width="20.625" style="14" customWidth="1"/>
    <col min="7" max="63" width="9" style="14"/>
    <col min="64" max="64" width="0" style="14" hidden="1" customWidth="1"/>
    <col min="65" max="65" width="1" style="14" customWidth="1"/>
    <col min="66" max="66" width="21.75" style="14" customWidth="1"/>
    <col min="67" max="67" width="91.875" style="14" customWidth="1"/>
    <col min="68" max="319" width="9" style="14"/>
    <col min="320" max="320" width="0" style="14" hidden="1" customWidth="1"/>
    <col min="321" max="321" width="1" style="14" customWidth="1"/>
    <col min="322" max="322" width="21.75" style="14" customWidth="1"/>
    <col min="323" max="323" width="91.875" style="14" customWidth="1"/>
    <col min="324" max="575" width="9" style="14"/>
    <col min="576" max="576" width="0" style="14" hidden="1" customWidth="1"/>
    <col min="577" max="577" width="1" style="14" customWidth="1"/>
    <col min="578" max="578" width="21.75" style="14" customWidth="1"/>
    <col min="579" max="579" width="91.875" style="14" customWidth="1"/>
    <col min="580" max="831" width="9" style="14"/>
    <col min="832" max="832" width="0" style="14" hidden="1" customWidth="1"/>
    <col min="833" max="833" width="1" style="14" customWidth="1"/>
    <col min="834" max="834" width="21.75" style="14" customWidth="1"/>
    <col min="835" max="835" width="91.875" style="14" customWidth="1"/>
    <col min="836" max="1087" width="9" style="14"/>
    <col min="1088" max="1088" width="0" style="14" hidden="1" customWidth="1"/>
    <col min="1089" max="1089" width="1" style="14" customWidth="1"/>
    <col min="1090" max="1090" width="21.75" style="14" customWidth="1"/>
    <col min="1091" max="1091" width="91.875" style="14" customWidth="1"/>
    <col min="1092" max="1343" width="9" style="14"/>
    <col min="1344" max="1344" width="0" style="14" hidden="1" customWidth="1"/>
    <col min="1345" max="1345" width="1" style="14" customWidth="1"/>
    <col min="1346" max="1346" width="21.75" style="14" customWidth="1"/>
    <col min="1347" max="1347" width="91.875" style="14" customWidth="1"/>
    <col min="1348" max="1599" width="9" style="14"/>
    <col min="1600" max="1600" width="0" style="14" hidden="1" customWidth="1"/>
    <col min="1601" max="1601" width="1" style="14" customWidth="1"/>
    <col min="1602" max="1602" width="21.75" style="14" customWidth="1"/>
    <col min="1603" max="1603" width="91.875" style="14" customWidth="1"/>
    <col min="1604" max="1855" width="9" style="14"/>
    <col min="1856" max="1856" width="0" style="14" hidden="1" customWidth="1"/>
    <col min="1857" max="1857" width="1" style="14" customWidth="1"/>
    <col min="1858" max="1858" width="21.75" style="14" customWidth="1"/>
    <col min="1859" max="1859" width="91.875" style="14" customWidth="1"/>
    <col min="1860" max="2111" width="9" style="14"/>
    <col min="2112" max="2112" width="0" style="14" hidden="1" customWidth="1"/>
    <col min="2113" max="2113" width="1" style="14" customWidth="1"/>
    <col min="2114" max="2114" width="21.75" style="14" customWidth="1"/>
    <col min="2115" max="2115" width="91.875" style="14" customWidth="1"/>
    <col min="2116" max="2367" width="9" style="14"/>
    <col min="2368" max="2368" width="0" style="14" hidden="1" customWidth="1"/>
    <col min="2369" max="2369" width="1" style="14" customWidth="1"/>
    <col min="2370" max="2370" width="21.75" style="14" customWidth="1"/>
    <col min="2371" max="2371" width="91.875" style="14" customWidth="1"/>
    <col min="2372" max="2623" width="9" style="14"/>
    <col min="2624" max="2624" width="0" style="14" hidden="1" customWidth="1"/>
    <col min="2625" max="2625" width="1" style="14" customWidth="1"/>
    <col min="2626" max="2626" width="21.75" style="14" customWidth="1"/>
    <col min="2627" max="2627" width="91.875" style="14" customWidth="1"/>
    <col min="2628" max="2879" width="9" style="14"/>
    <col min="2880" max="2880" width="0" style="14" hidden="1" customWidth="1"/>
    <col min="2881" max="2881" width="1" style="14" customWidth="1"/>
    <col min="2882" max="2882" width="21.75" style="14" customWidth="1"/>
    <col min="2883" max="2883" width="91.875" style="14" customWidth="1"/>
    <col min="2884" max="3135" width="9" style="14"/>
    <col min="3136" max="3136" width="0" style="14" hidden="1" customWidth="1"/>
    <col min="3137" max="3137" width="1" style="14" customWidth="1"/>
    <col min="3138" max="3138" width="21.75" style="14" customWidth="1"/>
    <col min="3139" max="3139" width="91.875" style="14" customWidth="1"/>
    <col min="3140" max="3391" width="9" style="14"/>
    <col min="3392" max="3392" width="0" style="14" hidden="1" customWidth="1"/>
    <col min="3393" max="3393" width="1" style="14" customWidth="1"/>
    <col min="3394" max="3394" width="21.75" style="14" customWidth="1"/>
    <col min="3395" max="3395" width="91.875" style="14" customWidth="1"/>
    <col min="3396" max="3647" width="9" style="14"/>
    <col min="3648" max="3648" width="0" style="14" hidden="1" customWidth="1"/>
    <col min="3649" max="3649" width="1" style="14" customWidth="1"/>
    <col min="3650" max="3650" width="21.75" style="14" customWidth="1"/>
    <col min="3651" max="3651" width="91.875" style="14" customWidth="1"/>
    <col min="3652" max="3903" width="9" style="14"/>
    <col min="3904" max="3904" width="0" style="14" hidden="1" customWidth="1"/>
    <col min="3905" max="3905" width="1" style="14" customWidth="1"/>
    <col min="3906" max="3906" width="21.75" style="14" customWidth="1"/>
    <col min="3907" max="3907" width="91.875" style="14" customWidth="1"/>
    <col min="3908" max="4159" width="9" style="14"/>
    <col min="4160" max="4160" width="0" style="14" hidden="1" customWidth="1"/>
    <col min="4161" max="4161" width="1" style="14" customWidth="1"/>
    <col min="4162" max="4162" width="21.75" style="14" customWidth="1"/>
    <col min="4163" max="4163" width="91.875" style="14" customWidth="1"/>
    <col min="4164" max="4415" width="9" style="14"/>
    <col min="4416" max="4416" width="0" style="14" hidden="1" customWidth="1"/>
    <col min="4417" max="4417" width="1" style="14" customWidth="1"/>
    <col min="4418" max="4418" width="21.75" style="14" customWidth="1"/>
    <col min="4419" max="4419" width="91.875" style="14" customWidth="1"/>
    <col min="4420" max="4671" width="9" style="14"/>
    <col min="4672" max="4672" width="0" style="14" hidden="1" customWidth="1"/>
    <col min="4673" max="4673" width="1" style="14" customWidth="1"/>
    <col min="4674" max="4674" width="21.75" style="14" customWidth="1"/>
    <col min="4675" max="4675" width="91.875" style="14" customWidth="1"/>
    <col min="4676" max="4927" width="9" style="14"/>
    <col min="4928" max="4928" width="0" style="14" hidden="1" customWidth="1"/>
    <col min="4929" max="4929" width="1" style="14" customWidth="1"/>
    <col min="4930" max="4930" width="21.75" style="14" customWidth="1"/>
    <col min="4931" max="4931" width="91.875" style="14" customWidth="1"/>
    <col min="4932" max="5183" width="9" style="14"/>
    <col min="5184" max="5184" width="0" style="14" hidden="1" customWidth="1"/>
    <col min="5185" max="5185" width="1" style="14" customWidth="1"/>
    <col min="5186" max="5186" width="21.75" style="14" customWidth="1"/>
    <col min="5187" max="5187" width="91.875" style="14" customWidth="1"/>
    <col min="5188" max="5439" width="9" style="14"/>
    <col min="5440" max="5440" width="0" style="14" hidden="1" customWidth="1"/>
    <col min="5441" max="5441" width="1" style="14" customWidth="1"/>
    <col min="5442" max="5442" width="21.75" style="14" customWidth="1"/>
    <col min="5443" max="5443" width="91.875" style="14" customWidth="1"/>
    <col min="5444" max="5695" width="9" style="14"/>
    <col min="5696" max="5696" width="0" style="14" hidden="1" customWidth="1"/>
    <col min="5697" max="5697" width="1" style="14" customWidth="1"/>
    <col min="5698" max="5698" width="21.75" style="14" customWidth="1"/>
    <col min="5699" max="5699" width="91.875" style="14" customWidth="1"/>
    <col min="5700" max="5951" width="9" style="14"/>
    <col min="5952" max="5952" width="0" style="14" hidden="1" customWidth="1"/>
    <col min="5953" max="5953" width="1" style="14" customWidth="1"/>
    <col min="5954" max="5954" width="21.75" style="14" customWidth="1"/>
    <col min="5955" max="5955" width="91.875" style="14" customWidth="1"/>
    <col min="5956" max="6207" width="9" style="14"/>
    <col min="6208" max="6208" width="0" style="14" hidden="1" customWidth="1"/>
    <col min="6209" max="6209" width="1" style="14" customWidth="1"/>
    <col min="6210" max="6210" width="21.75" style="14" customWidth="1"/>
    <col min="6211" max="6211" width="91.875" style="14" customWidth="1"/>
    <col min="6212" max="6463" width="9" style="14"/>
    <col min="6464" max="6464" width="0" style="14" hidden="1" customWidth="1"/>
    <col min="6465" max="6465" width="1" style="14" customWidth="1"/>
    <col min="6466" max="6466" width="21.75" style="14" customWidth="1"/>
    <col min="6467" max="6467" width="91.875" style="14" customWidth="1"/>
    <col min="6468" max="6719" width="9" style="14"/>
    <col min="6720" max="6720" width="0" style="14" hidden="1" customWidth="1"/>
    <col min="6721" max="6721" width="1" style="14" customWidth="1"/>
    <col min="6722" max="6722" width="21.75" style="14" customWidth="1"/>
    <col min="6723" max="6723" width="91.875" style="14" customWidth="1"/>
    <col min="6724" max="6975" width="9" style="14"/>
    <col min="6976" max="6976" width="0" style="14" hidden="1" customWidth="1"/>
    <col min="6977" max="6977" width="1" style="14" customWidth="1"/>
    <col min="6978" max="6978" width="21.75" style="14" customWidth="1"/>
    <col min="6979" max="6979" width="91.875" style="14" customWidth="1"/>
    <col min="6980" max="7231" width="9" style="14"/>
    <col min="7232" max="7232" width="0" style="14" hidden="1" customWidth="1"/>
    <col min="7233" max="7233" width="1" style="14" customWidth="1"/>
    <col min="7234" max="7234" width="21.75" style="14" customWidth="1"/>
    <col min="7235" max="7235" width="91.875" style="14" customWidth="1"/>
    <col min="7236" max="7487" width="9" style="14"/>
    <col min="7488" max="7488" width="0" style="14" hidden="1" customWidth="1"/>
    <col min="7489" max="7489" width="1" style="14" customWidth="1"/>
    <col min="7490" max="7490" width="21.75" style="14" customWidth="1"/>
    <col min="7491" max="7491" width="91.875" style="14" customWidth="1"/>
    <col min="7492" max="7743" width="9" style="14"/>
    <col min="7744" max="7744" width="0" style="14" hidden="1" customWidth="1"/>
    <col min="7745" max="7745" width="1" style="14" customWidth="1"/>
    <col min="7746" max="7746" width="21.75" style="14" customWidth="1"/>
    <col min="7747" max="7747" width="91.875" style="14" customWidth="1"/>
    <col min="7748" max="7999" width="9" style="14"/>
    <col min="8000" max="8000" width="0" style="14" hidden="1" customWidth="1"/>
    <col min="8001" max="8001" width="1" style="14" customWidth="1"/>
    <col min="8002" max="8002" width="21.75" style="14" customWidth="1"/>
    <col min="8003" max="8003" width="91.875" style="14" customWidth="1"/>
    <col min="8004" max="8255" width="9" style="14"/>
    <col min="8256" max="8256" width="0" style="14" hidden="1" customWidth="1"/>
    <col min="8257" max="8257" width="1" style="14" customWidth="1"/>
    <col min="8258" max="8258" width="21.75" style="14" customWidth="1"/>
    <col min="8259" max="8259" width="91.875" style="14" customWidth="1"/>
    <col min="8260" max="8511" width="9" style="14"/>
    <col min="8512" max="8512" width="0" style="14" hidden="1" customWidth="1"/>
    <col min="8513" max="8513" width="1" style="14" customWidth="1"/>
    <col min="8514" max="8514" width="21.75" style="14" customWidth="1"/>
    <col min="8515" max="8515" width="91.875" style="14" customWidth="1"/>
    <col min="8516" max="8767" width="9" style="14"/>
    <col min="8768" max="8768" width="0" style="14" hidden="1" customWidth="1"/>
    <col min="8769" max="8769" width="1" style="14" customWidth="1"/>
    <col min="8770" max="8770" width="21.75" style="14" customWidth="1"/>
    <col min="8771" max="8771" width="91.875" style="14" customWidth="1"/>
    <col min="8772" max="9023" width="9" style="14"/>
    <col min="9024" max="9024" width="0" style="14" hidden="1" customWidth="1"/>
    <col min="9025" max="9025" width="1" style="14" customWidth="1"/>
    <col min="9026" max="9026" width="21.75" style="14" customWidth="1"/>
    <col min="9027" max="9027" width="91.875" style="14" customWidth="1"/>
    <col min="9028" max="9279" width="9" style="14"/>
    <col min="9280" max="9280" width="0" style="14" hidden="1" customWidth="1"/>
    <col min="9281" max="9281" width="1" style="14" customWidth="1"/>
    <col min="9282" max="9282" width="21.75" style="14" customWidth="1"/>
    <col min="9283" max="9283" width="91.875" style="14" customWidth="1"/>
    <col min="9284" max="9535" width="9" style="14"/>
    <col min="9536" max="9536" width="0" style="14" hidden="1" customWidth="1"/>
    <col min="9537" max="9537" width="1" style="14" customWidth="1"/>
    <col min="9538" max="9538" width="21.75" style="14" customWidth="1"/>
    <col min="9539" max="9539" width="91.875" style="14" customWidth="1"/>
    <col min="9540" max="9791" width="9" style="14"/>
    <col min="9792" max="9792" width="0" style="14" hidden="1" customWidth="1"/>
    <col min="9793" max="9793" width="1" style="14" customWidth="1"/>
    <col min="9794" max="9794" width="21.75" style="14" customWidth="1"/>
    <col min="9795" max="9795" width="91.875" style="14" customWidth="1"/>
    <col min="9796" max="10047" width="9" style="14"/>
    <col min="10048" max="10048" width="0" style="14" hidden="1" customWidth="1"/>
    <col min="10049" max="10049" width="1" style="14" customWidth="1"/>
    <col min="10050" max="10050" width="21.75" style="14" customWidth="1"/>
    <col min="10051" max="10051" width="91.875" style="14" customWidth="1"/>
    <col min="10052" max="10303" width="9" style="14"/>
    <col min="10304" max="10304" width="0" style="14" hidden="1" customWidth="1"/>
    <col min="10305" max="10305" width="1" style="14" customWidth="1"/>
    <col min="10306" max="10306" width="21.75" style="14" customWidth="1"/>
    <col min="10307" max="10307" width="91.875" style="14" customWidth="1"/>
    <col min="10308" max="10559" width="9" style="14"/>
    <col min="10560" max="10560" width="0" style="14" hidden="1" customWidth="1"/>
    <col min="10561" max="10561" width="1" style="14" customWidth="1"/>
    <col min="10562" max="10562" width="21.75" style="14" customWidth="1"/>
    <col min="10563" max="10563" width="91.875" style="14" customWidth="1"/>
    <col min="10564" max="10815" width="9" style="14"/>
    <col min="10816" max="10816" width="0" style="14" hidden="1" customWidth="1"/>
    <col min="10817" max="10817" width="1" style="14" customWidth="1"/>
    <col min="10818" max="10818" width="21.75" style="14" customWidth="1"/>
    <col min="10819" max="10819" width="91.875" style="14" customWidth="1"/>
    <col min="10820" max="11071" width="9" style="14"/>
    <col min="11072" max="11072" width="0" style="14" hidden="1" customWidth="1"/>
    <col min="11073" max="11073" width="1" style="14" customWidth="1"/>
    <col min="11074" max="11074" width="21.75" style="14" customWidth="1"/>
    <col min="11075" max="11075" width="91.875" style="14" customWidth="1"/>
    <col min="11076" max="11327" width="9" style="14"/>
    <col min="11328" max="11328" width="0" style="14" hidden="1" customWidth="1"/>
    <col min="11329" max="11329" width="1" style="14" customWidth="1"/>
    <col min="11330" max="11330" width="21.75" style="14" customWidth="1"/>
    <col min="11331" max="11331" width="91.875" style="14" customWidth="1"/>
    <col min="11332" max="11583" width="9" style="14"/>
    <col min="11584" max="11584" width="0" style="14" hidden="1" customWidth="1"/>
    <col min="11585" max="11585" width="1" style="14" customWidth="1"/>
    <col min="11586" max="11586" width="21.75" style="14" customWidth="1"/>
    <col min="11587" max="11587" width="91.875" style="14" customWidth="1"/>
    <col min="11588" max="11839" width="9" style="14"/>
    <col min="11840" max="11840" width="0" style="14" hidden="1" customWidth="1"/>
    <col min="11841" max="11841" width="1" style="14" customWidth="1"/>
    <col min="11842" max="11842" width="21.75" style="14" customWidth="1"/>
    <col min="11843" max="11843" width="91.875" style="14" customWidth="1"/>
    <col min="11844" max="12095" width="9" style="14"/>
    <col min="12096" max="12096" width="0" style="14" hidden="1" customWidth="1"/>
    <col min="12097" max="12097" width="1" style="14" customWidth="1"/>
    <col min="12098" max="12098" width="21.75" style="14" customWidth="1"/>
    <col min="12099" max="12099" width="91.875" style="14" customWidth="1"/>
    <col min="12100" max="12351" width="9" style="14"/>
    <col min="12352" max="12352" width="0" style="14" hidden="1" customWidth="1"/>
    <col min="12353" max="12353" width="1" style="14" customWidth="1"/>
    <col min="12354" max="12354" width="21.75" style="14" customWidth="1"/>
    <col min="12355" max="12355" width="91.875" style="14" customWidth="1"/>
    <col min="12356" max="12607" width="9" style="14"/>
    <col min="12608" max="12608" width="0" style="14" hidden="1" customWidth="1"/>
    <col min="12609" max="12609" width="1" style="14" customWidth="1"/>
    <col min="12610" max="12610" width="21.75" style="14" customWidth="1"/>
    <col min="12611" max="12611" width="91.875" style="14" customWidth="1"/>
    <col min="12612" max="12863" width="9" style="14"/>
    <col min="12864" max="12864" width="0" style="14" hidden="1" customWidth="1"/>
    <col min="12865" max="12865" width="1" style="14" customWidth="1"/>
    <col min="12866" max="12866" width="21.75" style="14" customWidth="1"/>
    <col min="12867" max="12867" width="91.875" style="14" customWidth="1"/>
    <col min="12868" max="13119" width="9" style="14"/>
    <col min="13120" max="13120" width="0" style="14" hidden="1" customWidth="1"/>
    <col min="13121" max="13121" width="1" style="14" customWidth="1"/>
    <col min="13122" max="13122" width="21.75" style="14" customWidth="1"/>
    <col min="13123" max="13123" width="91.875" style="14" customWidth="1"/>
    <col min="13124" max="13375" width="9" style="14"/>
    <col min="13376" max="13376" width="0" style="14" hidden="1" customWidth="1"/>
    <col min="13377" max="13377" width="1" style="14" customWidth="1"/>
    <col min="13378" max="13378" width="21.75" style="14" customWidth="1"/>
    <col min="13379" max="13379" width="91.875" style="14" customWidth="1"/>
    <col min="13380" max="13631" width="9" style="14"/>
    <col min="13632" max="13632" width="0" style="14" hidden="1" customWidth="1"/>
    <col min="13633" max="13633" width="1" style="14" customWidth="1"/>
    <col min="13634" max="13634" width="21.75" style="14" customWidth="1"/>
    <col min="13635" max="13635" width="91.875" style="14" customWidth="1"/>
    <col min="13636" max="13887" width="9" style="14"/>
    <col min="13888" max="13888" width="0" style="14" hidden="1" customWidth="1"/>
    <col min="13889" max="13889" width="1" style="14" customWidth="1"/>
    <col min="13890" max="13890" width="21.75" style="14" customWidth="1"/>
    <col min="13891" max="13891" width="91.875" style="14" customWidth="1"/>
    <col min="13892" max="14143" width="9" style="14"/>
    <col min="14144" max="14144" width="0" style="14" hidden="1" customWidth="1"/>
    <col min="14145" max="14145" width="1" style="14" customWidth="1"/>
    <col min="14146" max="14146" width="21.75" style="14" customWidth="1"/>
    <col min="14147" max="14147" width="91.875" style="14" customWidth="1"/>
    <col min="14148" max="14399" width="9" style="14"/>
    <col min="14400" max="14400" width="0" style="14" hidden="1" customWidth="1"/>
    <col min="14401" max="14401" width="1" style="14" customWidth="1"/>
    <col min="14402" max="14402" width="21.75" style="14" customWidth="1"/>
    <col min="14403" max="14403" width="91.875" style="14" customWidth="1"/>
    <col min="14404" max="14655" width="9" style="14"/>
    <col min="14656" max="14656" width="0" style="14" hidden="1" customWidth="1"/>
    <col min="14657" max="14657" width="1" style="14" customWidth="1"/>
    <col min="14658" max="14658" width="21.75" style="14" customWidth="1"/>
    <col min="14659" max="14659" width="91.875" style="14" customWidth="1"/>
    <col min="14660" max="14911" width="9" style="14"/>
    <col min="14912" max="14912" width="0" style="14" hidden="1" customWidth="1"/>
    <col min="14913" max="14913" width="1" style="14" customWidth="1"/>
    <col min="14914" max="14914" width="21.75" style="14" customWidth="1"/>
    <col min="14915" max="14915" width="91.875" style="14" customWidth="1"/>
    <col min="14916" max="15167" width="9" style="14"/>
    <col min="15168" max="15168" width="0" style="14" hidden="1" customWidth="1"/>
    <col min="15169" max="15169" width="1" style="14" customWidth="1"/>
    <col min="15170" max="15170" width="21.75" style="14" customWidth="1"/>
    <col min="15171" max="15171" width="91.875" style="14" customWidth="1"/>
    <col min="15172" max="15423" width="9" style="14"/>
    <col min="15424" max="15424" width="0" style="14" hidden="1" customWidth="1"/>
    <col min="15425" max="15425" width="1" style="14" customWidth="1"/>
    <col min="15426" max="15426" width="21.75" style="14" customWidth="1"/>
    <col min="15427" max="15427" width="91.875" style="14" customWidth="1"/>
    <col min="15428" max="15679" width="9" style="14"/>
    <col min="15680" max="15680" width="0" style="14" hidden="1" customWidth="1"/>
    <col min="15681" max="15681" width="1" style="14" customWidth="1"/>
    <col min="15682" max="15682" width="21.75" style="14" customWidth="1"/>
    <col min="15683" max="15683" width="91.875" style="14" customWidth="1"/>
    <col min="15684" max="15935" width="9" style="14"/>
    <col min="15936" max="15936" width="0" style="14" hidden="1" customWidth="1"/>
    <col min="15937" max="15937" width="1" style="14" customWidth="1"/>
    <col min="15938" max="15938" width="21.75" style="14" customWidth="1"/>
    <col min="15939" max="15939" width="91.875" style="14" customWidth="1"/>
    <col min="15940" max="16384" width="9" style="14"/>
  </cols>
  <sheetData>
    <row r="1" spans="3:5" s="12" customFormat="1" ht="28.5" customHeight="1" x14ac:dyDescent="0.25">
      <c r="C1" s="204" t="s">
        <v>308</v>
      </c>
      <c r="D1" s="204"/>
    </row>
    <row r="2" spans="3:5" s="13" customFormat="1" ht="23.25" customHeight="1" x14ac:dyDescent="0.25">
      <c r="C2" s="205" t="s">
        <v>177</v>
      </c>
      <c r="D2" s="205"/>
    </row>
    <row r="3" spans="3:5" s="13" customFormat="1" ht="61.5" customHeight="1" x14ac:dyDescent="0.25">
      <c r="C3" s="56" t="s">
        <v>181</v>
      </c>
      <c r="D3" s="58" t="s">
        <v>290</v>
      </c>
    </row>
    <row r="4" spans="3:5" s="13" customFormat="1" ht="70.5" customHeight="1" x14ac:dyDescent="0.25">
      <c r="C4" s="18" t="s">
        <v>55</v>
      </c>
      <c r="D4" s="58" t="s">
        <v>295</v>
      </c>
    </row>
    <row r="5" spans="3:5" s="13" customFormat="1" ht="56.25" customHeight="1" x14ac:dyDescent="0.25">
      <c r="C5" s="95" t="s">
        <v>250</v>
      </c>
      <c r="D5" s="58" t="s">
        <v>251</v>
      </c>
      <c r="E5" s="87"/>
    </row>
    <row r="6" spans="3:5" s="13" customFormat="1" ht="99" customHeight="1" x14ac:dyDescent="0.25">
      <c r="C6" s="56" t="s">
        <v>231</v>
      </c>
      <c r="D6" s="88" t="s">
        <v>233</v>
      </c>
      <c r="E6" s="87"/>
    </row>
    <row r="7" spans="3:5" s="13" customFormat="1" ht="32.25" customHeight="1" x14ac:dyDescent="0.25">
      <c r="C7" s="56" t="s">
        <v>222</v>
      </c>
      <c r="D7" s="88" t="s">
        <v>268</v>
      </c>
      <c r="E7" s="87"/>
    </row>
    <row r="8" spans="3:5" s="13" customFormat="1" ht="42.75" customHeight="1" x14ac:dyDescent="0.25">
      <c r="C8" s="56" t="s">
        <v>179</v>
      </c>
      <c r="D8" s="58" t="s">
        <v>180</v>
      </c>
    </row>
    <row r="9" spans="3:5" s="13" customFormat="1" ht="42.75" customHeight="1" x14ac:dyDescent="0.25">
      <c r="C9" s="203" t="s">
        <v>296</v>
      </c>
      <c r="D9" s="203"/>
    </row>
    <row r="10" spans="3:5" s="13" customFormat="1" ht="57" customHeight="1" x14ac:dyDescent="0.25">
      <c r="C10" s="95" t="s">
        <v>277</v>
      </c>
      <c r="D10" s="58" t="s">
        <v>298</v>
      </c>
    </row>
    <row r="11" spans="3:5" s="13" customFormat="1" ht="57" customHeight="1" x14ac:dyDescent="0.25">
      <c r="C11" s="95" t="s">
        <v>281</v>
      </c>
      <c r="D11" s="58" t="s">
        <v>309</v>
      </c>
    </row>
    <row r="12" spans="3:5" ht="30.75" customHeight="1" x14ac:dyDescent="0.2">
      <c r="C12" s="203" t="s">
        <v>297</v>
      </c>
      <c r="D12" s="203"/>
    </row>
    <row r="13" spans="3:5" ht="52.5" customHeight="1" x14ac:dyDescent="0.2">
      <c r="C13" s="75" t="s">
        <v>301</v>
      </c>
      <c r="D13" s="92" t="s">
        <v>302</v>
      </c>
    </row>
    <row r="14" spans="3:5" ht="92.25" customHeight="1" x14ac:dyDescent="0.2">
      <c r="C14" s="59" t="s">
        <v>154</v>
      </c>
      <c r="D14" s="92" t="s">
        <v>276</v>
      </c>
    </row>
    <row r="15" spans="3:5" ht="65.25" customHeight="1" x14ac:dyDescent="0.2">
      <c r="C15" s="56" t="s">
        <v>146</v>
      </c>
      <c r="D15" s="92" t="s">
        <v>266</v>
      </c>
    </row>
    <row r="16" spans="3:5" ht="87" customHeight="1" x14ac:dyDescent="0.2">
      <c r="C16" s="75" t="s">
        <v>178</v>
      </c>
      <c r="D16" s="92" t="s">
        <v>267</v>
      </c>
    </row>
    <row r="17" ht="51" customHeight="1" x14ac:dyDescent="0.2"/>
  </sheetData>
  <mergeCells count="4">
    <mergeCell ref="C12:D12"/>
    <mergeCell ref="C1:D1"/>
    <mergeCell ref="C2:D2"/>
    <mergeCell ref="C9:D9"/>
  </mergeCells>
  <pageMargins left="0" right="0" top="0" bottom="0" header="0" footer="0"/>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
  <sheetViews>
    <sheetView rightToLeft="1" workbookViewId="0">
      <selection activeCell="D5" sqref="D5:K5"/>
    </sheetView>
  </sheetViews>
  <sheetFormatPr defaultRowHeight="14.25" x14ac:dyDescent="0.2"/>
  <cols>
    <col min="1" max="1" width="1.125" customWidth="1"/>
    <col min="2" max="2" width="16.5" customWidth="1"/>
    <col min="3" max="3" width="8.125" customWidth="1"/>
    <col min="4" max="4" width="10.125" customWidth="1"/>
    <col min="5" max="5" width="10.875" customWidth="1"/>
    <col min="6" max="6" width="9.75" customWidth="1"/>
    <col min="7" max="7" width="10.125" customWidth="1"/>
    <col min="8" max="8" width="11" customWidth="1"/>
    <col min="9" max="9" width="7.875" customWidth="1"/>
    <col min="10" max="10" width="12" customWidth="1"/>
    <col min="11" max="11" width="17.875" customWidth="1"/>
  </cols>
  <sheetData>
    <row r="1" spans="2:11" s="3" customFormat="1" ht="27.75" x14ac:dyDescent="0.2">
      <c r="B1" s="79" t="s">
        <v>0</v>
      </c>
      <c r="C1" s="80"/>
      <c r="D1" s="81"/>
      <c r="E1" s="81"/>
      <c r="F1" s="81"/>
      <c r="G1" s="81"/>
      <c r="H1" s="81"/>
      <c r="I1" s="81"/>
      <c r="J1" s="2"/>
      <c r="K1" s="2"/>
    </row>
    <row r="2" spans="2:11" ht="23.25" x14ac:dyDescent="0.2">
      <c r="B2" s="51" t="s">
        <v>304</v>
      </c>
      <c r="C2" s="51"/>
      <c r="D2" s="82"/>
      <c r="E2" s="82"/>
      <c r="F2" s="82"/>
      <c r="G2" s="82"/>
      <c r="H2" s="82"/>
      <c r="I2" s="82"/>
      <c r="J2" s="2"/>
      <c r="K2" s="2"/>
    </row>
    <row r="3" spans="2:11" s="14" customFormat="1" ht="26.25" x14ac:dyDescent="0.2">
      <c r="B3" s="129" t="s">
        <v>200</v>
      </c>
      <c r="C3" s="129"/>
      <c r="D3" s="129"/>
      <c r="E3" s="129"/>
      <c r="F3" s="129"/>
      <c r="G3" s="129"/>
      <c r="H3" s="129"/>
      <c r="I3" s="129"/>
      <c r="J3" s="129"/>
      <c r="K3" s="129"/>
    </row>
    <row r="4" spans="2:11" s="14" customFormat="1" ht="36" x14ac:dyDescent="0.2">
      <c r="B4" s="83" t="s">
        <v>196</v>
      </c>
      <c r="C4" s="84" t="s">
        <v>197</v>
      </c>
      <c r="D4" s="210" t="s">
        <v>201</v>
      </c>
      <c r="E4" s="211"/>
      <c r="F4" s="211"/>
      <c r="G4" s="211"/>
      <c r="H4" s="211"/>
      <c r="I4" s="211"/>
      <c r="J4" s="211"/>
      <c r="K4" s="212"/>
    </row>
    <row r="5" spans="2:11" s="14" customFormat="1" ht="24.75" customHeight="1" x14ac:dyDescent="0.2">
      <c r="B5" s="85" t="s">
        <v>198</v>
      </c>
      <c r="C5" s="73" t="s">
        <v>199</v>
      </c>
      <c r="D5" s="206" t="s">
        <v>211</v>
      </c>
      <c r="E5" s="207"/>
      <c r="F5" s="207"/>
      <c r="G5" s="207"/>
      <c r="H5" s="207"/>
      <c r="I5" s="207"/>
      <c r="J5" s="207"/>
      <c r="K5" s="208"/>
    </row>
    <row r="6" spans="2:11" s="14" customFormat="1" ht="24.75" customHeight="1" x14ac:dyDescent="0.2">
      <c r="B6" s="85" t="s">
        <v>202</v>
      </c>
      <c r="C6" s="73" t="s">
        <v>203</v>
      </c>
      <c r="D6" s="206" t="s">
        <v>204</v>
      </c>
      <c r="E6" s="207"/>
      <c r="F6" s="207"/>
      <c r="G6" s="207"/>
      <c r="H6" s="207"/>
      <c r="I6" s="207"/>
      <c r="J6" s="207"/>
      <c r="K6" s="208"/>
    </row>
    <row r="7" spans="2:11" s="14" customFormat="1" ht="23.25" customHeight="1" x14ac:dyDescent="0.2">
      <c r="B7" s="85" t="s">
        <v>205</v>
      </c>
      <c r="C7" s="73" t="s">
        <v>206</v>
      </c>
      <c r="D7" s="206" t="s">
        <v>204</v>
      </c>
      <c r="E7" s="207"/>
      <c r="F7" s="207"/>
      <c r="G7" s="207"/>
      <c r="H7" s="207"/>
      <c r="I7" s="207"/>
      <c r="J7" s="207"/>
      <c r="K7" s="208"/>
    </row>
    <row r="8" spans="2:11" s="14" customFormat="1" ht="21" customHeight="1" x14ac:dyDescent="0.2">
      <c r="B8" s="85" t="s">
        <v>207</v>
      </c>
      <c r="C8" s="73" t="s">
        <v>208</v>
      </c>
      <c r="D8" s="206" t="s">
        <v>204</v>
      </c>
      <c r="E8" s="207"/>
      <c r="F8" s="207"/>
      <c r="G8" s="207"/>
      <c r="H8" s="207"/>
      <c r="I8" s="207"/>
      <c r="J8" s="207"/>
      <c r="K8" s="208"/>
    </row>
    <row r="9" spans="2:11" s="14" customFormat="1" ht="21.75" customHeight="1" x14ac:dyDescent="0.2">
      <c r="B9" s="85" t="s">
        <v>209</v>
      </c>
      <c r="C9" s="73" t="s">
        <v>210</v>
      </c>
      <c r="D9" s="206" t="s">
        <v>204</v>
      </c>
      <c r="E9" s="207"/>
      <c r="F9" s="207"/>
      <c r="G9" s="207"/>
      <c r="H9" s="207"/>
      <c r="I9" s="207"/>
      <c r="J9" s="207"/>
      <c r="K9" s="208"/>
    </row>
    <row r="10" spans="2:11" s="14" customFormat="1" ht="31.5" customHeight="1" x14ac:dyDescent="0.2">
      <c r="B10" s="33" t="s">
        <v>73</v>
      </c>
      <c r="C10" s="213" t="s">
        <v>329</v>
      </c>
      <c r="D10" s="141"/>
      <c r="E10" s="141"/>
      <c r="F10" s="141"/>
      <c r="G10" s="141"/>
      <c r="H10" s="141"/>
      <c r="I10" s="141"/>
      <c r="J10" s="141"/>
      <c r="K10" s="142"/>
    </row>
    <row r="11" spans="2:11" ht="17.25" x14ac:dyDescent="0.2">
      <c r="B11" s="209" t="s">
        <v>64</v>
      </c>
      <c r="C11" s="209"/>
      <c r="D11" s="209"/>
      <c r="E11" s="209"/>
      <c r="F11" s="209"/>
      <c r="G11" s="209"/>
      <c r="H11" s="209"/>
      <c r="I11" s="209"/>
      <c r="J11" s="209"/>
      <c r="K11" s="209"/>
    </row>
  </sheetData>
  <mergeCells count="9">
    <mergeCell ref="D9:K9"/>
    <mergeCell ref="B11:K11"/>
    <mergeCell ref="D5:K5"/>
    <mergeCell ref="B3:K3"/>
    <mergeCell ref="D4:K4"/>
    <mergeCell ref="D6:K6"/>
    <mergeCell ref="D7:K7"/>
    <mergeCell ref="D8:K8"/>
    <mergeCell ref="C10:K10"/>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نشرة التداول</vt:lpstr>
      <vt:lpstr>الاجانب</vt:lpstr>
      <vt:lpstr>الغير المتداولة</vt:lpstr>
      <vt:lpstr>الشركات المتوقفة</vt:lpstr>
      <vt:lpstr>اخبار الشركات</vt:lpstr>
      <vt:lpstr>السندات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2019-01-30T10:47:11Z</cp:lastPrinted>
  <dcterms:created xsi:type="dcterms:W3CDTF">2018-01-02T05:37:56Z</dcterms:created>
  <dcterms:modified xsi:type="dcterms:W3CDTF">2019-01-30T11:13:23Z</dcterms:modified>
</cp:coreProperties>
</file>