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210" windowWidth="20115" windowHeight="1185" activeTab="2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5621"/>
</workbook>
</file>

<file path=xl/calcChain.xml><?xml version="1.0" encoding="utf-8"?>
<calcChain xmlns="http://schemas.openxmlformats.org/spreadsheetml/2006/main">
  <c r="F27" i="9" l="1"/>
  <c r="F28" i="9" s="1"/>
  <c r="E27" i="9"/>
  <c r="E28" i="9" s="1"/>
  <c r="D27" i="9"/>
  <c r="D28" i="9" s="1"/>
  <c r="E22" i="9"/>
  <c r="F21" i="9"/>
  <c r="E21" i="9"/>
  <c r="D21" i="9"/>
  <c r="F18" i="9"/>
  <c r="F22" i="9" s="1"/>
  <c r="E18" i="9"/>
  <c r="D18" i="9"/>
  <c r="D22" i="9" s="1"/>
  <c r="E12" i="9"/>
  <c r="F11" i="9"/>
  <c r="E11" i="9"/>
  <c r="D11" i="9"/>
  <c r="F8" i="9"/>
  <c r="F12" i="9" s="1"/>
  <c r="E8" i="9"/>
  <c r="D8" i="9"/>
  <c r="D12" i="9" l="1"/>
  <c r="L31" i="1"/>
  <c r="M31" i="1"/>
  <c r="N31" i="1"/>
  <c r="L42" i="1"/>
  <c r="M42" i="1"/>
  <c r="N42" i="1"/>
  <c r="L71" i="1"/>
  <c r="M71" i="1"/>
  <c r="N71" i="1"/>
  <c r="N75" i="1" s="1"/>
  <c r="L46" i="1"/>
  <c r="M46" i="1"/>
  <c r="N46" i="1"/>
  <c r="L23" i="1"/>
  <c r="M23" i="1"/>
  <c r="N23" i="1"/>
  <c r="L61" i="1"/>
  <c r="M61" i="1"/>
  <c r="N61" i="1"/>
  <c r="L53" i="1"/>
  <c r="L54" i="1" s="1"/>
  <c r="M53" i="1"/>
  <c r="N53" i="1"/>
  <c r="M54" i="1" l="1"/>
  <c r="L75" i="1"/>
  <c r="L76" i="1" s="1"/>
  <c r="N54" i="1"/>
  <c r="N76" i="1" s="1"/>
  <c r="M75" i="1"/>
  <c r="M76" i="1"/>
</calcChain>
</file>

<file path=xl/sharedStrings.xml><?xml version="1.0" encoding="utf-8"?>
<sst xmlns="http://schemas.openxmlformats.org/spreadsheetml/2006/main" count="455" uniqueCount="310">
  <si>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</si>
  <si>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</si>
  <si>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</si>
  <si>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</si>
  <si>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</si>
  <si>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</si>
  <si>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</si>
  <si>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</si>
  <si>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</si>
  <si>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</si>
  <si>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</si>
  <si>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</si>
  <si>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</si>
  <si>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</si>
  <si>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</si>
  <si>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</si>
  <si>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</si>
  <si>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</si>
  <si>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</si>
  <si>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</si>
  <si>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</si>
  <si>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</si>
  <si>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</si>
  <si>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</si>
  <si>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</si>
  <si>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</si>
  <si>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</si>
  <si>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</si>
  <si>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</si>
  <si>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</si>
  <si>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</si>
  <si>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</si>
  <si>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</si>
  <si>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</si>
  <si>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</si>
  <si>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</si>
  <si>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</si>
  <si>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</si>
  <si>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</si>
  <si>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</si>
  <si>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</si>
  <si>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</si>
  <si>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</si>
  <si>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</si>
  <si>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</si>
  <si>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</si>
  <si>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</si>
  <si>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</si>
  <si>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</si>
  <si>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</si>
  <si>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</si>
  <si>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</si>
  <si>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</si>
  <si>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</si>
  <si>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</si>
  <si>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</si>
  <si>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</si>
  <si>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</si>
  <si>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</si>
  <si>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</si>
  <si>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</si>
  <si>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</si>
  <si>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</si>
  <si>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</si>
  <si>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</si>
  <si>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</si>
  <si>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</si>
  <si>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</si>
  <si>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</si>
  <si>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</si>
  <si>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</si>
  <si>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</si>
  <si>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</si>
  <si>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 xml:space="preserve">بغداد للمشروبات الغازية </t>
  </si>
  <si>
    <t>IBSD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</si>
  <si>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</si>
  <si>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</si>
  <si>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</si>
  <si>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</si>
  <si>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</si>
  <si>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</si>
  <si>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</si>
  <si>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</si>
  <si>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</si>
  <si>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</si>
  <si>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</si>
  <si>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</si>
  <si>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</si>
  <si>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</si>
  <si>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</si>
  <si>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</si>
  <si>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</si>
  <si>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</si>
  <si>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</si>
  <si>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</si>
  <si>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</si>
  <si>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</si>
  <si>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</si>
  <si>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</si>
  <si>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</si>
  <si>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</si>
  <si>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</si>
  <si>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</si>
  <si>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</si>
  <si>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</si>
  <si>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</si>
  <si>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</si>
  <si>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</si>
  <si>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</si>
  <si>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</si>
  <si>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</si>
  <si>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</si>
  <si>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</si>
  <si>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</si>
  <si>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</si>
  <si>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</si>
  <si>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</si>
  <si>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</si>
  <si>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</si>
  <si>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</si>
  <si>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</si>
  <si>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</si>
  <si>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</si>
  <si>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</si>
  <si>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</si>
  <si>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</si>
  <si>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</si>
  <si>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</si>
  <si>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</si>
  <si>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</si>
  <si>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</si>
  <si>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</si>
  <si>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</si>
  <si>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</si>
  <si>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</si>
  <si>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</si>
  <si>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</si>
  <si>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</si>
  <si>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</si>
  <si>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</si>
  <si>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</si>
  <si>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</si>
  <si>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</si>
  <si>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</si>
  <si>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</si>
  <si>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</si>
  <si>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</si>
  <si>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</si>
  <si>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</si>
  <si>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</si>
  <si>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</si>
  <si>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</si>
  <si>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</si>
  <si>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</si>
  <si>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</si>
  <si>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</si>
  <si>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</si>
  <si>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</si>
  <si>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</si>
  <si>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</si>
  <si>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</si>
  <si>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</si>
  <si>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</si>
  <si>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</si>
  <si>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</si>
  <si>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</si>
  <si>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</si>
  <si>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</si>
  <si>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</si>
  <si>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</si>
  <si>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</si>
  <si>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</si>
  <si>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</si>
  <si>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</si>
  <si>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</si>
  <si>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</si>
  <si>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</si>
  <si>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</si>
  <si>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</si>
  <si>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</si>
  <si>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</si>
  <si>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</si>
  <si>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</si>
  <si>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</si>
  <si>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</si>
  <si>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</si>
  <si>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تصنيع وتسويق التمور</t>
  </si>
  <si>
    <t>IIDP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</si>
  <si>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</si>
  <si>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</si>
  <si>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</si>
  <si>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</si>
  <si>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</si>
  <si>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</si>
  <si>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</si>
  <si>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</si>
  <si>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</si>
  <si>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</si>
  <si>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</si>
  <si>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</si>
  <si>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</si>
  <si>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</si>
  <si>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</si>
  <si>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المصرف التجاري(BCOI)</t>
  </si>
  <si>
    <t>مصرف الطيف الاسلامي (BTIB)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</si>
  <si>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</si>
  <si>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</si>
  <si>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</si>
  <si>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</si>
  <si>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</si>
  <si>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</si>
  <si>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</si>
  <si>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</si>
  <si>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</si>
  <si>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</si>
  <si>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</si>
  <si>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</si>
  <si>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</si>
  <si>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</si>
  <si>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</si>
  <si>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</si>
  <si>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</si>
  <si>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</si>
  <si>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</si>
  <si>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 xml:space="preserve">مجموع السوق الثاني 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</si>
  <si>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</si>
  <si>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</si>
  <si>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</si>
  <si>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</si>
  <si>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</si>
  <si>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</si>
  <si>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</si>
  <si>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</t>
  </si>
  <si>
    <t>مصرف المستشار الاسلامي (BMUI)</t>
  </si>
  <si>
    <t xml:space="preserve">مصرف الانصاري الاسلامي </t>
  </si>
  <si>
    <t>BANS</t>
  </si>
  <si>
    <t>الاستثمارات السياحية(HNTI)</t>
  </si>
  <si>
    <t>HASH</t>
  </si>
  <si>
    <t xml:space="preserve">مصرف الاتحاد العراقي </t>
  </si>
  <si>
    <t>BUOI</t>
  </si>
  <si>
    <t>فندق اشور</t>
  </si>
  <si>
    <t>المعدنية والدراجات</t>
  </si>
  <si>
    <t>IMIB</t>
  </si>
  <si>
    <t>مصرف العالم الاسلامي(BWOR)</t>
  </si>
  <si>
    <t>مجموع قطاع الفنادق والسياحة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</si>
  <si>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</si>
  <si>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</si>
  <si>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</si>
  <si>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</si>
  <si>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</si>
  <si>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</si>
  <si>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سيعقد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</si>
  <si>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</si>
  <si>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</si>
  <si>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</si>
  <si>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</si>
  <si>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</si>
  <si>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</si>
  <si>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>قررت الهيئة العامة في اجتماعها المنعقد في 2021/12/20 زيادة رأسمال الشركة من (203) مليار دينار الى (253) مليار دينار وفق المادة (55/اولاً) من قانون الشركات.</t>
  </si>
  <si>
    <t xml:space="preserve">الكيمياوية والبلاستيكية </t>
  </si>
  <si>
    <t>INCP</t>
  </si>
  <si>
    <t>سيعقد إجتماع الهيئة العامة للشركة يوم الاحد الموافق 2022/2/20 الساعة العاشرة  صباحاً في مقر الشركة ، اقالة مجلس الادارة الحالي، انتخاب مجلس ادارة جديد من (4) اعضاء اصليين ومثلهم احتياط. تم إيقاف التداول على أسهم الشركة إعتباراً من جلسة الثلاثاء 2021/2/15.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</si>
  <si>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</si>
  <si>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</si>
  <si>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</si>
  <si>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</si>
  <si>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سيعقد إجتماع الهيئة العامة للشركة يوم الخميس الموافق 2022/3/10 الساعة العاشرة صباحاً في مبنى الادارة العامة/المنصور ، مناقشة الحسابات الختامية للسنة المالية المنتهية في 2019/12/31 ، مناقشة الارباح المتخققة لعام 2019 و المصادقة على تعديل عقد تاسيس المصرف استنادا الى كتاب البنك المركزي . الشركة موقوفة عن التداول لعدم الالتزام بتعليمات الافصاح المالي.</t>
  </si>
  <si>
    <t>المصرف الاهلي(BNOI)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</si>
  <si>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</si>
  <si>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</si>
  <si>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بين النهرين للاستثمارات المالية(VMES)</t>
  </si>
  <si>
    <t>فنادق عشتار(HISH)</t>
  </si>
  <si>
    <t>العراقية لانتاج البذور</t>
  </si>
  <si>
    <t>AISP</t>
  </si>
  <si>
    <t>فندق بغداد (HBAG)</t>
  </si>
  <si>
    <t>مصرف الثقة الدولي(BTRU)</t>
  </si>
  <si>
    <t>قررت الهيئة العامة في اجتماعها المنعقد في 2022/3/8 زيادة رأسمال الشركة من (16.380) مليار دينار الى (20) مليار دينار وفق المادة (55/اولاً) من قانون الشركات.</t>
  </si>
  <si>
    <t>مجموع قطاع الزراعة</t>
  </si>
  <si>
    <t>سيعقد إجتماع الهيئة العامة للشركة يوم الخميس الموافق 2022/3/24 الساعة الثالثة ظهرا  في قاعة المحطة في بغداد ، مناقشة الحسابات الختامية للسنة المالية المنتهية في 2021/12/31 ، مناقشة الارباح المتخققة لعام 2021 . تم إيقاف التداول على أسهم الشركة إعتباراً من جلسة الاثنين 2022/3/21 .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</si>
  <si>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</si>
  <si>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</si>
  <si>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</si>
  <si>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سيعقد إجتماع الهيئة العامة للشركة يوم الثلاثاء الموافق 2022/3/29 الساعة العاشرة صباحا في مقر الشركة ، مناقشة الحسابات الختامية للسنة المالية المنتهية في 2019/12/31  و2020/12/31 و2021/12/31 ، انتخاب مجلس ادارة جديد . تم إيقاف التداول على أسهم الشركة إعتباراً من جلسة الخميس 2022/3/24 .</t>
  </si>
  <si>
    <t>سيعقد إجتماع الهيئة العامة للشركة يوم الثلاثاء الموافق 2022/3/29 الساعة العاشرة صباحا في مقر الشركة ، مناقشة الحسابات الختامية للسنة المالية المنتهية في 2021/12/31  . تم إيقاف التداول على أسهم الشركة إعتباراً من جلسة الخميس 2022/3/24 .</t>
  </si>
  <si>
    <t>سيعقد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سيتم إيقاف التداول على أسهم الشركة إعتباراً من جلسة الاثنين 2022/4/4 .</t>
  </si>
  <si>
    <t>سيعقد إجتماع الهيئة العامة للشركة يوم الاربعاء الموافق 2022/3/30 الساعة العاشرة صباحا في مقر الشركة ، مناقشة الحسابات الختامية للسنة المالية المنتهية في 2018/12/31  و2019/12/31  ، مناقشة مقسوم ارباح ، مناقشة زيادة راس مال الشركة وفق المادة (ثانياً/55). تم إيقاف التداول على أسهم الشركة إعتباراً من جلسة الاحد 2022/3/27 .</t>
  </si>
  <si>
    <t>تصنيع وتسويق التمور(IIDP)</t>
  </si>
  <si>
    <t>أخبار الشركات المساهمة المدرجة في سوق العراق للاوراق المالية الاثنين الموافق 2022/3/28</t>
  </si>
  <si>
    <t>سيعقد إجتماع الهيئة العامة للشركة يوم الخميس الموافق 2022/3/31 الساعة العاشرة صباحا في مقر الشركة ، مناقشة الحسابات الختامية للسنة المالية المنتهية في 2020/12/31  ، مناقشة مقسوم ارباح لعام 2020.تم إيقاف التداول على أسهم الشركة إعتباراً من جلسة الاثنين 2022/3/28 .</t>
  </si>
  <si>
    <t xml:space="preserve"> الشركات غير المتداولة في السوق الثاني لجلسة  الاثنين الموافق 2022/3/28</t>
  </si>
  <si>
    <t>الشركات غير المتداولة في السوق النظامي لجلسة الاثنين الموافق 2022/3/28</t>
  </si>
  <si>
    <t>نشرة التداول في السوق النظامي رقم (57)</t>
  </si>
  <si>
    <t>جلسة الاثنين الموافق 2022/3/28</t>
  </si>
  <si>
    <t>نشرة التداول في السوق الثاني رقم (57)</t>
  </si>
  <si>
    <t>سيعقد إجتماع الهيئة العامة للشركة يوم الخميس الموافق 2022/3/31 الساعة العاشرة صباحا في نادي العلوية ، مناقشة الحسابات الختامية للسنة المالية المنتهية في 2020/12/31  ، مناقشة مقسوم ارباح ، تعديل المادة الخامسة من عقد التاسيس بزيادة عدد الاعضاء من 7 الى 9 اعضاء اصليين ومثلهم احتياط ، وانتخاب مجلس ادارة جديد. تم إيقاف التداول على أسهم الشركة إعتباراً من جلسة الاثنين 2022/3/28 .</t>
  </si>
  <si>
    <t>بلغ الرقم القياسي العام (594.85) نقطة مرتفعاً بنسبة (0.32)</t>
  </si>
  <si>
    <t>مجموع قطاع الاستثمار</t>
  </si>
  <si>
    <t>سوق العراق للأوراق المالية</t>
  </si>
  <si>
    <t>جلسةالاثنين  28/3/2022</t>
  </si>
  <si>
    <t>نشرة  تداول الاسهم المشتراة لغير العراقيين في السوق النظامي</t>
  </si>
  <si>
    <t xml:space="preserve">مصرف بغداد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</si>
  <si>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</si>
  <si>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</si>
  <si>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</si>
  <si>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</si>
  <si>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</si>
  <si>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</si>
  <si>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 xml:space="preserve">قطاع الصناعة </t>
  </si>
  <si>
    <t xml:space="preserve">مجموع قطاع الصناعة </t>
  </si>
  <si>
    <t>نشرة  تداول الاسهم المباعة من غير العراقيين في السوق الثاني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</si>
</sst>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  <font>
      <b/>
      <sz val="18"/>
      <color theme="3"/>
      <name val="Arial"/>
      <family val="2"/>
      <charset val="178"/>
    </font>
    <font>
      <b/>
      <sz val="14"/>
      <color theme="3"/>
      <name val="Arial"/>
      <family val="2"/>
      <charset val="178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08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4" fontId="6" fillId="0" borderId="91" xfId="0" applyNumberFormat="1" applyFont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4" fontId="60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4" fontId="61" fillId="0" borderId="91" xfId="0" applyNumberFormat="1" applyFont="1" applyBorder="1" applyAlignment="1">
      <alignment horizontal="center" vertical="center"/>
    </xf>
    <xf numFmtId="3" fontId="0" fillId="0" borderId="0" xfId="0" applyNumberFormat="1"/>
    <xf numFmtId="164" fontId="6" fillId="0" borderId="94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0" fontId="6" fillId="0" borderId="94" xfId="0" applyFont="1" applyFill="1" applyBorder="1" applyAlignment="1">
      <alignment vertical="center" wrapText="1"/>
    </xf>
    <xf numFmtId="164" fontId="6" fillId="0" borderId="95" xfId="0" applyNumberFormat="1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vertical="center" wrapText="1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Border="1" applyAlignment="1">
      <alignment horizontal="center" vertical="center"/>
    </xf>
    <xf numFmtId="4" fontId="6" fillId="0" borderId="96" xfId="0" applyNumberFormat="1" applyFont="1" applyBorder="1" applyAlignment="1">
      <alignment horizontal="center" vertical="center"/>
    </xf>
    <xf numFmtId="3" fontId="6" fillId="0" borderId="96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2" borderId="98" xfId="0" applyFont="1" applyFill="1" applyBorder="1" applyAlignment="1">
      <alignment horizontal="center" vertical="center"/>
    </xf>
    <xf numFmtId="0" fontId="65" fillId="2" borderId="98" xfId="0" applyFont="1" applyFill="1" applyBorder="1" applyAlignment="1">
      <alignment horizontal="center" vertical="center" wrapText="1"/>
    </xf>
    <xf numFmtId="0" fontId="64" fillId="0" borderId="98" xfId="2" applyFont="1" applyFill="1" applyBorder="1" applyAlignment="1">
      <alignment horizontal="right" vertical="center"/>
    </xf>
    <xf numFmtId="0" fontId="64" fillId="0" borderId="98" xfId="2" applyFont="1" applyFill="1" applyBorder="1" applyAlignment="1">
      <alignment horizontal="left" vertical="center"/>
    </xf>
    <xf numFmtId="3" fontId="66" fillId="0" borderId="102" xfId="2" applyNumberFormat="1" applyFont="1" applyFill="1" applyBorder="1" applyAlignment="1">
      <alignment horizontal="center" vertical="center"/>
    </xf>
    <xf numFmtId="0" fontId="67" fillId="0" borderId="0" xfId="0" applyFont="1"/>
    <xf numFmtId="0" fontId="64" fillId="2" borderId="98" xfId="0" applyFont="1" applyFill="1" applyBorder="1" applyAlignment="1">
      <alignment horizontal="center" vertical="center"/>
    </xf>
    <xf numFmtId="0" fontId="64" fillId="2" borderId="98" xfId="0" applyFont="1" applyFill="1" applyBorder="1" applyAlignment="1">
      <alignment horizontal="center" vertical="center" wrapText="1"/>
    </xf>
    <xf numFmtId="0" fontId="66" fillId="0" borderId="98" xfId="2" applyFont="1" applyFill="1" applyBorder="1" applyAlignment="1">
      <alignment horizontal="right" vertical="center"/>
    </xf>
    <xf numFmtId="0" fontId="66" fillId="0" borderId="98" xfId="2" applyFont="1" applyFill="1" applyBorder="1" applyAlignment="1">
      <alignment horizontal="left" vertical="center"/>
    </xf>
    <xf numFmtId="0" fontId="69" fillId="2" borderId="98" xfId="0" applyFont="1" applyFill="1" applyBorder="1" applyAlignment="1">
      <alignment horizontal="center" vertical="center"/>
    </xf>
    <xf numFmtId="0" fontId="69" fillId="2" borderId="98" xfId="0" applyFont="1" applyFill="1" applyBorder="1" applyAlignment="1">
      <alignment horizontal="center" vertical="center" wrapText="1"/>
    </xf>
    <xf numFmtId="0" fontId="69" fillId="0" borderId="98" xfId="2" applyFont="1" applyFill="1" applyBorder="1" applyAlignment="1">
      <alignment horizontal="right" vertical="center"/>
    </xf>
    <xf numFmtId="0" fontId="69" fillId="0" borderId="98" xfId="2" applyFont="1" applyFill="1" applyBorder="1" applyAlignment="1">
      <alignment horizontal="left" vertical="center"/>
    </xf>
    <xf numFmtId="3" fontId="69" fillId="0" borderId="102" xfId="2" applyNumberFormat="1" applyFont="1" applyFill="1" applyBorder="1" applyAlignment="1">
      <alignment horizontal="center" vertical="center"/>
    </xf>
    <xf numFmtId="3" fontId="69" fillId="0" borderId="105" xfId="2" applyNumberFormat="1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0" fontId="55" fillId="0" borderId="10" xfId="0" applyFont="1" applyFill="1" applyBorder="1" applyAlignment="1">
      <alignment horizontal="right" vertical="center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0" fontId="64" fillId="0" borderId="99" xfId="0" applyFont="1" applyBorder="1" applyAlignment="1">
      <alignment horizontal="center" vertical="center"/>
    </xf>
    <xf numFmtId="0" fontId="64" fillId="0" borderId="100" xfId="0" applyFont="1" applyBorder="1" applyAlignment="1">
      <alignment horizontal="center" vertical="center"/>
    </xf>
    <xf numFmtId="0" fontId="64" fillId="0" borderId="101" xfId="0" applyFont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3" fillId="0" borderId="97" xfId="0" applyFont="1" applyBorder="1" applyAlignment="1">
      <alignment horizontal="right" vertical="center"/>
    </xf>
    <xf numFmtId="0" fontId="66" fillId="0" borderId="103" xfId="0" applyFont="1" applyFill="1" applyBorder="1" applyAlignment="1">
      <alignment horizontal="center" vertical="center"/>
    </xf>
    <xf numFmtId="0" fontId="66" fillId="0" borderId="104" xfId="0" applyFont="1" applyFill="1" applyBorder="1" applyAlignment="1">
      <alignment horizontal="center" vertical="center"/>
    </xf>
    <xf numFmtId="0" fontId="69" fillId="0" borderId="103" xfId="2" applyFont="1" applyFill="1" applyBorder="1" applyAlignment="1">
      <alignment horizontal="center" vertical="center"/>
    </xf>
    <xf numFmtId="0" fontId="69" fillId="0" borderId="104" xfId="2" applyFont="1" applyFill="1" applyBorder="1" applyAlignment="1">
      <alignment horizontal="center" vertical="center"/>
    </xf>
    <xf numFmtId="0" fontId="66" fillId="0" borderId="103" xfId="2" applyFont="1" applyFill="1" applyBorder="1" applyAlignment="1">
      <alignment horizontal="center" vertical="center"/>
    </xf>
    <xf numFmtId="0" fontId="66" fillId="0" borderId="104" xfId="2" applyFont="1" applyFill="1" applyBorder="1" applyAlignment="1">
      <alignment horizontal="center" vertical="center"/>
    </xf>
    <xf numFmtId="0" fontId="66" fillId="0" borderId="99" xfId="0" applyFont="1" applyBorder="1" applyAlignment="1">
      <alignment horizontal="center" vertical="center"/>
    </xf>
    <xf numFmtId="0" fontId="66" fillId="0" borderId="100" xfId="0" applyFont="1" applyBorder="1" applyAlignment="1">
      <alignment horizontal="center" vertical="center"/>
    </xf>
    <xf numFmtId="0" fontId="66" fillId="0" borderId="101" xfId="0" applyFont="1" applyBorder="1" applyAlignment="1">
      <alignment horizontal="center" vertical="center"/>
    </xf>
    <xf numFmtId="0" fontId="68" fillId="0" borderId="97" xfId="0" applyFont="1" applyBorder="1" applyAlignment="1">
      <alignment horizontal="right" vertical="center"/>
    </xf>
    <xf numFmtId="0" fontId="69" fillId="0" borderId="99" xfId="0" applyFont="1" applyBorder="1" applyAlignment="1">
      <alignment horizontal="center" vertical="center"/>
    </xf>
    <xf numFmtId="0" fontId="69" fillId="0" borderId="100" xfId="0" applyFont="1" applyBorder="1" applyAlignment="1">
      <alignment horizontal="center" vertical="center"/>
    </xf>
    <xf numFmtId="0" fontId="69" fillId="0" borderId="101" xfId="0" applyFont="1" applyBorder="1" applyAlignment="1">
      <alignment horizontal="center" vertical="center"/>
    </xf>
    <xf numFmtId="0" fontId="69" fillId="0" borderId="99" xfId="2" applyFont="1" applyFill="1" applyBorder="1" applyAlignment="1">
      <alignment horizontal="center" vertical="center"/>
    </xf>
    <xf numFmtId="0" fontId="69" fillId="0" borderId="101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rightToLeft="1" topLeftCell="A47" zoomScale="90" zoomScaleNormal="90" zoomScaleSheetLayoutView="100" workbookViewId="0">
      <selection activeCell="B55" sqref="B55:N55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7" s="3" customFormat="1" ht="43.5" customHeight="1">
      <c r="B1" s="153" t="s">
        <v>0</v>
      </c>
      <c r="C1" s="154"/>
      <c r="D1" s="155"/>
      <c r="E1" s="2"/>
      <c r="F1" s="2"/>
      <c r="G1" s="2"/>
      <c r="H1" s="2"/>
      <c r="I1" s="2"/>
      <c r="J1" s="2"/>
      <c r="K1" s="2"/>
      <c r="L1" s="2"/>
      <c r="M1" s="2"/>
    </row>
    <row r="2" spans="2:17" ht="34.5" customHeight="1">
      <c r="B2" s="29" t="s">
        <v>292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  <c r="P2" s="73"/>
    </row>
    <row r="3" spans="2:17" ht="34.5" customHeight="1">
      <c r="B3" s="19" t="s">
        <v>1</v>
      </c>
      <c r="C3" s="159">
        <v>2787509810.1999998</v>
      </c>
      <c r="D3" s="160"/>
      <c r="E3" s="161"/>
      <c r="F3" s="2"/>
      <c r="G3" s="2"/>
      <c r="H3" s="2"/>
      <c r="I3" s="2"/>
      <c r="J3" s="4"/>
      <c r="K3" s="1" t="s">
        <v>7</v>
      </c>
      <c r="L3" s="2"/>
      <c r="M3" s="2"/>
      <c r="N3" s="25">
        <v>36</v>
      </c>
    </row>
    <row r="4" spans="2:17" ht="34.5" customHeight="1">
      <c r="B4" s="20" t="s">
        <v>2</v>
      </c>
      <c r="C4" s="159">
        <v>1580530781</v>
      </c>
      <c r="D4" s="160"/>
      <c r="E4" s="161"/>
      <c r="F4" s="2"/>
      <c r="G4" s="2"/>
      <c r="H4" s="2"/>
      <c r="I4" s="2"/>
      <c r="J4" s="4"/>
      <c r="K4" s="1" t="s">
        <v>8</v>
      </c>
      <c r="L4" s="2"/>
      <c r="M4" s="2"/>
      <c r="N4" s="25">
        <v>11</v>
      </c>
    </row>
    <row r="5" spans="2:17" ht="34.5" customHeight="1">
      <c r="B5" s="20" t="s">
        <v>3</v>
      </c>
      <c r="C5" s="156">
        <v>447</v>
      </c>
      <c r="D5" s="157"/>
      <c r="E5" s="158"/>
      <c r="F5" s="2"/>
      <c r="G5" s="2"/>
      <c r="H5" s="2"/>
      <c r="I5" s="2"/>
      <c r="J5" s="4"/>
      <c r="K5" s="1" t="s">
        <v>9</v>
      </c>
      <c r="L5" s="2"/>
      <c r="M5" s="2"/>
      <c r="N5" s="26">
        <v>10</v>
      </c>
    </row>
    <row r="6" spans="2:17" ht="34.5" customHeight="1">
      <c r="B6" s="20" t="s">
        <v>4</v>
      </c>
      <c r="C6" s="162">
        <v>594.85</v>
      </c>
      <c r="D6" s="163"/>
      <c r="E6" s="164"/>
      <c r="F6" s="2"/>
      <c r="G6" s="2"/>
      <c r="H6" s="2"/>
      <c r="I6" s="2"/>
      <c r="J6" s="4"/>
      <c r="K6" s="1" t="s">
        <v>10</v>
      </c>
      <c r="L6" s="2"/>
      <c r="M6" s="2"/>
      <c r="N6" s="26">
        <v>9</v>
      </c>
      <c r="O6" s="73"/>
    </row>
    <row r="7" spans="2:17" ht="34.5" customHeight="1">
      <c r="B7" s="20" t="s">
        <v>5</v>
      </c>
      <c r="C7" s="165">
        <v>0.32</v>
      </c>
      <c r="D7" s="166"/>
      <c r="E7" s="35"/>
      <c r="F7" s="2"/>
      <c r="G7" s="2"/>
      <c r="H7" s="2"/>
      <c r="I7" s="2"/>
      <c r="J7" s="4"/>
      <c r="K7" s="1" t="s">
        <v>79</v>
      </c>
      <c r="L7" s="2"/>
      <c r="M7" s="2"/>
      <c r="N7" s="25">
        <v>17</v>
      </c>
      <c r="O7" s="73"/>
      <c r="Q7" s="73"/>
    </row>
    <row r="8" spans="2:17" ht="34.5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41</v>
      </c>
    </row>
    <row r="9" spans="2:17" ht="33" customHeight="1">
      <c r="B9" s="118" t="s">
        <v>291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9"/>
      <c r="P9" s="73"/>
    </row>
    <row r="10" spans="2:17" ht="46.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7" ht="24.95" customHeight="1">
      <c r="B11" s="120" t="s">
        <v>22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2:17" s="36" customFormat="1" ht="24.95" customHeight="1">
      <c r="B12" s="40" t="s">
        <v>158</v>
      </c>
      <c r="C12" s="41" t="s">
        <v>157</v>
      </c>
      <c r="D12" s="62">
        <v>1.08</v>
      </c>
      <c r="E12" s="67">
        <v>1.08</v>
      </c>
      <c r="F12" s="67">
        <v>1.08</v>
      </c>
      <c r="G12" s="67">
        <v>1.08</v>
      </c>
      <c r="H12" s="67">
        <v>1.08</v>
      </c>
      <c r="I12" s="67">
        <v>1.08</v>
      </c>
      <c r="J12" s="67">
        <v>1.08</v>
      </c>
      <c r="K12" s="68">
        <v>0</v>
      </c>
      <c r="L12" s="69">
        <v>2</v>
      </c>
      <c r="M12" s="69">
        <v>200000000</v>
      </c>
      <c r="N12" s="69">
        <v>216000000</v>
      </c>
    </row>
    <row r="13" spans="2:17" s="36" customFormat="1" ht="24.95" customHeight="1">
      <c r="B13" s="39" t="s">
        <v>279</v>
      </c>
      <c r="C13" s="42" t="s">
        <v>280</v>
      </c>
      <c r="D13" s="62">
        <v>0.41</v>
      </c>
      <c r="E13" s="67">
        <v>0.41</v>
      </c>
      <c r="F13" s="67">
        <v>0.4</v>
      </c>
      <c r="G13" s="67">
        <v>0.4</v>
      </c>
      <c r="H13" s="67">
        <v>0.41</v>
      </c>
      <c r="I13" s="67">
        <v>0.4</v>
      </c>
      <c r="J13" s="67">
        <v>0.41</v>
      </c>
      <c r="K13" s="68">
        <v>-2.44</v>
      </c>
      <c r="L13" s="69">
        <v>8</v>
      </c>
      <c r="M13" s="69">
        <v>19491890</v>
      </c>
      <c r="N13" s="69">
        <v>7846674.9000000004</v>
      </c>
    </row>
    <row r="14" spans="2:17" s="36" customFormat="1" ht="24.95" customHeight="1">
      <c r="B14" s="39" t="s">
        <v>230</v>
      </c>
      <c r="C14" s="42" t="s">
        <v>231</v>
      </c>
      <c r="D14" s="62">
        <v>1.33</v>
      </c>
      <c r="E14" s="67">
        <v>1.33</v>
      </c>
      <c r="F14" s="67">
        <v>1.32</v>
      </c>
      <c r="G14" s="67">
        <v>1.32</v>
      </c>
      <c r="H14" s="67">
        <v>1.34</v>
      </c>
      <c r="I14" s="67">
        <v>1.33</v>
      </c>
      <c r="J14" s="67">
        <v>1.34</v>
      </c>
      <c r="K14" s="68">
        <v>-0.75</v>
      </c>
      <c r="L14" s="69">
        <v>16</v>
      </c>
      <c r="M14" s="69">
        <v>47860000</v>
      </c>
      <c r="N14" s="69">
        <v>63330200</v>
      </c>
    </row>
    <row r="15" spans="2:17" s="36" customFormat="1" ht="24.95" customHeight="1">
      <c r="B15" s="40" t="s">
        <v>131</v>
      </c>
      <c r="C15" s="41" t="s">
        <v>130</v>
      </c>
      <c r="D15" s="62">
        <v>0.18</v>
      </c>
      <c r="E15" s="67">
        <v>0.18</v>
      </c>
      <c r="F15" s="67">
        <v>0.18</v>
      </c>
      <c r="G15" s="67">
        <v>0.18</v>
      </c>
      <c r="H15" s="67">
        <v>0.18</v>
      </c>
      <c r="I15" s="67">
        <v>0.18</v>
      </c>
      <c r="J15" s="67">
        <v>0.18</v>
      </c>
      <c r="K15" s="68">
        <v>0</v>
      </c>
      <c r="L15" s="69">
        <v>3</v>
      </c>
      <c r="M15" s="69">
        <v>60000000</v>
      </c>
      <c r="N15" s="69">
        <v>10800000</v>
      </c>
    </row>
    <row r="16" spans="2:17" s="36" customFormat="1" ht="24.95" customHeight="1">
      <c r="B16" s="39" t="s">
        <v>160</v>
      </c>
      <c r="C16" s="42" t="s">
        <v>159</v>
      </c>
      <c r="D16" s="62">
        <v>0.3</v>
      </c>
      <c r="E16" s="67">
        <v>0.3</v>
      </c>
      <c r="F16" s="67">
        <v>0.3</v>
      </c>
      <c r="G16" s="67">
        <v>0.3</v>
      </c>
      <c r="H16" s="67">
        <v>0.3</v>
      </c>
      <c r="I16" s="67">
        <v>0.3</v>
      </c>
      <c r="J16" s="67">
        <v>0.3</v>
      </c>
      <c r="K16" s="68">
        <v>0</v>
      </c>
      <c r="L16" s="69">
        <v>1</v>
      </c>
      <c r="M16" s="69">
        <v>1000000</v>
      </c>
      <c r="N16" s="69">
        <v>300000</v>
      </c>
    </row>
    <row r="17" spans="2:14" s="36" customFormat="1" ht="24.95" customHeight="1">
      <c r="B17" s="40" t="s">
        <v>208</v>
      </c>
      <c r="C17" s="41" t="s">
        <v>209</v>
      </c>
      <c r="D17" s="62">
        <v>0.18</v>
      </c>
      <c r="E17" s="67">
        <v>0.18</v>
      </c>
      <c r="F17" s="67">
        <v>0.18</v>
      </c>
      <c r="G17" s="67">
        <v>0.18</v>
      </c>
      <c r="H17" s="67">
        <v>0.18</v>
      </c>
      <c r="I17" s="67">
        <v>0.18</v>
      </c>
      <c r="J17" s="67">
        <v>0.18</v>
      </c>
      <c r="K17" s="68">
        <v>0</v>
      </c>
      <c r="L17" s="69">
        <v>5</v>
      </c>
      <c r="M17" s="69">
        <v>38376935</v>
      </c>
      <c r="N17" s="69">
        <v>6907848.2999999998</v>
      </c>
    </row>
    <row r="18" spans="2:14" s="36" customFormat="1" ht="24.95" customHeight="1">
      <c r="B18" s="40" t="s">
        <v>179</v>
      </c>
      <c r="C18" s="41" t="s">
        <v>180</v>
      </c>
      <c r="D18" s="62">
        <v>0.23</v>
      </c>
      <c r="E18" s="67">
        <v>0.24</v>
      </c>
      <c r="F18" s="67">
        <v>0.23</v>
      </c>
      <c r="G18" s="67">
        <v>0.23</v>
      </c>
      <c r="H18" s="67">
        <v>0.23</v>
      </c>
      <c r="I18" s="67">
        <v>0.24</v>
      </c>
      <c r="J18" s="67">
        <v>0.23</v>
      </c>
      <c r="K18" s="68">
        <v>4.3499999999999996</v>
      </c>
      <c r="L18" s="69">
        <v>2</v>
      </c>
      <c r="M18" s="69">
        <v>11000000</v>
      </c>
      <c r="N18" s="69">
        <v>2540000</v>
      </c>
    </row>
    <row r="19" spans="2:14" s="36" customFormat="1" ht="24.95" customHeight="1">
      <c r="B19" s="40" t="s">
        <v>86</v>
      </c>
      <c r="C19" s="41" t="s">
        <v>87</v>
      </c>
      <c r="D19" s="62">
        <v>0.51</v>
      </c>
      <c r="E19" s="67">
        <v>0.52</v>
      </c>
      <c r="F19" s="67">
        <v>0.51</v>
      </c>
      <c r="G19" s="67">
        <v>0.51</v>
      </c>
      <c r="H19" s="67">
        <v>0.51</v>
      </c>
      <c r="I19" s="67">
        <v>0.52</v>
      </c>
      <c r="J19" s="67">
        <v>0.51</v>
      </c>
      <c r="K19" s="68">
        <v>1.96</v>
      </c>
      <c r="L19" s="69">
        <v>8</v>
      </c>
      <c r="M19" s="69">
        <v>70575524</v>
      </c>
      <c r="N19" s="69">
        <v>36030272.479999997</v>
      </c>
    </row>
    <row r="20" spans="2:14" s="36" customFormat="1" ht="24.95" customHeight="1">
      <c r="B20" s="40" t="s">
        <v>193</v>
      </c>
      <c r="C20" s="41" t="s">
        <v>194</v>
      </c>
      <c r="D20" s="62">
        <v>1</v>
      </c>
      <c r="E20" s="67">
        <v>1</v>
      </c>
      <c r="F20" s="67">
        <v>1</v>
      </c>
      <c r="G20" s="67">
        <v>1</v>
      </c>
      <c r="H20" s="67">
        <v>1</v>
      </c>
      <c r="I20" s="67">
        <v>1</v>
      </c>
      <c r="J20" s="67">
        <v>1</v>
      </c>
      <c r="K20" s="68">
        <v>0</v>
      </c>
      <c r="L20" s="69">
        <v>40</v>
      </c>
      <c r="M20" s="69">
        <v>35000000</v>
      </c>
      <c r="N20" s="69">
        <v>35000000</v>
      </c>
    </row>
    <row r="21" spans="2:14" s="36" customFormat="1" ht="24.95" customHeight="1">
      <c r="B21" s="39" t="s">
        <v>115</v>
      </c>
      <c r="C21" s="44" t="s">
        <v>114</v>
      </c>
      <c r="D21" s="62">
        <v>0.38</v>
      </c>
      <c r="E21" s="67">
        <v>0.38</v>
      </c>
      <c r="F21" s="67">
        <v>0.38</v>
      </c>
      <c r="G21" s="67">
        <v>0.38</v>
      </c>
      <c r="H21" s="67">
        <v>0.38</v>
      </c>
      <c r="I21" s="67">
        <v>0.38</v>
      </c>
      <c r="J21" s="67">
        <v>0.35</v>
      </c>
      <c r="K21" s="68">
        <v>8.57</v>
      </c>
      <c r="L21" s="69">
        <v>2</v>
      </c>
      <c r="M21" s="69">
        <v>2500000</v>
      </c>
      <c r="N21" s="69">
        <v>950000</v>
      </c>
    </row>
    <row r="22" spans="2:14" s="36" customFormat="1" ht="24.95" customHeight="1">
      <c r="B22" s="40" t="s">
        <v>50</v>
      </c>
      <c r="C22" s="41" t="s">
        <v>51</v>
      </c>
      <c r="D22" s="62">
        <v>0.11</v>
      </c>
      <c r="E22" s="67">
        <v>0.11</v>
      </c>
      <c r="F22" s="67">
        <v>0.11</v>
      </c>
      <c r="G22" s="67">
        <v>0.11</v>
      </c>
      <c r="H22" s="67">
        <v>0.11</v>
      </c>
      <c r="I22" s="67">
        <v>0.11</v>
      </c>
      <c r="J22" s="67">
        <v>0.11</v>
      </c>
      <c r="K22" s="68">
        <v>0</v>
      </c>
      <c r="L22" s="69">
        <v>2</v>
      </c>
      <c r="M22" s="69">
        <v>30000000</v>
      </c>
      <c r="N22" s="69">
        <v>3300000</v>
      </c>
    </row>
    <row r="23" spans="2:14" ht="24.95" customHeight="1">
      <c r="B23" s="141" t="s">
        <v>23</v>
      </c>
      <c r="C23" s="142"/>
      <c r="D23" s="128"/>
      <c r="E23" s="126"/>
      <c r="F23" s="126"/>
      <c r="G23" s="126"/>
      <c r="H23" s="126"/>
      <c r="I23" s="126"/>
      <c r="J23" s="126"/>
      <c r="K23" s="127"/>
      <c r="L23" s="37">
        <f>SUM(L12:L22)</f>
        <v>89</v>
      </c>
      <c r="M23" s="37">
        <f>SUM(M12:M22)</f>
        <v>515804349</v>
      </c>
      <c r="N23" s="37">
        <f>SUM(N12:N22)</f>
        <v>383004995.68000001</v>
      </c>
    </row>
    <row r="24" spans="2:14" s="36" customFormat="1" ht="24.95" customHeight="1">
      <c r="B24" s="120" t="s">
        <v>49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2:14" s="36" customFormat="1" ht="24.95" customHeight="1">
      <c r="B25" s="40" t="s">
        <v>154</v>
      </c>
      <c r="C25" s="41" t="s">
        <v>153</v>
      </c>
      <c r="D25" s="62">
        <v>8.3000000000000007</v>
      </c>
      <c r="E25" s="97">
        <v>8.3000000000000007</v>
      </c>
      <c r="F25" s="97">
        <v>8.2799999999999994</v>
      </c>
      <c r="G25" s="97">
        <v>8.2899999999999991</v>
      </c>
      <c r="H25" s="67">
        <v>8.31</v>
      </c>
      <c r="I25" s="97">
        <v>8.2899999999999991</v>
      </c>
      <c r="J25" s="97">
        <v>8.31</v>
      </c>
      <c r="K25" s="98">
        <v>-0.24</v>
      </c>
      <c r="L25" s="99">
        <v>63</v>
      </c>
      <c r="M25" s="99">
        <v>9784321</v>
      </c>
      <c r="N25" s="99">
        <v>81133164.299999997</v>
      </c>
    </row>
    <row r="26" spans="2:14" s="36" customFormat="1" ht="24.95" customHeight="1">
      <c r="B26" s="141" t="s">
        <v>181</v>
      </c>
      <c r="C26" s="142"/>
      <c r="D26" s="128"/>
      <c r="E26" s="126"/>
      <c r="F26" s="126"/>
      <c r="G26" s="126"/>
      <c r="H26" s="126"/>
      <c r="I26" s="126"/>
      <c r="J26" s="126"/>
      <c r="K26" s="127"/>
      <c r="L26" s="99">
        <v>63</v>
      </c>
      <c r="M26" s="99">
        <v>9784321</v>
      </c>
      <c r="N26" s="99">
        <v>81133164.299999997</v>
      </c>
    </row>
    <row r="27" spans="2:14" s="36" customFormat="1" ht="24.95" customHeight="1">
      <c r="B27" s="120" t="s">
        <v>24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</row>
    <row r="28" spans="2:14" s="36" customFormat="1" ht="24.95" customHeight="1">
      <c r="B28" s="39" t="s">
        <v>101</v>
      </c>
      <c r="C28" s="44" t="s">
        <v>100</v>
      </c>
      <c r="D28" s="62">
        <v>28</v>
      </c>
      <c r="E28" s="97">
        <v>28</v>
      </c>
      <c r="F28" s="97">
        <v>27.7</v>
      </c>
      <c r="G28" s="97">
        <v>27.75</v>
      </c>
      <c r="H28" s="67">
        <v>28</v>
      </c>
      <c r="I28" s="97">
        <v>27.7</v>
      </c>
      <c r="J28" s="97">
        <v>28</v>
      </c>
      <c r="K28" s="98">
        <v>-1.07</v>
      </c>
      <c r="L28" s="99">
        <v>3</v>
      </c>
      <c r="M28" s="99">
        <v>102000</v>
      </c>
      <c r="N28" s="99">
        <v>2831000</v>
      </c>
    </row>
    <row r="29" spans="2:14" s="36" customFormat="1" ht="24.95" customHeight="1">
      <c r="B29" s="39" t="s">
        <v>195</v>
      </c>
      <c r="C29" s="44" t="s">
        <v>196</v>
      </c>
      <c r="D29" s="62">
        <v>2.83</v>
      </c>
      <c r="E29" s="97">
        <v>2.85</v>
      </c>
      <c r="F29" s="97">
        <v>2.83</v>
      </c>
      <c r="G29" s="97">
        <v>2.84</v>
      </c>
      <c r="H29" s="67">
        <v>2.83</v>
      </c>
      <c r="I29" s="97">
        <v>2.85</v>
      </c>
      <c r="J29" s="97">
        <v>2.83</v>
      </c>
      <c r="K29" s="98">
        <v>0.71</v>
      </c>
      <c r="L29" s="99">
        <v>3</v>
      </c>
      <c r="M29" s="99">
        <v>1500000</v>
      </c>
      <c r="N29" s="99">
        <v>4265000</v>
      </c>
    </row>
    <row r="30" spans="2:14" s="36" customFormat="1" ht="24.95" customHeight="1">
      <c r="B30" s="39" t="s">
        <v>155</v>
      </c>
      <c r="C30" s="44" t="s">
        <v>156</v>
      </c>
      <c r="D30" s="62">
        <v>2.73</v>
      </c>
      <c r="E30" s="97">
        <v>2.76</v>
      </c>
      <c r="F30" s="97">
        <v>2.73</v>
      </c>
      <c r="G30" s="97">
        <v>2.75</v>
      </c>
      <c r="H30" s="67">
        <v>2.73</v>
      </c>
      <c r="I30" s="97">
        <v>2.76</v>
      </c>
      <c r="J30" s="97">
        <v>2.76</v>
      </c>
      <c r="K30" s="98">
        <v>0</v>
      </c>
      <c r="L30" s="99">
        <v>26</v>
      </c>
      <c r="M30" s="99">
        <v>9550000</v>
      </c>
      <c r="N30" s="99">
        <v>26278000</v>
      </c>
    </row>
    <row r="31" spans="2:14" s="36" customFormat="1" ht="24.95" customHeight="1">
      <c r="B31" s="141" t="s">
        <v>263</v>
      </c>
      <c r="C31" s="142"/>
      <c r="D31" s="128"/>
      <c r="E31" s="126"/>
      <c r="F31" s="126"/>
      <c r="G31" s="126"/>
      <c r="H31" s="126"/>
      <c r="I31" s="126"/>
      <c r="J31" s="126"/>
      <c r="K31" s="127"/>
      <c r="L31" s="37">
        <f>SUM(L28:L30)</f>
        <v>32</v>
      </c>
      <c r="M31" s="37">
        <f>SUM(M28:M30)</f>
        <v>11152000</v>
      </c>
      <c r="N31" s="37">
        <f>SUM(N28:N30)</f>
        <v>33374000</v>
      </c>
    </row>
    <row r="32" spans="2:14" ht="24.95" customHeight="1">
      <c r="B32" s="120" t="s">
        <v>25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</row>
    <row r="33" spans="2:16" s="36" customFormat="1" ht="24.95" customHeight="1">
      <c r="B33" s="39" t="s">
        <v>73</v>
      </c>
      <c r="C33" s="44" t="s">
        <v>74</v>
      </c>
      <c r="D33" s="62">
        <v>4.43</v>
      </c>
      <c r="E33" s="97">
        <v>4.46</v>
      </c>
      <c r="F33" s="97">
        <v>4.42</v>
      </c>
      <c r="G33" s="97">
        <v>4.43</v>
      </c>
      <c r="H33" s="67">
        <v>4.42</v>
      </c>
      <c r="I33" s="97">
        <v>4.46</v>
      </c>
      <c r="J33" s="97">
        <v>4.4400000000000004</v>
      </c>
      <c r="K33" s="98">
        <v>0.45</v>
      </c>
      <c r="L33" s="99">
        <v>27</v>
      </c>
      <c r="M33" s="99">
        <v>10981736</v>
      </c>
      <c r="N33" s="99">
        <v>48681196.280000001</v>
      </c>
    </row>
    <row r="34" spans="2:16" s="36" customFormat="1" ht="24.95" customHeight="1">
      <c r="B34" s="39" t="s">
        <v>71</v>
      </c>
      <c r="C34" s="44" t="s">
        <v>72</v>
      </c>
      <c r="D34" s="62">
        <v>1</v>
      </c>
      <c r="E34" s="97">
        <v>1</v>
      </c>
      <c r="F34" s="97">
        <v>1</v>
      </c>
      <c r="G34" s="97">
        <v>1</v>
      </c>
      <c r="H34" s="67">
        <v>1.03</v>
      </c>
      <c r="I34" s="97">
        <v>1</v>
      </c>
      <c r="J34" s="97">
        <v>1.03</v>
      </c>
      <c r="K34" s="98">
        <v>-2.91</v>
      </c>
      <c r="L34" s="99">
        <v>1</v>
      </c>
      <c r="M34" s="99">
        <v>6000</v>
      </c>
      <c r="N34" s="99">
        <v>6000</v>
      </c>
    </row>
    <row r="35" spans="2:16" s="36" customFormat="1" ht="24.95" customHeight="1">
      <c r="B35" s="39" t="s">
        <v>206</v>
      </c>
      <c r="C35" s="44" t="s">
        <v>207</v>
      </c>
      <c r="D35" s="62">
        <v>4.75</v>
      </c>
      <c r="E35" s="97">
        <v>4.75</v>
      </c>
      <c r="F35" s="97">
        <v>4.75</v>
      </c>
      <c r="G35" s="97">
        <v>4.75</v>
      </c>
      <c r="H35" s="67">
        <v>4.55</v>
      </c>
      <c r="I35" s="97">
        <v>4.75</v>
      </c>
      <c r="J35" s="97">
        <v>4.5999999999999996</v>
      </c>
      <c r="K35" s="98">
        <v>3.26</v>
      </c>
      <c r="L35" s="99">
        <v>1</v>
      </c>
      <c r="M35" s="99">
        <v>50000</v>
      </c>
      <c r="N35" s="99">
        <v>237500</v>
      </c>
    </row>
    <row r="36" spans="2:16" s="36" customFormat="1" ht="24.95" customHeight="1">
      <c r="B36" s="39" t="s">
        <v>89</v>
      </c>
      <c r="C36" s="44" t="s">
        <v>90</v>
      </c>
      <c r="D36" s="62">
        <v>16.55</v>
      </c>
      <c r="E36" s="97">
        <v>16.55</v>
      </c>
      <c r="F36" s="97">
        <v>16.2</v>
      </c>
      <c r="G36" s="97">
        <v>16.21</v>
      </c>
      <c r="H36" s="67">
        <v>16.54</v>
      </c>
      <c r="I36" s="97">
        <v>16.2</v>
      </c>
      <c r="J36" s="97">
        <v>16.55</v>
      </c>
      <c r="K36" s="98">
        <v>-2.11</v>
      </c>
      <c r="L36" s="99">
        <v>2</v>
      </c>
      <c r="M36" s="99">
        <v>102000</v>
      </c>
      <c r="N36" s="99">
        <v>1653100</v>
      </c>
    </row>
    <row r="37" spans="2:16" s="36" customFormat="1" ht="24.95" customHeight="1">
      <c r="B37" s="39" t="s">
        <v>249</v>
      </c>
      <c r="C37" s="44" t="s">
        <v>250</v>
      </c>
      <c r="D37" s="62">
        <v>1.55</v>
      </c>
      <c r="E37" s="97">
        <v>1.56</v>
      </c>
      <c r="F37" s="97">
        <v>1.55</v>
      </c>
      <c r="G37" s="97">
        <v>1.55</v>
      </c>
      <c r="H37" s="67">
        <v>1.56</v>
      </c>
      <c r="I37" s="97">
        <v>1.56</v>
      </c>
      <c r="J37" s="97">
        <v>1.56</v>
      </c>
      <c r="K37" s="98">
        <v>0</v>
      </c>
      <c r="L37" s="99">
        <v>11</v>
      </c>
      <c r="M37" s="99">
        <v>18683544</v>
      </c>
      <c r="N37" s="99">
        <v>29036910.920000002</v>
      </c>
    </row>
    <row r="38" spans="2:16" s="36" customFormat="1" ht="24.95" customHeight="1">
      <c r="B38" s="39" t="s">
        <v>184</v>
      </c>
      <c r="C38" s="44" t="s">
        <v>185</v>
      </c>
      <c r="D38" s="62">
        <v>2.6</v>
      </c>
      <c r="E38" s="97">
        <v>2.61</v>
      </c>
      <c r="F38" s="97">
        <v>2.6</v>
      </c>
      <c r="G38" s="97">
        <v>2.6</v>
      </c>
      <c r="H38" s="67">
        <v>2.62</v>
      </c>
      <c r="I38" s="97">
        <v>2.61</v>
      </c>
      <c r="J38" s="97">
        <v>2.58</v>
      </c>
      <c r="K38" s="98">
        <v>1.1599999999999999</v>
      </c>
      <c r="L38" s="99">
        <v>38</v>
      </c>
      <c r="M38" s="99">
        <v>19500000</v>
      </c>
      <c r="N38" s="99">
        <v>50702547.369999997</v>
      </c>
    </row>
    <row r="39" spans="2:16" s="36" customFormat="1" ht="24.95" customHeight="1">
      <c r="B39" s="39" t="s">
        <v>241</v>
      </c>
      <c r="C39" s="44" t="s">
        <v>242</v>
      </c>
      <c r="D39" s="62">
        <v>2.37</v>
      </c>
      <c r="E39" s="97">
        <v>2.37</v>
      </c>
      <c r="F39" s="97">
        <v>2.37</v>
      </c>
      <c r="G39" s="97">
        <v>2.37</v>
      </c>
      <c r="H39" s="67">
        <v>2.3199999999999998</v>
      </c>
      <c r="I39" s="97">
        <v>2.37</v>
      </c>
      <c r="J39" s="97">
        <v>2.39</v>
      </c>
      <c r="K39" s="98">
        <v>-0.84</v>
      </c>
      <c r="L39" s="99">
        <v>5</v>
      </c>
      <c r="M39" s="99">
        <v>650000</v>
      </c>
      <c r="N39" s="99">
        <v>1540500</v>
      </c>
    </row>
    <row r="40" spans="2:16" s="36" customFormat="1" ht="24.95" customHeight="1">
      <c r="B40" s="39" t="s">
        <v>109</v>
      </c>
      <c r="C40" s="44" t="s">
        <v>108</v>
      </c>
      <c r="D40" s="62">
        <v>5.45</v>
      </c>
      <c r="E40" s="97">
        <v>5.5</v>
      </c>
      <c r="F40" s="97">
        <v>5.35</v>
      </c>
      <c r="G40" s="97">
        <v>5.46</v>
      </c>
      <c r="H40" s="67">
        <v>5.5</v>
      </c>
      <c r="I40" s="97">
        <v>5.5</v>
      </c>
      <c r="J40" s="97">
        <v>5.5</v>
      </c>
      <c r="K40" s="98">
        <v>0</v>
      </c>
      <c r="L40" s="99">
        <v>30</v>
      </c>
      <c r="M40" s="99">
        <v>3926156</v>
      </c>
      <c r="N40" s="99">
        <v>21417302</v>
      </c>
    </row>
    <row r="41" spans="2:16" s="36" customFormat="1" ht="24.95" customHeight="1">
      <c r="B41" s="39" t="s">
        <v>259</v>
      </c>
      <c r="C41" s="44" t="s">
        <v>260</v>
      </c>
      <c r="D41" s="62">
        <v>2.2999999999999998</v>
      </c>
      <c r="E41" s="97">
        <v>2.2999999999999998</v>
      </c>
      <c r="F41" s="97">
        <v>2.2999999999999998</v>
      </c>
      <c r="G41" s="97">
        <v>2.2999999999999998</v>
      </c>
      <c r="H41" s="67">
        <v>2.36</v>
      </c>
      <c r="I41" s="97">
        <v>2.2999999999999998</v>
      </c>
      <c r="J41" s="97">
        <v>2.36</v>
      </c>
      <c r="K41" s="98">
        <v>-2.54</v>
      </c>
      <c r="L41" s="99">
        <v>1</v>
      </c>
      <c r="M41" s="99">
        <v>2665346</v>
      </c>
      <c r="N41" s="99">
        <v>6130295.7999999998</v>
      </c>
    </row>
    <row r="42" spans="2:16" s="36" customFormat="1" ht="24.95" customHeight="1">
      <c r="B42" s="123" t="s">
        <v>26</v>
      </c>
      <c r="C42" s="124"/>
      <c r="D42" s="125"/>
      <c r="E42" s="126"/>
      <c r="F42" s="126"/>
      <c r="G42" s="126"/>
      <c r="H42" s="126"/>
      <c r="I42" s="126"/>
      <c r="J42" s="126"/>
      <c r="K42" s="127"/>
      <c r="L42" s="63">
        <f>SUM(L33:L41)</f>
        <v>116</v>
      </c>
      <c r="M42" s="63">
        <f>SUM(M33:M41)</f>
        <v>56564782</v>
      </c>
      <c r="N42" s="63">
        <f>SUM(N33:N41)</f>
        <v>159405352.37</v>
      </c>
    </row>
    <row r="43" spans="2:16" s="36" customFormat="1" ht="24.95" customHeight="1">
      <c r="B43" s="120" t="s">
        <v>62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2"/>
    </row>
    <row r="44" spans="2:16" s="36" customFormat="1" ht="24.95" customHeight="1">
      <c r="B44" s="40" t="s">
        <v>166</v>
      </c>
      <c r="C44" s="41" t="s">
        <v>165</v>
      </c>
      <c r="D44" s="62">
        <v>0.95</v>
      </c>
      <c r="E44" s="97">
        <v>0.95</v>
      </c>
      <c r="F44" s="97">
        <v>0.95</v>
      </c>
      <c r="G44" s="97">
        <v>0.95</v>
      </c>
      <c r="H44" s="67">
        <v>0.95</v>
      </c>
      <c r="I44" s="97">
        <v>0.95</v>
      </c>
      <c r="J44" s="97">
        <v>0.95</v>
      </c>
      <c r="K44" s="98">
        <v>0</v>
      </c>
      <c r="L44" s="99">
        <v>4</v>
      </c>
      <c r="M44" s="99">
        <v>48733661</v>
      </c>
      <c r="N44" s="99">
        <v>46296977.950000003</v>
      </c>
    </row>
    <row r="45" spans="2:16" s="36" customFormat="1" ht="24.95" customHeight="1">
      <c r="B45" s="39" t="s">
        <v>97</v>
      </c>
      <c r="C45" s="44" t="s">
        <v>98</v>
      </c>
      <c r="D45" s="62">
        <v>13.5</v>
      </c>
      <c r="E45" s="97">
        <v>13.5</v>
      </c>
      <c r="F45" s="97">
        <v>13.5</v>
      </c>
      <c r="G45" s="97">
        <v>13.5</v>
      </c>
      <c r="H45" s="67">
        <v>13.5</v>
      </c>
      <c r="I45" s="97">
        <v>13.5</v>
      </c>
      <c r="J45" s="97">
        <v>13.5</v>
      </c>
      <c r="K45" s="98">
        <v>0</v>
      </c>
      <c r="L45" s="99">
        <v>2</v>
      </c>
      <c r="M45" s="99">
        <v>350000</v>
      </c>
      <c r="N45" s="99">
        <v>4725000</v>
      </c>
    </row>
    <row r="46" spans="2:16" s="36" customFormat="1" ht="24.95" customHeight="1">
      <c r="B46" s="123" t="s">
        <v>244</v>
      </c>
      <c r="C46" s="124"/>
      <c r="D46" s="125"/>
      <c r="E46" s="126"/>
      <c r="F46" s="126"/>
      <c r="G46" s="126"/>
      <c r="H46" s="126"/>
      <c r="I46" s="126"/>
      <c r="J46" s="126"/>
      <c r="K46" s="127"/>
      <c r="L46" s="69">
        <f>SUM(L44:L45)</f>
        <v>6</v>
      </c>
      <c r="M46" s="69">
        <f>SUM(M44:M45)</f>
        <v>49083661</v>
      </c>
      <c r="N46" s="69">
        <f>SUM(N44:N45)</f>
        <v>51021977.950000003</v>
      </c>
    </row>
    <row r="47" spans="2:16" ht="24.95" customHeight="1">
      <c r="B47" s="146" t="s">
        <v>44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  <row r="48" spans="2:16" s="36" customFormat="1" ht="33" customHeight="1">
      <c r="B48" s="118" t="s">
        <v>291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9"/>
      <c r="P48" s="73"/>
    </row>
    <row r="49" spans="2:14" s="36" customFormat="1" ht="46.5" customHeight="1">
      <c r="B49" s="30" t="s">
        <v>12</v>
      </c>
      <c r="C49" s="31" t="s">
        <v>13</v>
      </c>
      <c r="D49" s="31" t="s">
        <v>14</v>
      </c>
      <c r="E49" s="31" t="s">
        <v>15</v>
      </c>
      <c r="F49" s="31" t="s">
        <v>16</v>
      </c>
      <c r="G49" s="31" t="s">
        <v>17</v>
      </c>
      <c r="H49" s="31" t="s">
        <v>18</v>
      </c>
      <c r="I49" s="31" t="s">
        <v>19</v>
      </c>
      <c r="J49" s="31" t="s">
        <v>20</v>
      </c>
      <c r="K49" s="31" t="s">
        <v>21</v>
      </c>
      <c r="L49" s="31" t="s">
        <v>3</v>
      </c>
      <c r="M49" s="31" t="s">
        <v>2</v>
      </c>
      <c r="N49" s="31" t="s">
        <v>1</v>
      </c>
    </row>
    <row r="50" spans="2:14" s="36" customFormat="1" ht="24.95" customHeight="1">
      <c r="B50" s="120" t="s">
        <v>27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2"/>
    </row>
    <row r="51" spans="2:14" s="36" customFormat="1" ht="24.95" customHeight="1">
      <c r="B51" s="39" t="s">
        <v>80</v>
      </c>
      <c r="C51" s="44" t="s">
        <v>81</v>
      </c>
      <c r="D51" s="62">
        <v>4.8</v>
      </c>
      <c r="E51" s="67">
        <v>4.8499999999999996</v>
      </c>
      <c r="F51" s="67">
        <v>4.8</v>
      </c>
      <c r="G51" s="67">
        <v>4.8099999999999996</v>
      </c>
      <c r="H51" s="67">
        <v>4.8</v>
      </c>
      <c r="I51" s="67">
        <v>4.8499999999999996</v>
      </c>
      <c r="J51" s="67">
        <v>4.8</v>
      </c>
      <c r="K51" s="68">
        <v>1.04</v>
      </c>
      <c r="L51" s="69">
        <v>2</v>
      </c>
      <c r="M51" s="69">
        <v>155000</v>
      </c>
      <c r="N51" s="69">
        <v>745500</v>
      </c>
    </row>
    <row r="52" spans="2:14" s="36" customFormat="1" ht="24.95" customHeight="1">
      <c r="B52" s="39" t="s">
        <v>272</v>
      </c>
      <c r="C52" s="44" t="s">
        <v>273</v>
      </c>
      <c r="D52" s="62">
        <v>12.6</v>
      </c>
      <c r="E52" s="67">
        <v>13.1</v>
      </c>
      <c r="F52" s="67">
        <v>12.45</v>
      </c>
      <c r="G52" s="67">
        <v>12.95</v>
      </c>
      <c r="H52" s="67">
        <v>13.07</v>
      </c>
      <c r="I52" s="67">
        <v>12.9</v>
      </c>
      <c r="J52" s="67">
        <v>12.85</v>
      </c>
      <c r="K52" s="68">
        <v>0.39</v>
      </c>
      <c r="L52" s="69">
        <v>118</v>
      </c>
      <c r="M52" s="69">
        <v>43125000</v>
      </c>
      <c r="N52" s="69">
        <v>558634500</v>
      </c>
    </row>
    <row r="53" spans="2:14" s="36" customFormat="1" ht="24.95" customHeight="1">
      <c r="B53" s="123" t="s">
        <v>277</v>
      </c>
      <c r="C53" s="124"/>
      <c r="D53" s="125"/>
      <c r="E53" s="126"/>
      <c r="F53" s="126"/>
      <c r="G53" s="126"/>
      <c r="H53" s="126"/>
      <c r="I53" s="126"/>
      <c r="J53" s="126"/>
      <c r="K53" s="127"/>
      <c r="L53" s="69">
        <f>SUM(L51:L52)</f>
        <v>120</v>
      </c>
      <c r="M53" s="69">
        <f>SUM(M51:M52)</f>
        <v>43280000</v>
      </c>
      <c r="N53" s="69">
        <f>SUM(N51:N52)</f>
        <v>559380000</v>
      </c>
    </row>
    <row r="54" spans="2:14" s="36" customFormat="1" ht="24.95" customHeight="1">
      <c r="B54" s="141" t="s">
        <v>28</v>
      </c>
      <c r="C54" s="142"/>
      <c r="D54" s="150"/>
      <c r="E54" s="151"/>
      <c r="F54" s="151"/>
      <c r="G54" s="151"/>
      <c r="H54" s="151"/>
      <c r="I54" s="151"/>
      <c r="J54" s="151"/>
      <c r="K54" s="152"/>
      <c r="L54" s="63">
        <f>L53+L46+L42+L31+L26+L23</f>
        <v>426</v>
      </c>
      <c r="M54" s="63">
        <f t="shared" ref="M54:N54" si="0">M53+M46+M42+M31+M26+M23</f>
        <v>685669113</v>
      </c>
      <c r="N54" s="63">
        <f t="shared" si="0"/>
        <v>1267319490.3</v>
      </c>
    </row>
    <row r="55" spans="2:14" s="36" customFormat="1" ht="36.75" customHeight="1">
      <c r="B55" s="118" t="s">
        <v>293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9"/>
    </row>
    <row r="56" spans="2:14" s="36" customFormat="1" ht="40.5" customHeight="1">
      <c r="B56" s="30" t="s">
        <v>12</v>
      </c>
      <c r="C56" s="31" t="s">
        <v>13</v>
      </c>
      <c r="D56" s="31" t="s">
        <v>14</v>
      </c>
      <c r="E56" s="31" t="s">
        <v>15</v>
      </c>
      <c r="F56" s="31" t="s">
        <v>16</v>
      </c>
      <c r="G56" s="31" t="s">
        <v>17</v>
      </c>
      <c r="H56" s="31" t="s">
        <v>18</v>
      </c>
      <c r="I56" s="31" t="s">
        <v>19</v>
      </c>
      <c r="J56" s="31" t="s">
        <v>20</v>
      </c>
      <c r="K56" s="31" t="s">
        <v>21</v>
      </c>
      <c r="L56" s="31" t="s">
        <v>3</v>
      </c>
      <c r="M56" s="31" t="s">
        <v>2</v>
      </c>
      <c r="N56" s="31" t="s">
        <v>1</v>
      </c>
    </row>
    <row r="57" spans="2:14" s="36" customFormat="1" ht="24.95" customHeight="1">
      <c r="B57" s="120" t="s">
        <v>22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2"/>
    </row>
    <row r="58" spans="2:14" s="36" customFormat="1" ht="24.95" customHeight="1">
      <c r="B58" s="40" t="s">
        <v>188</v>
      </c>
      <c r="C58" s="41" t="s">
        <v>189</v>
      </c>
      <c r="D58" s="62">
        <v>1.7</v>
      </c>
      <c r="E58" s="67">
        <v>1.7</v>
      </c>
      <c r="F58" s="67">
        <v>1.7</v>
      </c>
      <c r="G58" s="67">
        <v>1.7</v>
      </c>
      <c r="H58" s="67">
        <v>1.7</v>
      </c>
      <c r="I58" s="67">
        <v>1.7</v>
      </c>
      <c r="J58" s="67">
        <v>1.7</v>
      </c>
      <c r="K58" s="68">
        <v>0</v>
      </c>
      <c r="L58" s="69">
        <v>5</v>
      </c>
      <c r="M58" s="69">
        <v>891000000</v>
      </c>
      <c r="N58" s="69">
        <v>1514700000</v>
      </c>
    </row>
    <row r="59" spans="2:14" s="36" customFormat="1" ht="24.95" customHeight="1">
      <c r="B59" s="39" t="s">
        <v>146</v>
      </c>
      <c r="C59" s="42" t="s">
        <v>145</v>
      </c>
      <c r="D59" s="62">
        <v>1</v>
      </c>
      <c r="E59" s="67">
        <v>1</v>
      </c>
      <c r="F59" s="67">
        <v>1</v>
      </c>
      <c r="G59" s="67">
        <v>1</v>
      </c>
      <c r="H59" s="67">
        <v>1</v>
      </c>
      <c r="I59" s="67">
        <v>1</v>
      </c>
      <c r="J59" s="67">
        <v>1</v>
      </c>
      <c r="K59" s="68">
        <v>0</v>
      </c>
      <c r="L59" s="69">
        <v>1</v>
      </c>
      <c r="M59" s="69">
        <v>100000</v>
      </c>
      <c r="N59" s="69">
        <v>100000</v>
      </c>
    </row>
    <row r="60" spans="2:14" s="36" customFormat="1" ht="24.95" customHeight="1">
      <c r="B60" s="50" t="s">
        <v>167</v>
      </c>
      <c r="C60" s="81" t="s">
        <v>168</v>
      </c>
      <c r="D60" s="62">
        <v>0.41</v>
      </c>
      <c r="E60" s="67">
        <v>0.41</v>
      </c>
      <c r="F60" s="67">
        <v>0.41</v>
      </c>
      <c r="G60" s="67">
        <v>0.41</v>
      </c>
      <c r="H60" s="67">
        <v>0.4</v>
      </c>
      <c r="I60" s="67">
        <v>0.41</v>
      </c>
      <c r="J60" s="67">
        <v>0.4</v>
      </c>
      <c r="K60" s="68">
        <v>2.5</v>
      </c>
      <c r="L60" s="69">
        <v>5</v>
      </c>
      <c r="M60" s="69">
        <v>2600000</v>
      </c>
      <c r="N60" s="69">
        <v>1066000</v>
      </c>
    </row>
    <row r="61" spans="2:14" s="36" customFormat="1" ht="24.95" customHeight="1">
      <c r="B61" s="123" t="s">
        <v>23</v>
      </c>
      <c r="C61" s="124"/>
      <c r="D61" s="125"/>
      <c r="E61" s="126"/>
      <c r="F61" s="126"/>
      <c r="G61" s="126"/>
      <c r="H61" s="126"/>
      <c r="I61" s="126"/>
      <c r="J61" s="126"/>
      <c r="K61" s="127"/>
      <c r="L61" s="69">
        <f>SUM(L58:L60)</f>
        <v>11</v>
      </c>
      <c r="M61" s="69">
        <f>SUM(M58:M60)</f>
        <v>893700000</v>
      </c>
      <c r="N61" s="69">
        <f>SUM(N58:N60)</f>
        <v>1515866000</v>
      </c>
    </row>
    <row r="62" spans="2:14" s="36" customFormat="1" ht="24.95" customHeight="1">
      <c r="B62" s="120" t="s">
        <v>49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</row>
    <row r="63" spans="2:14" s="36" customFormat="1" ht="24.95" customHeight="1">
      <c r="B63" s="40" t="s">
        <v>199</v>
      </c>
      <c r="C63" s="41" t="s">
        <v>200</v>
      </c>
      <c r="D63" s="62">
        <v>2.37</v>
      </c>
      <c r="E63" s="67">
        <v>2.37</v>
      </c>
      <c r="F63" s="67">
        <v>2.37</v>
      </c>
      <c r="G63" s="67">
        <v>2.37</v>
      </c>
      <c r="H63" s="67">
        <v>2.37</v>
      </c>
      <c r="I63" s="67">
        <v>2.37</v>
      </c>
      <c r="J63" s="67">
        <v>2.37</v>
      </c>
      <c r="K63" s="68">
        <v>0</v>
      </c>
      <c r="L63" s="69">
        <v>2</v>
      </c>
      <c r="M63" s="69">
        <v>10000</v>
      </c>
      <c r="N63" s="69">
        <v>23700</v>
      </c>
    </row>
    <row r="64" spans="2:14" s="36" customFormat="1" ht="24.95" customHeight="1">
      <c r="B64" s="141" t="s">
        <v>181</v>
      </c>
      <c r="C64" s="142"/>
      <c r="D64" s="125"/>
      <c r="E64" s="126"/>
      <c r="F64" s="126"/>
      <c r="G64" s="126"/>
      <c r="H64" s="126"/>
      <c r="I64" s="126"/>
      <c r="J64" s="126"/>
      <c r="K64" s="127"/>
      <c r="L64" s="69">
        <v>2</v>
      </c>
      <c r="M64" s="69">
        <v>10000</v>
      </c>
      <c r="N64" s="69">
        <v>23700</v>
      </c>
    </row>
    <row r="65" spans="2:14" s="36" customFormat="1" ht="24.95" customHeight="1">
      <c r="B65" s="120" t="s">
        <v>36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2"/>
    </row>
    <row r="66" spans="2:14" s="36" customFormat="1" ht="24.95" customHeight="1">
      <c r="B66" s="39" t="s">
        <v>52</v>
      </c>
      <c r="C66" s="42" t="s">
        <v>53</v>
      </c>
      <c r="D66" s="62">
        <v>0.25</v>
      </c>
      <c r="E66" s="67">
        <v>0.25</v>
      </c>
      <c r="F66" s="67">
        <v>0.25</v>
      </c>
      <c r="G66" s="67">
        <v>0.25</v>
      </c>
      <c r="H66" s="67">
        <v>0.25</v>
      </c>
      <c r="I66" s="67">
        <v>0.25</v>
      </c>
      <c r="J66" s="67">
        <v>0.25</v>
      </c>
      <c r="K66" s="68">
        <v>0</v>
      </c>
      <c r="L66" s="69">
        <v>2</v>
      </c>
      <c r="M66" s="69">
        <v>125434</v>
      </c>
      <c r="N66" s="69">
        <v>31358.5</v>
      </c>
    </row>
    <row r="67" spans="2:14" s="36" customFormat="1" ht="24.95" customHeight="1">
      <c r="B67" s="141" t="s">
        <v>296</v>
      </c>
      <c r="C67" s="142"/>
      <c r="D67" s="125"/>
      <c r="E67" s="126"/>
      <c r="F67" s="126"/>
      <c r="G67" s="126"/>
      <c r="H67" s="126"/>
      <c r="I67" s="126"/>
      <c r="J67" s="126"/>
      <c r="K67" s="127"/>
      <c r="L67" s="69">
        <v>2</v>
      </c>
      <c r="M67" s="69">
        <v>125434</v>
      </c>
      <c r="N67" s="69">
        <v>31358.5</v>
      </c>
    </row>
    <row r="68" spans="2:14" s="36" customFormat="1" ht="24.95" customHeight="1">
      <c r="B68" s="120" t="s">
        <v>25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2"/>
    </row>
    <row r="69" spans="2:14" s="36" customFormat="1" ht="24.95" customHeight="1">
      <c r="B69" s="40" t="s">
        <v>220</v>
      </c>
      <c r="C69" s="41" t="s">
        <v>221</v>
      </c>
      <c r="D69" s="62">
        <v>3.8</v>
      </c>
      <c r="E69" s="67">
        <v>3.8</v>
      </c>
      <c r="F69" s="67">
        <v>3.8</v>
      </c>
      <c r="G69" s="67">
        <v>3.8</v>
      </c>
      <c r="H69" s="67">
        <v>3.75</v>
      </c>
      <c r="I69" s="67">
        <v>3.8</v>
      </c>
      <c r="J69" s="67">
        <v>3.74</v>
      </c>
      <c r="K69" s="68">
        <v>1.6</v>
      </c>
      <c r="L69" s="69">
        <v>4</v>
      </c>
      <c r="M69" s="69">
        <v>900000</v>
      </c>
      <c r="N69" s="69">
        <v>3420000</v>
      </c>
    </row>
    <row r="70" spans="2:14" s="36" customFormat="1" ht="24.95" customHeight="1">
      <c r="B70" s="40" t="s">
        <v>124</v>
      </c>
      <c r="C70" s="41" t="s">
        <v>125</v>
      </c>
      <c r="D70" s="62">
        <v>2.4</v>
      </c>
      <c r="E70" s="67">
        <v>2.4</v>
      </c>
      <c r="F70" s="67">
        <v>2.4</v>
      </c>
      <c r="G70" s="67">
        <v>2.4</v>
      </c>
      <c r="H70" s="67">
        <v>2.44</v>
      </c>
      <c r="I70" s="67">
        <v>2.4</v>
      </c>
      <c r="J70" s="67">
        <v>2.44</v>
      </c>
      <c r="K70" s="68">
        <v>-1.64</v>
      </c>
      <c r="L70" s="69">
        <v>1</v>
      </c>
      <c r="M70" s="69">
        <v>10000</v>
      </c>
      <c r="N70" s="69">
        <v>24000</v>
      </c>
    </row>
    <row r="71" spans="2:14" s="36" customFormat="1" ht="24.95" customHeight="1">
      <c r="B71" s="123" t="s">
        <v>26</v>
      </c>
      <c r="C71" s="124"/>
      <c r="D71" s="125"/>
      <c r="E71" s="126"/>
      <c r="F71" s="126"/>
      <c r="G71" s="126"/>
      <c r="H71" s="126"/>
      <c r="I71" s="126"/>
      <c r="J71" s="126"/>
      <c r="K71" s="127"/>
      <c r="L71" s="69">
        <f>SUM(L69:L70)</f>
        <v>5</v>
      </c>
      <c r="M71" s="69">
        <f>SUM(M69:M70)</f>
        <v>910000</v>
      </c>
      <c r="N71" s="69">
        <f>SUM(N69:N70)</f>
        <v>3444000</v>
      </c>
    </row>
    <row r="72" spans="2:14" s="36" customFormat="1" ht="24.95" customHeight="1">
      <c r="B72" s="120" t="s">
        <v>62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2"/>
    </row>
    <row r="73" spans="2:14" s="36" customFormat="1" ht="24.95" customHeight="1">
      <c r="B73" s="39" t="s">
        <v>240</v>
      </c>
      <c r="C73" s="42" t="s">
        <v>237</v>
      </c>
      <c r="D73" s="62">
        <v>7.1</v>
      </c>
      <c r="E73" s="67">
        <v>7.1</v>
      </c>
      <c r="F73" s="67">
        <v>7.1</v>
      </c>
      <c r="G73" s="67">
        <v>7.1</v>
      </c>
      <c r="H73" s="67">
        <v>7.2</v>
      </c>
      <c r="I73" s="67">
        <v>7.1</v>
      </c>
      <c r="J73" s="67">
        <v>7.2</v>
      </c>
      <c r="K73" s="68">
        <v>-1.39</v>
      </c>
      <c r="L73" s="69">
        <v>1</v>
      </c>
      <c r="M73" s="69">
        <v>116234</v>
      </c>
      <c r="N73" s="69">
        <v>825261.4</v>
      </c>
    </row>
    <row r="74" spans="2:14" s="36" customFormat="1" ht="24.95" customHeight="1">
      <c r="B74" s="123" t="s">
        <v>244</v>
      </c>
      <c r="C74" s="124"/>
      <c r="D74" s="150"/>
      <c r="E74" s="151"/>
      <c r="F74" s="151"/>
      <c r="G74" s="151"/>
      <c r="H74" s="151"/>
      <c r="I74" s="151"/>
      <c r="J74" s="151"/>
      <c r="K74" s="152"/>
      <c r="L74" s="69">
        <v>1</v>
      </c>
      <c r="M74" s="69">
        <v>116234</v>
      </c>
      <c r="N74" s="69">
        <v>825261.4</v>
      </c>
    </row>
    <row r="75" spans="2:14" s="36" customFormat="1" ht="24.95" customHeight="1">
      <c r="B75" s="123" t="s">
        <v>224</v>
      </c>
      <c r="C75" s="124"/>
      <c r="D75" s="128"/>
      <c r="E75" s="126"/>
      <c r="F75" s="126"/>
      <c r="G75" s="126"/>
      <c r="H75" s="126"/>
      <c r="I75" s="126"/>
      <c r="J75" s="126"/>
      <c r="K75" s="127"/>
      <c r="L75" s="63">
        <f>L74+L71+L67+L64+L61</f>
        <v>21</v>
      </c>
      <c r="M75" s="63">
        <f t="shared" ref="M75:N75" si="1">M74+M71+M67+M64+M61</f>
        <v>894861668</v>
      </c>
      <c r="N75" s="63">
        <f t="shared" si="1"/>
        <v>1520190319.9000001</v>
      </c>
    </row>
    <row r="76" spans="2:14" s="36" customFormat="1" ht="24.95" customHeight="1">
      <c r="B76" s="141" t="s">
        <v>225</v>
      </c>
      <c r="C76" s="142"/>
      <c r="D76" s="128"/>
      <c r="E76" s="126"/>
      <c r="F76" s="126"/>
      <c r="G76" s="126"/>
      <c r="H76" s="126"/>
      <c r="I76" s="126"/>
      <c r="J76" s="126"/>
      <c r="K76" s="127"/>
      <c r="L76" s="63">
        <f>L75+L54</f>
        <v>447</v>
      </c>
      <c r="M76" s="63">
        <f t="shared" ref="M76:N76" si="2">M75+M54</f>
        <v>1580530781</v>
      </c>
      <c r="N76" s="63">
        <f t="shared" si="2"/>
        <v>2787509810.1999998</v>
      </c>
    </row>
    <row r="77" spans="2:14" s="28" customFormat="1" ht="24.95" customHeight="1">
      <c r="B77" s="136" t="s">
        <v>295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</row>
    <row r="78" spans="2:14" ht="18.75" customHeight="1">
      <c r="B78" s="137" t="s">
        <v>102</v>
      </c>
      <c r="C78" s="137"/>
      <c r="D78" s="137"/>
      <c r="E78" s="137"/>
      <c r="F78" s="137"/>
      <c r="G78" s="137"/>
      <c r="H78" s="32"/>
      <c r="I78" s="137" t="s">
        <v>68</v>
      </c>
      <c r="J78" s="137"/>
      <c r="K78" s="137"/>
      <c r="L78" s="137"/>
      <c r="M78" s="137"/>
      <c r="N78" s="137"/>
    </row>
    <row r="79" spans="2:14" ht="26.25" customHeight="1">
      <c r="B79" s="14" t="s">
        <v>29</v>
      </c>
      <c r="C79" s="15" t="s">
        <v>30</v>
      </c>
      <c r="D79" s="16" t="s">
        <v>46</v>
      </c>
      <c r="E79" s="138" t="s">
        <v>45</v>
      </c>
      <c r="F79" s="139"/>
      <c r="G79" s="140"/>
      <c r="H79" s="8"/>
      <c r="I79" s="143" t="s">
        <v>29</v>
      </c>
      <c r="J79" s="144"/>
      <c r="K79" s="145"/>
      <c r="L79" s="7" t="s">
        <v>30</v>
      </c>
      <c r="M79" s="7" t="s">
        <v>21</v>
      </c>
      <c r="N79" s="7" t="s">
        <v>45</v>
      </c>
    </row>
    <row r="80" spans="2:14" ht="23.25" customHeight="1">
      <c r="B80" s="39" t="s">
        <v>115</v>
      </c>
      <c r="C80" s="67">
        <v>0.38</v>
      </c>
      <c r="D80" s="70">
        <v>8.57</v>
      </c>
      <c r="E80" s="133">
        <v>2500000</v>
      </c>
      <c r="F80" s="134">
        <v>2500000</v>
      </c>
      <c r="G80" s="135">
        <v>2500000</v>
      </c>
      <c r="H80" s="17"/>
      <c r="I80" s="130" t="s">
        <v>71</v>
      </c>
      <c r="J80" s="131" t="s">
        <v>71</v>
      </c>
      <c r="K80" s="132" t="s">
        <v>71</v>
      </c>
      <c r="L80" s="67">
        <v>1</v>
      </c>
      <c r="M80" s="72">
        <v>-2.91</v>
      </c>
      <c r="N80" s="69">
        <v>6000</v>
      </c>
    </row>
    <row r="81" spans="2:14" s="8" customFormat="1" ht="23.25" customHeight="1">
      <c r="B81" s="39" t="s">
        <v>179</v>
      </c>
      <c r="C81" s="67">
        <v>0.24</v>
      </c>
      <c r="D81" s="70">
        <v>4.3499999999999996</v>
      </c>
      <c r="E81" s="133">
        <v>11000000</v>
      </c>
      <c r="F81" s="134">
        <v>11000000</v>
      </c>
      <c r="G81" s="135">
        <v>11000000</v>
      </c>
      <c r="H81" s="17"/>
      <c r="I81" s="130" t="s">
        <v>259</v>
      </c>
      <c r="J81" s="131" t="s">
        <v>259</v>
      </c>
      <c r="K81" s="132" t="s">
        <v>259</v>
      </c>
      <c r="L81" s="67">
        <v>2.2999999999999998</v>
      </c>
      <c r="M81" s="72">
        <v>-2.54</v>
      </c>
      <c r="N81" s="69">
        <v>2665346</v>
      </c>
    </row>
    <row r="82" spans="2:14" s="12" customFormat="1" ht="23.25" customHeight="1">
      <c r="B82" s="40" t="s">
        <v>206</v>
      </c>
      <c r="C82" s="67">
        <v>4.75</v>
      </c>
      <c r="D82" s="70">
        <v>3.26</v>
      </c>
      <c r="E82" s="133">
        <v>50000</v>
      </c>
      <c r="F82" s="134">
        <v>50000</v>
      </c>
      <c r="G82" s="135">
        <v>50000</v>
      </c>
      <c r="H82" s="17"/>
      <c r="I82" s="130" t="s">
        <v>279</v>
      </c>
      <c r="J82" s="131" t="s">
        <v>279</v>
      </c>
      <c r="K82" s="132" t="s">
        <v>279</v>
      </c>
      <c r="L82" s="67">
        <v>0.4</v>
      </c>
      <c r="M82" s="72">
        <v>-2.44</v>
      </c>
      <c r="N82" s="69">
        <v>19491890</v>
      </c>
    </row>
    <row r="83" spans="2:14" s="12" customFormat="1" ht="23.25" customHeight="1">
      <c r="B83" s="40" t="s">
        <v>167</v>
      </c>
      <c r="C83" s="67">
        <v>0.41</v>
      </c>
      <c r="D83" s="70">
        <v>2.5</v>
      </c>
      <c r="E83" s="133">
        <v>2600000</v>
      </c>
      <c r="F83" s="134">
        <v>2600000</v>
      </c>
      <c r="G83" s="135">
        <v>2600000</v>
      </c>
      <c r="H83" s="17"/>
      <c r="I83" s="130" t="s">
        <v>89</v>
      </c>
      <c r="J83" s="131" t="s">
        <v>89</v>
      </c>
      <c r="K83" s="132" t="s">
        <v>89</v>
      </c>
      <c r="L83" s="67">
        <v>16.2</v>
      </c>
      <c r="M83" s="72">
        <v>-2.11</v>
      </c>
      <c r="N83" s="69">
        <v>102000</v>
      </c>
    </row>
    <row r="84" spans="2:14" s="12" customFormat="1" ht="23.25" customHeight="1">
      <c r="B84" s="40" t="s">
        <v>86</v>
      </c>
      <c r="C84" s="67">
        <v>0.52</v>
      </c>
      <c r="D84" s="70">
        <v>1.96</v>
      </c>
      <c r="E84" s="133">
        <v>70575524</v>
      </c>
      <c r="F84" s="134">
        <v>70575524</v>
      </c>
      <c r="G84" s="135">
        <v>70575524</v>
      </c>
      <c r="H84" s="17"/>
      <c r="I84" s="130" t="s">
        <v>124</v>
      </c>
      <c r="J84" s="131" t="s">
        <v>124</v>
      </c>
      <c r="K84" s="132" t="s">
        <v>124</v>
      </c>
      <c r="L84" s="67">
        <v>2.4</v>
      </c>
      <c r="M84" s="72">
        <v>-1.64</v>
      </c>
      <c r="N84" s="69">
        <v>10000</v>
      </c>
    </row>
    <row r="85" spans="2:14" s="12" customFormat="1" ht="23.25" customHeight="1">
      <c r="B85" s="137" t="s">
        <v>31</v>
      </c>
      <c r="C85" s="137"/>
      <c r="D85" s="137"/>
      <c r="E85" s="137"/>
      <c r="F85" s="137"/>
      <c r="G85" s="137"/>
      <c r="H85" s="33"/>
      <c r="I85" s="137" t="s">
        <v>32</v>
      </c>
      <c r="J85" s="137"/>
      <c r="K85" s="137"/>
      <c r="L85" s="137"/>
      <c r="M85" s="137"/>
      <c r="N85" s="137"/>
    </row>
    <row r="86" spans="2:14" s="12" customFormat="1" ht="23.25" customHeight="1">
      <c r="B86" s="14" t="s">
        <v>29</v>
      </c>
      <c r="C86" s="15" t="s">
        <v>30</v>
      </c>
      <c r="D86" s="16" t="s">
        <v>46</v>
      </c>
      <c r="E86" s="138" t="s">
        <v>45</v>
      </c>
      <c r="F86" s="139"/>
      <c r="G86" s="140"/>
      <c r="H86" s="8"/>
      <c r="I86" s="143" t="s">
        <v>29</v>
      </c>
      <c r="J86" s="144"/>
      <c r="K86" s="145"/>
      <c r="L86" s="7" t="s">
        <v>30</v>
      </c>
      <c r="M86" s="7" t="s">
        <v>21</v>
      </c>
      <c r="N86" s="7" t="s">
        <v>1</v>
      </c>
    </row>
    <row r="87" spans="2:14" ht="23.25" customHeight="1">
      <c r="B87" s="39" t="s">
        <v>188</v>
      </c>
      <c r="C87" s="67">
        <v>1.7</v>
      </c>
      <c r="D87" s="68">
        <v>0</v>
      </c>
      <c r="E87" s="133">
        <v>891000000</v>
      </c>
      <c r="F87" s="134">
        <v>891000000</v>
      </c>
      <c r="G87" s="135">
        <v>891000000</v>
      </c>
      <c r="H87" s="18"/>
      <c r="I87" s="130" t="s">
        <v>188</v>
      </c>
      <c r="J87" s="131" t="s">
        <v>188</v>
      </c>
      <c r="K87" s="132" t="s">
        <v>188</v>
      </c>
      <c r="L87" s="67">
        <v>1.7</v>
      </c>
      <c r="M87" s="68">
        <v>0</v>
      </c>
      <c r="N87" s="69">
        <v>1514700000</v>
      </c>
    </row>
    <row r="88" spans="2:14" ht="23.25" customHeight="1">
      <c r="B88" s="39" t="s">
        <v>158</v>
      </c>
      <c r="C88" s="67">
        <v>1.08</v>
      </c>
      <c r="D88" s="68">
        <v>0</v>
      </c>
      <c r="E88" s="133">
        <v>200000000</v>
      </c>
      <c r="F88" s="134">
        <v>200000000</v>
      </c>
      <c r="G88" s="135">
        <v>200000000</v>
      </c>
      <c r="H88" s="18"/>
      <c r="I88" s="130" t="s">
        <v>272</v>
      </c>
      <c r="J88" s="131" t="s">
        <v>272</v>
      </c>
      <c r="K88" s="132" t="s">
        <v>272</v>
      </c>
      <c r="L88" s="67">
        <v>12.9</v>
      </c>
      <c r="M88" s="68">
        <v>0.39</v>
      </c>
      <c r="N88" s="69">
        <v>558634500</v>
      </c>
    </row>
    <row r="89" spans="2:14" s="9" customFormat="1" ht="23.25" customHeight="1">
      <c r="B89" s="40" t="s">
        <v>86</v>
      </c>
      <c r="C89" s="67">
        <v>0.52</v>
      </c>
      <c r="D89" s="68">
        <v>1.96</v>
      </c>
      <c r="E89" s="133">
        <v>70575524</v>
      </c>
      <c r="F89" s="134">
        <v>70575524</v>
      </c>
      <c r="G89" s="135">
        <v>70575524</v>
      </c>
      <c r="H89" s="18"/>
      <c r="I89" s="130" t="s">
        <v>158</v>
      </c>
      <c r="J89" s="131" t="s">
        <v>158</v>
      </c>
      <c r="K89" s="132" t="s">
        <v>158</v>
      </c>
      <c r="L89" s="67">
        <v>1.08</v>
      </c>
      <c r="M89" s="68">
        <v>0</v>
      </c>
      <c r="N89" s="69">
        <v>216000000</v>
      </c>
    </row>
    <row r="90" spans="2:14" s="9" customFormat="1" ht="23.25" customHeight="1">
      <c r="B90" s="40" t="s">
        <v>131</v>
      </c>
      <c r="C90" s="67">
        <v>0.18</v>
      </c>
      <c r="D90" s="68">
        <v>0</v>
      </c>
      <c r="E90" s="133">
        <v>60000000</v>
      </c>
      <c r="F90" s="134">
        <v>60000000</v>
      </c>
      <c r="G90" s="135">
        <v>60000000</v>
      </c>
      <c r="H90" s="18"/>
      <c r="I90" s="130" t="s">
        <v>154</v>
      </c>
      <c r="J90" s="131" t="s">
        <v>154</v>
      </c>
      <c r="K90" s="132" t="s">
        <v>154</v>
      </c>
      <c r="L90" s="67">
        <v>8.2899999999999991</v>
      </c>
      <c r="M90" s="68">
        <v>-0.24</v>
      </c>
      <c r="N90" s="69">
        <v>81133164.299999997</v>
      </c>
    </row>
    <row r="91" spans="2:14" s="9" customFormat="1" ht="23.25" customHeight="1">
      <c r="B91" s="40" t="s">
        <v>166</v>
      </c>
      <c r="C91" s="67">
        <v>0.95</v>
      </c>
      <c r="D91" s="68">
        <v>0</v>
      </c>
      <c r="E91" s="133">
        <v>48733661</v>
      </c>
      <c r="F91" s="134">
        <v>48733661</v>
      </c>
      <c r="G91" s="135">
        <v>48733661</v>
      </c>
      <c r="H91" s="18"/>
      <c r="I91" s="130" t="s">
        <v>230</v>
      </c>
      <c r="J91" s="131" t="s">
        <v>230</v>
      </c>
      <c r="K91" s="132" t="s">
        <v>230</v>
      </c>
      <c r="L91" s="67">
        <v>1.33</v>
      </c>
      <c r="M91" s="68">
        <v>-0.75</v>
      </c>
      <c r="N91" s="69">
        <v>63330200</v>
      </c>
    </row>
    <row r="92" spans="2:14" s="9" customFormat="1" ht="22.5" customHeight="1">
      <c r="B92" s="129" t="s">
        <v>77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</row>
    <row r="93" spans="2:14" s="9" customFormat="1" ht="32.25" customHeight="1">
      <c r="B93" s="147" t="s">
        <v>58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9"/>
    </row>
  </sheetData>
  <mergeCells count="80">
    <mergeCell ref="I79:K79"/>
    <mergeCell ref="E79:G79"/>
    <mergeCell ref="B27:N27"/>
    <mergeCell ref="B1:D1"/>
    <mergeCell ref="C5:E5"/>
    <mergeCell ref="C3:E3"/>
    <mergeCell ref="C4:E4"/>
    <mergeCell ref="C6:E6"/>
    <mergeCell ref="D54:K54"/>
    <mergeCell ref="B54:C54"/>
    <mergeCell ref="C7:D7"/>
    <mergeCell ref="B9:N9"/>
    <mergeCell ref="B11:N11"/>
    <mergeCell ref="D26:K26"/>
    <mergeCell ref="B24:N24"/>
    <mergeCell ref="B65:N65"/>
    <mergeCell ref="D23:K23"/>
    <mergeCell ref="B26:C26"/>
    <mergeCell ref="B23:C23"/>
    <mergeCell ref="B31:C31"/>
    <mergeCell ref="D31:K31"/>
    <mergeCell ref="B32:N32"/>
    <mergeCell ref="D42:K42"/>
    <mergeCell ref="B42:C42"/>
    <mergeCell ref="D75:K75"/>
    <mergeCell ref="B72:N72"/>
    <mergeCell ref="B61:C61"/>
    <mergeCell ref="B43:N43"/>
    <mergeCell ref="B57:N57"/>
    <mergeCell ref="B74:C74"/>
    <mergeCell ref="D74:K74"/>
    <mergeCell ref="D61:K61"/>
    <mergeCell ref="B55:N55"/>
    <mergeCell ref="B50:N50"/>
    <mergeCell ref="B53:C53"/>
    <mergeCell ref="D53:K53"/>
    <mergeCell ref="B46:C46"/>
    <mergeCell ref="B47:N47"/>
    <mergeCell ref="D46:K46"/>
    <mergeCell ref="B93:N93"/>
    <mergeCell ref="B85:G85"/>
    <mergeCell ref="I85:N85"/>
    <mergeCell ref="E84:G84"/>
    <mergeCell ref="E90:G90"/>
    <mergeCell ref="I91:K91"/>
    <mergeCell ref="I88:K88"/>
    <mergeCell ref="E88:G88"/>
    <mergeCell ref="E91:G91"/>
    <mergeCell ref="I90:K90"/>
    <mergeCell ref="I87:K87"/>
    <mergeCell ref="E89:G89"/>
    <mergeCell ref="I89:K89"/>
    <mergeCell ref="B75:C75"/>
    <mergeCell ref="B92:N92"/>
    <mergeCell ref="I83:K83"/>
    <mergeCell ref="E83:G83"/>
    <mergeCell ref="B77:N77"/>
    <mergeCell ref="I78:N78"/>
    <mergeCell ref="E82:G82"/>
    <mergeCell ref="I81:K81"/>
    <mergeCell ref="E80:G80"/>
    <mergeCell ref="E86:G86"/>
    <mergeCell ref="B78:G78"/>
    <mergeCell ref="E87:G87"/>
    <mergeCell ref="I86:K86"/>
    <mergeCell ref="I84:K84"/>
    <mergeCell ref="I80:K80"/>
    <mergeCell ref="I82:K82"/>
    <mergeCell ref="E81:G81"/>
    <mergeCell ref="B48:N48"/>
    <mergeCell ref="B68:N68"/>
    <mergeCell ref="B71:C71"/>
    <mergeCell ref="D71:K71"/>
    <mergeCell ref="D76:K76"/>
    <mergeCell ref="B76:C76"/>
    <mergeCell ref="B67:C67"/>
    <mergeCell ref="D67:K67"/>
    <mergeCell ref="B62:N62"/>
    <mergeCell ref="B64:C64"/>
    <mergeCell ref="D64:K64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rightToLeft="1" topLeftCell="A13" zoomScale="90" zoomScaleNormal="90" workbookViewId="0">
      <selection activeCell="H21" sqref="H21:J21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8" width="9" style="36"/>
    <col min="9" max="9" width="15.5" style="36" customWidth="1"/>
    <col min="10" max="10" width="14.375" style="36" customWidth="1"/>
    <col min="11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3.25">
      <c r="B1" s="170" t="s">
        <v>297</v>
      </c>
      <c r="C1" s="170"/>
    </row>
    <row r="2" spans="2:6" ht="23.25">
      <c r="B2" s="101" t="s">
        <v>298</v>
      </c>
      <c r="C2" s="101"/>
    </row>
    <row r="3" spans="2:6" ht="18">
      <c r="B3" s="171"/>
      <c r="C3" s="171"/>
      <c r="D3" s="171"/>
    </row>
    <row r="4" spans="2:6" ht="23.25">
      <c r="B4" s="172" t="s">
        <v>299</v>
      </c>
      <c r="C4" s="172"/>
      <c r="D4" s="172"/>
      <c r="E4" s="172"/>
      <c r="F4" s="172"/>
    </row>
    <row r="5" spans="2:6" ht="15.75">
      <c r="B5" s="102" t="s">
        <v>29</v>
      </c>
      <c r="C5" s="103" t="s">
        <v>13</v>
      </c>
      <c r="D5" s="103" t="s">
        <v>3</v>
      </c>
      <c r="E5" s="103" t="s">
        <v>45</v>
      </c>
      <c r="F5" s="103" t="s">
        <v>1</v>
      </c>
    </row>
    <row r="6" spans="2:6" ht="18">
      <c r="B6" s="167" t="s">
        <v>22</v>
      </c>
      <c r="C6" s="168"/>
      <c r="D6" s="168"/>
      <c r="E6" s="168"/>
      <c r="F6" s="169"/>
    </row>
    <row r="7" spans="2:6" ht="18">
      <c r="B7" s="104" t="s">
        <v>300</v>
      </c>
      <c r="C7" s="105" t="s">
        <v>231</v>
      </c>
      <c r="D7" s="106">
        <v>4</v>
      </c>
      <c r="E7" s="106">
        <v>10000000</v>
      </c>
      <c r="F7" s="106">
        <v>13300000</v>
      </c>
    </row>
    <row r="8" spans="2:6" ht="18">
      <c r="B8" s="173" t="s">
        <v>23</v>
      </c>
      <c r="C8" s="174"/>
      <c r="D8" s="106">
        <f>SUM(D7)</f>
        <v>4</v>
      </c>
      <c r="E8" s="106">
        <f>SUM(E7)</f>
        <v>10000000</v>
      </c>
      <c r="F8" s="106">
        <f>SUM(F7)</f>
        <v>13300000</v>
      </c>
    </row>
    <row r="9" spans="2:6" ht="18">
      <c r="B9" s="167" t="s">
        <v>301</v>
      </c>
      <c r="C9" s="168"/>
      <c r="D9" s="168"/>
      <c r="E9" s="168"/>
      <c r="F9" s="169"/>
    </row>
    <row r="10" spans="2:6" ht="18">
      <c r="B10" s="104" t="s">
        <v>302</v>
      </c>
      <c r="C10" s="105" t="s">
        <v>153</v>
      </c>
      <c r="D10" s="106">
        <v>1</v>
      </c>
      <c r="E10" s="106">
        <v>145000</v>
      </c>
      <c r="F10" s="106">
        <v>1200600</v>
      </c>
    </row>
    <row r="11" spans="2:6" ht="18">
      <c r="B11" s="177" t="s">
        <v>303</v>
      </c>
      <c r="C11" s="178"/>
      <c r="D11" s="106">
        <f>SUM(D10)</f>
        <v>1</v>
      </c>
      <c r="E11" s="106">
        <f>SUM(E10)</f>
        <v>145000</v>
      </c>
      <c r="F11" s="106">
        <f>SUM(F10)</f>
        <v>1200600</v>
      </c>
    </row>
    <row r="12" spans="2:6" ht="18">
      <c r="B12" s="177" t="s">
        <v>304</v>
      </c>
      <c r="C12" s="178"/>
      <c r="D12" s="106">
        <f>D8+D11</f>
        <v>5</v>
      </c>
      <c r="E12" s="106">
        <f>E8+E11</f>
        <v>10145000</v>
      </c>
      <c r="F12" s="106">
        <f>F8+F11</f>
        <v>14500600</v>
      </c>
    </row>
    <row r="13" spans="2:6" ht="18">
      <c r="B13" s="107"/>
      <c r="C13" s="107"/>
      <c r="D13" s="107"/>
      <c r="E13" s="107"/>
      <c r="F13" s="107"/>
    </row>
    <row r="14" spans="2:6" ht="23.25">
      <c r="B14" s="172" t="s">
        <v>305</v>
      </c>
      <c r="C14" s="172"/>
      <c r="D14" s="172"/>
      <c r="E14" s="172"/>
      <c r="F14" s="172"/>
    </row>
    <row r="15" spans="2:6" ht="18">
      <c r="B15" s="108" t="s">
        <v>29</v>
      </c>
      <c r="C15" s="109" t="s">
        <v>13</v>
      </c>
      <c r="D15" s="109" t="s">
        <v>3</v>
      </c>
      <c r="E15" s="109" t="s">
        <v>45</v>
      </c>
      <c r="F15" s="109" t="s">
        <v>1</v>
      </c>
    </row>
    <row r="16" spans="2:6" ht="18">
      <c r="B16" s="179" t="s">
        <v>24</v>
      </c>
      <c r="C16" s="180"/>
      <c r="D16" s="180"/>
      <c r="E16" s="180"/>
      <c r="F16" s="181"/>
    </row>
    <row r="17" spans="2:10" ht="18">
      <c r="B17" s="110" t="s">
        <v>306</v>
      </c>
      <c r="C17" s="111" t="s">
        <v>156</v>
      </c>
      <c r="D17" s="106">
        <v>15</v>
      </c>
      <c r="E17" s="106">
        <v>5450000</v>
      </c>
      <c r="F17" s="106">
        <v>15012000</v>
      </c>
    </row>
    <row r="18" spans="2:10" ht="18">
      <c r="B18" s="177" t="s">
        <v>263</v>
      </c>
      <c r="C18" s="178"/>
      <c r="D18" s="106">
        <f>SUM(D17)</f>
        <v>15</v>
      </c>
      <c r="E18" s="106">
        <f>SUM(E17)</f>
        <v>5450000</v>
      </c>
      <c r="F18" s="106">
        <f>SUM(F17)</f>
        <v>15012000</v>
      </c>
    </row>
    <row r="19" spans="2:10" ht="18">
      <c r="B19" s="179" t="s">
        <v>307</v>
      </c>
      <c r="C19" s="180"/>
      <c r="D19" s="180"/>
      <c r="E19" s="180"/>
      <c r="F19" s="181"/>
    </row>
    <row r="20" spans="2:10" ht="18">
      <c r="B20" s="110" t="s">
        <v>73</v>
      </c>
      <c r="C20" s="111" t="s">
        <v>74</v>
      </c>
      <c r="D20" s="106">
        <v>5</v>
      </c>
      <c r="E20" s="106">
        <v>963842</v>
      </c>
      <c r="F20" s="106">
        <v>4274458.4800000004</v>
      </c>
    </row>
    <row r="21" spans="2:10" ht="18">
      <c r="B21" s="177" t="s">
        <v>308</v>
      </c>
      <c r="C21" s="178"/>
      <c r="D21" s="106">
        <f>SUM(D20)</f>
        <v>5</v>
      </c>
      <c r="E21" s="106">
        <f>SUM(E20)</f>
        <v>963842</v>
      </c>
      <c r="F21" s="106">
        <f>SUM(F20)</f>
        <v>4274458.4800000004</v>
      </c>
      <c r="H21" s="73"/>
      <c r="I21" s="73"/>
      <c r="J21" s="73"/>
    </row>
    <row r="22" spans="2:10" ht="18">
      <c r="B22" s="177" t="s">
        <v>304</v>
      </c>
      <c r="C22" s="178"/>
      <c r="D22" s="106">
        <f>D18+D21</f>
        <v>20</v>
      </c>
      <c r="E22" s="106">
        <f>E18+E21</f>
        <v>6413842</v>
      </c>
      <c r="F22" s="106">
        <f>F18+F21</f>
        <v>19286458.48</v>
      </c>
    </row>
    <row r="23" spans="2:10" ht="23.25">
      <c r="B23" s="182" t="s">
        <v>309</v>
      </c>
      <c r="C23" s="182"/>
      <c r="D23" s="182"/>
      <c r="E23" s="182"/>
      <c r="F23" s="182"/>
    </row>
    <row r="24" spans="2:10" ht="18">
      <c r="B24" s="112" t="s">
        <v>29</v>
      </c>
      <c r="C24" s="113" t="s">
        <v>13</v>
      </c>
      <c r="D24" s="113" t="s">
        <v>3</v>
      </c>
      <c r="E24" s="113" t="s">
        <v>45</v>
      </c>
      <c r="F24" s="113" t="s">
        <v>1</v>
      </c>
    </row>
    <row r="25" spans="2:10" ht="18">
      <c r="B25" s="183" t="s">
        <v>307</v>
      </c>
      <c r="C25" s="184"/>
      <c r="D25" s="184"/>
      <c r="E25" s="184"/>
      <c r="F25" s="185"/>
    </row>
    <row r="26" spans="2:10" ht="18">
      <c r="B26" s="114" t="s">
        <v>220</v>
      </c>
      <c r="C26" s="115" t="s">
        <v>221</v>
      </c>
      <c r="D26" s="116">
        <v>2</v>
      </c>
      <c r="E26" s="116">
        <v>400000</v>
      </c>
      <c r="F26" s="116">
        <v>1520000</v>
      </c>
    </row>
    <row r="27" spans="2:10" ht="18">
      <c r="B27" s="186" t="s">
        <v>308</v>
      </c>
      <c r="C27" s="187"/>
      <c r="D27" s="117">
        <f t="shared" ref="D27:F28" si="0">SUM(D26)</f>
        <v>2</v>
      </c>
      <c r="E27" s="117">
        <f t="shared" si="0"/>
        <v>400000</v>
      </c>
      <c r="F27" s="117">
        <f t="shared" si="0"/>
        <v>1520000</v>
      </c>
    </row>
    <row r="28" spans="2:10" ht="18">
      <c r="B28" s="175" t="s">
        <v>304</v>
      </c>
      <c r="C28" s="176"/>
      <c r="D28" s="116">
        <f t="shared" si="0"/>
        <v>2</v>
      </c>
      <c r="E28" s="116">
        <f t="shared" si="0"/>
        <v>400000</v>
      </c>
      <c r="F28" s="116">
        <f t="shared" si="0"/>
        <v>1520000</v>
      </c>
    </row>
  </sheetData>
  <mergeCells count="18">
    <mergeCell ref="B28:C28"/>
    <mergeCell ref="B11:C11"/>
    <mergeCell ref="B12:C12"/>
    <mergeCell ref="B14:F14"/>
    <mergeCell ref="B16:F16"/>
    <mergeCell ref="B18:C18"/>
    <mergeCell ref="B19:F19"/>
    <mergeCell ref="B21:C21"/>
    <mergeCell ref="B22:C22"/>
    <mergeCell ref="B23:F23"/>
    <mergeCell ref="B25:F25"/>
    <mergeCell ref="B27:C27"/>
    <mergeCell ref="B9:F9"/>
    <mergeCell ref="B1:C1"/>
    <mergeCell ref="B3:D3"/>
    <mergeCell ref="B4:F4"/>
    <mergeCell ref="B6:F6"/>
    <mergeCell ref="B8:C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rightToLeft="1" tabSelected="1" topLeftCell="A48" zoomScaleNormal="100" zoomScaleSheetLayoutView="95" workbookViewId="0">
      <selection activeCell="B28" sqref="B28:E57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20.25" customHeight="1">
      <c r="B1" s="188" t="s">
        <v>290</v>
      </c>
      <c r="C1" s="188"/>
      <c r="D1" s="188"/>
      <c r="E1" s="188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4.1" customHeight="1">
      <c r="B3" s="189" t="s">
        <v>22</v>
      </c>
      <c r="C3" s="190"/>
      <c r="D3" s="190"/>
      <c r="E3" s="191"/>
    </row>
    <row r="4" spans="2:8" ht="14.1" customHeight="1">
      <c r="B4" s="86" t="s">
        <v>197</v>
      </c>
      <c r="C4" s="87" t="s">
        <v>198</v>
      </c>
      <c r="D4" s="88">
        <v>2.29</v>
      </c>
      <c r="E4" s="89">
        <v>2.29</v>
      </c>
    </row>
    <row r="5" spans="2:8" ht="14.1" customHeight="1">
      <c r="B5" s="40" t="s">
        <v>75</v>
      </c>
      <c r="C5" s="41" t="s">
        <v>76</v>
      </c>
      <c r="D5" s="90">
        <v>1</v>
      </c>
      <c r="E5" s="90">
        <v>1</v>
      </c>
    </row>
    <row r="6" spans="2:8" ht="14.1" customHeight="1">
      <c r="B6" s="39" t="s">
        <v>104</v>
      </c>
      <c r="C6" s="44" t="s">
        <v>103</v>
      </c>
      <c r="D6" s="90">
        <v>0.45</v>
      </c>
      <c r="E6" s="90">
        <v>0.45</v>
      </c>
    </row>
    <row r="7" spans="2:8" ht="14.1" customHeight="1">
      <c r="B7" s="39" t="s">
        <v>150</v>
      </c>
      <c r="C7" s="42" t="s">
        <v>149</v>
      </c>
      <c r="D7" s="90">
        <v>1.2</v>
      </c>
      <c r="E7" s="90">
        <v>1.2</v>
      </c>
      <c r="F7" s="60"/>
      <c r="G7" s="60"/>
      <c r="H7" s="61"/>
    </row>
    <row r="8" spans="2:8" ht="14.1" customHeight="1">
      <c r="B8" s="39" t="s">
        <v>134</v>
      </c>
      <c r="C8" s="42" t="s">
        <v>135</v>
      </c>
      <c r="D8" s="90">
        <v>0.52</v>
      </c>
      <c r="E8" s="90">
        <v>0.52</v>
      </c>
      <c r="F8" s="60"/>
      <c r="G8" s="60"/>
      <c r="H8" s="61"/>
    </row>
    <row r="9" spans="2:8" ht="14.1" customHeight="1">
      <c r="B9" s="193" t="s">
        <v>35</v>
      </c>
      <c r="C9" s="194"/>
      <c r="D9" s="194"/>
      <c r="E9" s="195"/>
    </row>
    <row r="10" spans="2:8" ht="14.1" customHeight="1">
      <c r="B10" s="40" t="s">
        <v>216</v>
      </c>
      <c r="C10" s="41" t="s">
        <v>217</v>
      </c>
      <c r="D10" s="67">
        <v>0.85</v>
      </c>
      <c r="E10" s="67">
        <v>0.85</v>
      </c>
      <c r="F10" s="60"/>
      <c r="G10" s="60"/>
      <c r="H10" s="61"/>
    </row>
    <row r="11" spans="2:8" ht="14.1" customHeight="1">
      <c r="B11" s="40" t="s">
        <v>182</v>
      </c>
      <c r="C11" s="41" t="s">
        <v>183</v>
      </c>
      <c r="D11" s="67">
        <v>0.4</v>
      </c>
      <c r="E11" s="67">
        <v>0.4</v>
      </c>
      <c r="F11" s="60"/>
      <c r="G11" s="60"/>
      <c r="H11" s="61"/>
    </row>
    <row r="12" spans="2:8" ht="14.1" customHeight="1">
      <c r="B12" s="198" t="s">
        <v>24</v>
      </c>
      <c r="C12" s="199"/>
      <c r="D12" s="199"/>
      <c r="E12" s="200"/>
      <c r="F12" s="60"/>
      <c r="G12" s="60"/>
      <c r="H12" s="61"/>
    </row>
    <row r="13" spans="2:8" ht="14.1" customHeight="1">
      <c r="B13" s="39" t="s">
        <v>201</v>
      </c>
      <c r="C13" s="44" t="s">
        <v>202</v>
      </c>
      <c r="D13" s="100">
        <v>11.27</v>
      </c>
      <c r="E13" s="90">
        <v>11.29</v>
      </c>
      <c r="F13" s="60"/>
      <c r="G13" s="60"/>
      <c r="H13" s="61"/>
    </row>
    <row r="14" spans="2:8" ht="14.1" customHeight="1">
      <c r="B14" s="48" t="s">
        <v>122</v>
      </c>
      <c r="C14" s="49" t="s">
        <v>123</v>
      </c>
      <c r="D14" s="67">
        <v>0.49</v>
      </c>
      <c r="E14" s="67">
        <v>0.49</v>
      </c>
      <c r="F14" s="60"/>
      <c r="G14" s="60"/>
      <c r="H14" s="61"/>
    </row>
    <row r="15" spans="2:8" ht="14.1" customHeight="1">
      <c r="B15" s="189" t="s">
        <v>25</v>
      </c>
      <c r="C15" s="190"/>
      <c r="D15" s="190"/>
      <c r="E15" s="191"/>
    </row>
    <row r="16" spans="2:8" ht="14.1" customHeight="1">
      <c r="B16" s="91" t="s">
        <v>128</v>
      </c>
      <c r="C16" s="92" t="s">
        <v>129</v>
      </c>
      <c r="D16" s="67">
        <v>2</v>
      </c>
      <c r="E16" s="67">
        <v>2</v>
      </c>
    </row>
    <row r="17" spans="2:8" ht="14.1" customHeight="1">
      <c r="B17" s="39" t="s">
        <v>186</v>
      </c>
      <c r="C17" s="44" t="s">
        <v>187</v>
      </c>
      <c r="D17" s="67">
        <v>1.1100000000000001</v>
      </c>
      <c r="E17" s="67">
        <v>1.1000000000000001</v>
      </c>
    </row>
    <row r="18" spans="2:8" ht="14.1" customHeight="1">
      <c r="B18" s="39" t="s">
        <v>210</v>
      </c>
      <c r="C18" s="44" t="s">
        <v>211</v>
      </c>
      <c r="D18" s="67">
        <v>11.25</v>
      </c>
      <c r="E18" s="67">
        <v>11.25</v>
      </c>
    </row>
    <row r="19" spans="2:8" ht="14.1" customHeight="1">
      <c r="B19" s="196" t="s">
        <v>62</v>
      </c>
      <c r="C19" s="190"/>
      <c r="D19" s="190"/>
      <c r="E19" s="197"/>
    </row>
    <row r="20" spans="2:8" ht="14.1" customHeight="1">
      <c r="B20" s="39" t="s">
        <v>84</v>
      </c>
      <c r="C20" s="44" t="s">
        <v>85</v>
      </c>
      <c r="D20" s="100">
        <v>4.41</v>
      </c>
      <c r="E20" s="74">
        <v>4.41</v>
      </c>
      <c r="F20" s="60"/>
      <c r="G20" s="60"/>
      <c r="H20" s="61"/>
    </row>
    <row r="21" spans="2:8" ht="14.1" customHeight="1">
      <c r="B21" s="39" t="s">
        <v>191</v>
      </c>
      <c r="C21" s="44" t="s">
        <v>192</v>
      </c>
      <c r="D21" s="67">
        <v>80</v>
      </c>
      <c r="E21" s="67">
        <v>80</v>
      </c>
      <c r="F21" s="60"/>
      <c r="G21" s="60"/>
      <c r="H21" s="61"/>
    </row>
    <row r="22" spans="2:8" ht="14.1" customHeight="1">
      <c r="B22" s="189" t="s">
        <v>27</v>
      </c>
      <c r="C22" s="190"/>
      <c r="D22" s="190"/>
      <c r="E22" s="191"/>
    </row>
    <row r="23" spans="2:8" ht="14.1" customHeight="1">
      <c r="B23" s="40" t="s">
        <v>247</v>
      </c>
      <c r="C23" s="41" t="s">
        <v>248</v>
      </c>
      <c r="D23" s="67">
        <v>8.25</v>
      </c>
      <c r="E23" s="67">
        <v>8.25</v>
      </c>
    </row>
    <row r="24" spans="2:8" ht="14.1" customHeight="1">
      <c r="B24" s="39" t="s">
        <v>111</v>
      </c>
      <c r="C24" s="42" t="s">
        <v>110</v>
      </c>
      <c r="D24" s="67">
        <v>1.04</v>
      </c>
      <c r="E24" s="67">
        <v>1.04</v>
      </c>
    </row>
    <row r="25" spans="2:8" ht="14.1" customHeight="1">
      <c r="B25" s="40" t="s">
        <v>91</v>
      </c>
      <c r="C25" s="41" t="s">
        <v>92</v>
      </c>
      <c r="D25" s="67">
        <v>19.91</v>
      </c>
      <c r="E25" s="67">
        <v>20</v>
      </c>
    </row>
    <row r="26" spans="2:8" ht="16.5" customHeight="1">
      <c r="B26" s="192" t="s">
        <v>289</v>
      </c>
      <c r="C26" s="192"/>
      <c r="D26" s="192"/>
      <c r="E26" s="192"/>
    </row>
    <row r="27" spans="2:8" ht="15.75" customHeight="1">
      <c r="B27" s="43" t="s">
        <v>29</v>
      </c>
      <c r="C27" s="43" t="s">
        <v>13</v>
      </c>
      <c r="D27" s="43" t="s">
        <v>33</v>
      </c>
      <c r="E27" s="43" t="s">
        <v>34</v>
      </c>
    </row>
    <row r="28" spans="2:8" ht="14.1" customHeight="1">
      <c r="B28" s="201" t="s">
        <v>22</v>
      </c>
      <c r="C28" s="194"/>
      <c r="D28" s="194"/>
      <c r="E28" s="195"/>
    </row>
    <row r="29" spans="2:8" ht="14.1" customHeight="1">
      <c r="B29" s="39" t="s">
        <v>63</v>
      </c>
      <c r="C29" s="78" t="s">
        <v>64</v>
      </c>
      <c r="D29" s="76">
        <v>0.34</v>
      </c>
      <c r="E29" s="77">
        <v>0.34</v>
      </c>
    </row>
    <row r="30" spans="2:8" ht="14.1" customHeight="1">
      <c r="B30" s="39" t="s">
        <v>113</v>
      </c>
      <c r="C30" s="42" t="s">
        <v>112</v>
      </c>
      <c r="D30" s="79">
        <v>1</v>
      </c>
      <c r="E30" s="79">
        <v>1</v>
      </c>
    </row>
    <row r="31" spans="2:8" ht="14.1" customHeight="1">
      <c r="B31" s="39" t="s">
        <v>119</v>
      </c>
      <c r="C31" s="42" t="s">
        <v>118</v>
      </c>
      <c r="D31" s="80">
        <v>1</v>
      </c>
      <c r="E31" s="80">
        <v>1</v>
      </c>
    </row>
    <row r="32" spans="2:8" ht="14.1" customHeight="1">
      <c r="B32" s="39" t="s">
        <v>126</v>
      </c>
      <c r="C32" s="42" t="s">
        <v>127</v>
      </c>
      <c r="D32" s="80">
        <v>1</v>
      </c>
      <c r="E32" s="80">
        <v>1</v>
      </c>
    </row>
    <row r="33" spans="2:8" ht="14.1" customHeight="1">
      <c r="B33" s="39" t="s">
        <v>152</v>
      </c>
      <c r="C33" s="42" t="s">
        <v>151</v>
      </c>
      <c r="D33" s="76">
        <v>0.81</v>
      </c>
      <c r="E33" s="77">
        <v>0.81</v>
      </c>
    </row>
    <row r="34" spans="2:8" ht="14.1" customHeight="1">
      <c r="B34" s="39" t="s">
        <v>238</v>
      </c>
      <c r="C34" s="42" t="s">
        <v>239</v>
      </c>
      <c r="D34" s="94">
        <v>0.28000000000000003</v>
      </c>
      <c r="E34" s="77">
        <v>0.28000000000000003</v>
      </c>
    </row>
    <row r="35" spans="2:8" ht="14.1" customHeight="1">
      <c r="B35" s="39" t="s">
        <v>226</v>
      </c>
      <c r="C35" s="42" t="s">
        <v>227</v>
      </c>
      <c r="D35" s="62">
        <v>0.11</v>
      </c>
      <c r="E35" s="82">
        <v>0.11</v>
      </c>
    </row>
    <row r="36" spans="2:8" ht="14.1" customHeight="1">
      <c r="B36" s="39" t="s">
        <v>234</v>
      </c>
      <c r="C36" s="42" t="s">
        <v>235</v>
      </c>
      <c r="D36" s="62">
        <v>1</v>
      </c>
      <c r="E36" s="82">
        <v>1</v>
      </c>
    </row>
    <row r="37" spans="2:8" ht="14.1" customHeight="1">
      <c r="B37" s="71" t="s">
        <v>245</v>
      </c>
      <c r="C37" s="83" t="s">
        <v>246</v>
      </c>
      <c r="D37" s="84">
        <v>1</v>
      </c>
      <c r="E37" s="82">
        <v>1</v>
      </c>
    </row>
    <row r="38" spans="2:8" ht="14.1" customHeight="1">
      <c r="B38" s="39" t="s">
        <v>147</v>
      </c>
      <c r="C38" s="42" t="s">
        <v>148</v>
      </c>
      <c r="D38" s="67">
        <v>1</v>
      </c>
      <c r="E38" s="82">
        <v>1</v>
      </c>
      <c r="F38" s="60"/>
      <c r="G38" s="60"/>
      <c r="H38" s="61"/>
    </row>
    <row r="39" spans="2:8" ht="14.1" customHeight="1">
      <c r="B39" s="39" t="s">
        <v>61</v>
      </c>
      <c r="C39" s="42" t="s">
        <v>99</v>
      </c>
      <c r="D39" s="67">
        <v>0.24</v>
      </c>
      <c r="E39" s="82">
        <v>0.24</v>
      </c>
      <c r="F39" s="60"/>
      <c r="G39" s="60"/>
      <c r="H39" s="61"/>
    </row>
    <row r="40" spans="2:8" ht="14.1" customHeight="1">
      <c r="B40" s="39" t="s">
        <v>264</v>
      </c>
      <c r="C40" s="42" t="s">
        <v>265</v>
      </c>
      <c r="D40" s="76" t="s">
        <v>37</v>
      </c>
      <c r="E40" s="77" t="s">
        <v>37</v>
      </c>
      <c r="F40" s="60"/>
      <c r="G40" s="60"/>
      <c r="H40" s="61"/>
    </row>
    <row r="41" spans="2:8" ht="14.1" customHeight="1">
      <c r="B41" s="39" t="s">
        <v>117</v>
      </c>
      <c r="C41" s="42" t="s">
        <v>116</v>
      </c>
      <c r="D41" s="76">
        <v>1</v>
      </c>
      <c r="E41" s="77">
        <v>1</v>
      </c>
      <c r="F41" s="60"/>
      <c r="G41" s="60"/>
      <c r="H41" s="61"/>
    </row>
    <row r="42" spans="2:8" ht="14.1" customHeight="1">
      <c r="B42" s="50" t="s">
        <v>218</v>
      </c>
      <c r="C42" s="81" t="s">
        <v>219</v>
      </c>
      <c r="D42" s="76">
        <v>0.87</v>
      </c>
      <c r="E42" s="77">
        <v>0.87</v>
      </c>
      <c r="F42" s="60"/>
      <c r="G42" s="60"/>
      <c r="H42" s="61"/>
    </row>
    <row r="43" spans="2:8" ht="14.1" customHeight="1">
      <c r="B43" s="39" t="s">
        <v>164</v>
      </c>
      <c r="C43" s="42" t="s">
        <v>163</v>
      </c>
      <c r="D43" s="76">
        <v>0.26</v>
      </c>
      <c r="E43" s="77">
        <v>0.26</v>
      </c>
      <c r="F43" s="60"/>
      <c r="G43" s="60"/>
      <c r="H43" s="61"/>
    </row>
    <row r="44" spans="2:8" ht="14.1" customHeight="1">
      <c r="B44" s="193" t="s">
        <v>35</v>
      </c>
      <c r="C44" s="194"/>
      <c r="D44" s="194"/>
      <c r="E44" s="195"/>
    </row>
    <row r="45" spans="2:8" ht="14.1" customHeight="1">
      <c r="B45" s="39" t="s">
        <v>95</v>
      </c>
      <c r="C45" s="42" t="s">
        <v>96</v>
      </c>
      <c r="D45" s="62">
        <v>0.5</v>
      </c>
      <c r="E45" s="82">
        <v>0.5</v>
      </c>
    </row>
    <row r="46" spans="2:8" ht="14.1" customHeight="1">
      <c r="B46" s="39" t="s">
        <v>69</v>
      </c>
      <c r="C46" s="42" t="s">
        <v>70</v>
      </c>
      <c r="D46" s="67">
        <v>1</v>
      </c>
      <c r="E46" s="82">
        <v>1</v>
      </c>
    </row>
    <row r="47" spans="2:8" ht="14.1" customHeight="1">
      <c r="B47" s="39" t="s">
        <v>162</v>
      </c>
      <c r="C47" s="42" t="s">
        <v>161</v>
      </c>
      <c r="D47" s="67">
        <v>0.48</v>
      </c>
      <c r="E47" s="82">
        <v>0.48</v>
      </c>
    </row>
    <row r="48" spans="2:8" ht="14.1" customHeight="1">
      <c r="B48" s="201" t="s">
        <v>36</v>
      </c>
      <c r="C48" s="194"/>
      <c r="D48" s="194"/>
      <c r="E48" s="195"/>
    </row>
    <row r="49" spans="2:5" ht="14.1" customHeight="1">
      <c r="B49" s="50" t="s">
        <v>133</v>
      </c>
      <c r="C49" s="81" t="s">
        <v>132</v>
      </c>
      <c r="D49" s="76">
        <v>0.56000000000000005</v>
      </c>
      <c r="E49" s="77">
        <v>0.56000000000000005</v>
      </c>
    </row>
    <row r="50" spans="2:5" ht="14.1" customHeight="1">
      <c r="B50" s="39" t="s">
        <v>120</v>
      </c>
      <c r="C50" s="42" t="s">
        <v>121</v>
      </c>
      <c r="D50" s="76">
        <v>0.2</v>
      </c>
      <c r="E50" s="77">
        <v>0.2</v>
      </c>
    </row>
    <row r="51" spans="2:5" ht="14.1" customHeight="1">
      <c r="B51" s="198" t="s">
        <v>24</v>
      </c>
      <c r="C51" s="199"/>
      <c r="D51" s="199"/>
      <c r="E51" s="200"/>
    </row>
    <row r="52" spans="2:5" ht="14.1" customHeight="1">
      <c r="B52" s="48" t="s">
        <v>82</v>
      </c>
      <c r="C52" s="49" t="s">
        <v>83</v>
      </c>
      <c r="D52" s="76" t="s">
        <v>37</v>
      </c>
      <c r="E52" s="77" t="s">
        <v>37</v>
      </c>
    </row>
    <row r="53" spans="2:5" ht="14.1" customHeight="1">
      <c r="B53" s="48" t="s">
        <v>93</v>
      </c>
      <c r="C53" s="49" t="s">
        <v>94</v>
      </c>
      <c r="D53" s="76">
        <v>1.5</v>
      </c>
      <c r="E53" s="77">
        <v>1.5</v>
      </c>
    </row>
    <row r="54" spans="2:5" ht="14.1" customHeight="1">
      <c r="B54" s="201" t="s">
        <v>25</v>
      </c>
      <c r="C54" s="194"/>
      <c r="D54" s="194"/>
      <c r="E54" s="195"/>
    </row>
    <row r="55" spans="2:5" ht="14.1" customHeight="1">
      <c r="B55" s="40" t="s">
        <v>253</v>
      </c>
      <c r="C55" s="41" t="s">
        <v>252</v>
      </c>
      <c r="D55" s="67">
        <v>69.5</v>
      </c>
      <c r="E55" s="85">
        <v>69.5</v>
      </c>
    </row>
    <row r="56" spans="2:5" ht="14.1" customHeight="1">
      <c r="B56" s="201" t="s">
        <v>27</v>
      </c>
      <c r="C56" s="194"/>
      <c r="D56" s="194"/>
      <c r="E56" s="195"/>
    </row>
    <row r="57" spans="2:5" ht="14.1" customHeight="1">
      <c r="B57" s="39" t="s">
        <v>59</v>
      </c>
      <c r="C57" s="42" t="s">
        <v>60</v>
      </c>
      <c r="D57" s="85" t="s">
        <v>37</v>
      </c>
      <c r="E57" s="85" t="s">
        <v>37</v>
      </c>
    </row>
  </sheetData>
  <mergeCells count="14">
    <mergeCell ref="B54:E54"/>
    <mergeCell ref="B28:E28"/>
    <mergeCell ref="B56:E56"/>
    <mergeCell ref="B48:E48"/>
    <mergeCell ref="B51:E51"/>
    <mergeCell ref="B44:E44"/>
    <mergeCell ref="B1:E1"/>
    <mergeCell ref="B3:E3"/>
    <mergeCell ref="B26:E26"/>
    <mergeCell ref="B15:E15"/>
    <mergeCell ref="B9:E9"/>
    <mergeCell ref="B19:E19"/>
    <mergeCell ref="B22:E22"/>
    <mergeCell ref="B12:E1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A4" zoomScaleNormal="100" workbookViewId="0">
      <selection activeCell="A15" sqref="A15:XFD15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202" t="s">
        <v>57</v>
      </c>
      <c r="C1" s="202"/>
      <c r="D1" s="202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175</v>
      </c>
    </row>
    <row r="4" spans="1:4" ht="62.25" customHeight="1">
      <c r="B4" s="52" t="s">
        <v>39</v>
      </c>
      <c r="C4" s="58">
        <v>42564</v>
      </c>
      <c r="D4" s="53" t="s">
        <v>174</v>
      </c>
    </row>
    <row r="5" spans="1:4" ht="53.25" customHeight="1">
      <c r="B5" s="52" t="s">
        <v>43</v>
      </c>
      <c r="C5" s="58">
        <v>42922</v>
      </c>
      <c r="D5" s="53" t="s">
        <v>176</v>
      </c>
    </row>
    <row r="6" spans="1:4" ht="53.25" customHeight="1">
      <c r="B6" s="52" t="s">
        <v>42</v>
      </c>
      <c r="C6" s="58">
        <v>42953</v>
      </c>
      <c r="D6" s="53" t="s">
        <v>173</v>
      </c>
    </row>
    <row r="7" spans="1:4" ht="39.950000000000003" customHeight="1">
      <c r="B7" s="52" t="s">
        <v>41</v>
      </c>
      <c r="C7" s="58">
        <v>42799</v>
      </c>
      <c r="D7" s="53" t="s">
        <v>139</v>
      </c>
    </row>
    <row r="8" spans="1:4" ht="66.75" customHeight="1">
      <c r="B8" s="52" t="s">
        <v>40</v>
      </c>
      <c r="C8" s="58">
        <v>42591</v>
      </c>
      <c r="D8" s="53" t="s">
        <v>171</v>
      </c>
    </row>
    <row r="9" spans="1:4" ht="39.950000000000003" customHeight="1">
      <c r="B9" s="54" t="s">
        <v>54</v>
      </c>
      <c r="C9" s="58">
        <v>43697</v>
      </c>
      <c r="D9" s="53" t="s">
        <v>172</v>
      </c>
    </row>
    <row r="10" spans="1:4" ht="39.950000000000003" customHeight="1">
      <c r="B10" s="54" t="s">
        <v>55</v>
      </c>
      <c r="C10" s="58">
        <v>43697</v>
      </c>
      <c r="D10" s="53" t="s">
        <v>178</v>
      </c>
    </row>
    <row r="11" spans="1:4" ht="39.950000000000003" customHeight="1">
      <c r="B11" s="54" t="s">
        <v>56</v>
      </c>
      <c r="C11" s="58">
        <v>43697</v>
      </c>
      <c r="D11" s="53" t="s">
        <v>140</v>
      </c>
    </row>
    <row r="12" spans="1:4" ht="39.950000000000003" customHeight="1">
      <c r="B12" s="38" t="s">
        <v>65</v>
      </c>
      <c r="C12" s="58">
        <v>44138</v>
      </c>
      <c r="D12" s="55" t="s">
        <v>141</v>
      </c>
    </row>
    <row r="13" spans="1:4" ht="39.950000000000003" customHeight="1">
      <c r="B13" s="38" t="s">
        <v>67</v>
      </c>
      <c r="C13" s="58">
        <v>44138</v>
      </c>
      <c r="D13" s="55" t="s">
        <v>177</v>
      </c>
    </row>
    <row r="14" spans="1:4" ht="33.75" customHeight="1">
      <c r="B14" s="38" t="s">
        <v>66</v>
      </c>
      <c r="C14" s="58">
        <v>44138</v>
      </c>
      <c r="D14" s="55" t="s">
        <v>142</v>
      </c>
    </row>
    <row r="15" spans="1:4" ht="39.950000000000003" customHeight="1">
      <c r="B15" s="48" t="s">
        <v>107</v>
      </c>
      <c r="C15" s="64">
        <v>44437</v>
      </c>
      <c r="D15" s="55" t="s">
        <v>170</v>
      </c>
    </row>
    <row r="16" spans="1:4" ht="31.5" customHeight="1">
      <c r="B16" s="50" t="s">
        <v>136</v>
      </c>
      <c r="C16" s="64">
        <v>44458</v>
      </c>
      <c r="D16" s="55" t="s">
        <v>143</v>
      </c>
    </row>
    <row r="17" spans="2:4" ht="31.5" customHeight="1">
      <c r="B17" s="39" t="s">
        <v>137</v>
      </c>
      <c r="C17" s="64">
        <v>44458</v>
      </c>
      <c r="D17" s="55" t="s">
        <v>144</v>
      </c>
    </row>
    <row r="18" spans="2:4" ht="32.25" customHeight="1">
      <c r="B18" s="48" t="s">
        <v>138</v>
      </c>
      <c r="C18" s="64">
        <v>44458</v>
      </c>
      <c r="D18" s="55" t="s">
        <v>169</v>
      </c>
    </row>
    <row r="19" spans="2:4" ht="53.25" customHeight="1">
      <c r="B19" s="65" t="s">
        <v>213</v>
      </c>
      <c r="C19" s="64">
        <v>44553</v>
      </c>
      <c r="D19" s="55" t="s">
        <v>214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topLeftCell="B10" zoomScaleNormal="100" workbookViewId="0">
      <selection activeCell="F11" sqref="F11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4" s="45" customFormat="1" ht="33.75" customHeight="1">
      <c r="C1" s="204" t="s">
        <v>287</v>
      </c>
      <c r="D1" s="205"/>
    </row>
    <row r="2" spans="3:4" ht="30.75" customHeight="1">
      <c r="C2" s="207" t="s">
        <v>78</v>
      </c>
      <c r="D2" s="207"/>
    </row>
    <row r="3" spans="3:4" ht="52.5" customHeight="1">
      <c r="C3" s="38" t="s">
        <v>286</v>
      </c>
      <c r="D3" s="59" t="s">
        <v>284</v>
      </c>
    </row>
    <row r="4" spans="3:4" ht="52.5" customHeight="1">
      <c r="C4" s="52" t="s">
        <v>41</v>
      </c>
      <c r="D4" s="59" t="s">
        <v>266</v>
      </c>
    </row>
    <row r="5" spans="3:4" ht="30.75" customHeight="1">
      <c r="C5" s="203" t="s">
        <v>212</v>
      </c>
      <c r="D5" s="203"/>
    </row>
    <row r="6" spans="3:4" ht="51.75" customHeight="1">
      <c r="C6" s="71" t="s">
        <v>243</v>
      </c>
      <c r="D6" s="59" t="s">
        <v>251</v>
      </c>
    </row>
    <row r="7" spans="3:4" ht="37.5" customHeight="1">
      <c r="C7" s="71" t="s">
        <v>236</v>
      </c>
      <c r="D7" s="59" t="s">
        <v>261</v>
      </c>
    </row>
    <row r="8" spans="3:4" ht="53.25" customHeight="1">
      <c r="C8" s="38" t="s">
        <v>215</v>
      </c>
      <c r="D8" s="59" t="s">
        <v>262</v>
      </c>
    </row>
    <row r="9" spans="3:4" ht="53.25" customHeight="1">
      <c r="C9" s="38" t="s">
        <v>267</v>
      </c>
      <c r="D9" s="59" t="s">
        <v>278</v>
      </c>
    </row>
    <row r="10" spans="3:4" ht="53.25" customHeight="1">
      <c r="C10" s="38" t="s">
        <v>270</v>
      </c>
      <c r="D10" s="59" t="s">
        <v>282</v>
      </c>
    </row>
    <row r="11" spans="3:4" ht="53.25" customHeight="1">
      <c r="C11" s="93" t="s">
        <v>275</v>
      </c>
      <c r="D11" s="59" t="s">
        <v>283</v>
      </c>
    </row>
    <row r="12" spans="3:4" ht="53.25" customHeight="1">
      <c r="C12" s="38" t="s">
        <v>271</v>
      </c>
      <c r="D12" s="59" t="s">
        <v>285</v>
      </c>
    </row>
    <row r="13" spans="3:4" ht="53.25" customHeight="1">
      <c r="C13" s="93" t="s">
        <v>274</v>
      </c>
      <c r="D13" s="59" t="s">
        <v>288</v>
      </c>
    </row>
    <row r="14" spans="3:4" ht="53.25" customHeight="1">
      <c r="C14" s="95" t="s">
        <v>203</v>
      </c>
      <c r="D14" s="59" t="s">
        <v>294</v>
      </c>
    </row>
    <row r="15" spans="3:4" ht="22.5" customHeight="1">
      <c r="C15" s="206" t="s">
        <v>222</v>
      </c>
      <c r="D15" s="206"/>
    </row>
    <row r="16" spans="3:4" ht="36.75" customHeight="1">
      <c r="C16" s="57" t="s">
        <v>105</v>
      </c>
      <c r="D16" s="56" t="s">
        <v>106</v>
      </c>
    </row>
    <row r="17" spans="3:4" ht="36.75" customHeight="1">
      <c r="C17" s="39" t="s">
        <v>190</v>
      </c>
      <c r="D17" s="56" t="s">
        <v>256</v>
      </c>
    </row>
    <row r="18" spans="3:4" ht="36.75" customHeight="1">
      <c r="C18" s="39" t="s">
        <v>204</v>
      </c>
      <c r="D18" s="56" t="s">
        <v>258</v>
      </c>
    </row>
    <row r="19" spans="3:4" ht="36.75" customHeight="1">
      <c r="C19" s="38" t="s">
        <v>205</v>
      </c>
      <c r="D19" s="56" t="s">
        <v>257</v>
      </c>
    </row>
    <row r="20" spans="3:4" ht="36.75" customHeight="1">
      <c r="C20" s="38" t="s">
        <v>254</v>
      </c>
      <c r="D20" s="56" t="s">
        <v>255</v>
      </c>
    </row>
    <row r="21" spans="3:4" ht="36.75" customHeight="1">
      <c r="C21" s="75" t="s">
        <v>268</v>
      </c>
      <c r="D21" s="56" t="s">
        <v>269</v>
      </c>
    </row>
    <row r="22" spans="3:4" ht="36.75" customHeight="1">
      <c r="C22" s="38" t="s">
        <v>88</v>
      </c>
      <c r="D22" s="56" t="s">
        <v>276</v>
      </c>
    </row>
    <row r="23" spans="3:4" ht="27.75" customHeight="1">
      <c r="C23" s="203" t="s">
        <v>223</v>
      </c>
      <c r="D23" s="203"/>
    </row>
    <row r="24" spans="3:4" ht="50.25" customHeight="1">
      <c r="C24" s="39" t="s">
        <v>228</v>
      </c>
      <c r="D24" s="66" t="s">
        <v>229</v>
      </c>
    </row>
    <row r="25" spans="3:4" ht="65.25" customHeight="1">
      <c r="C25" s="39" t="s">
        <v>233</v>
      </c>
      <c r="D25" s="66" t="s">
        <v>232</v>
      </c>
    </row>
    <row r="26" spans="3:4" ht="65.25" customHeight="1">
      <c r="C26" s="96" t="s">
        <v>268</v>
      </c>
      <c r="D26" s="66" t="s">
        <v>281</v>
      </c>
    </row>
  </sheetData>
  <mergeCells count="5">
    <mergeCell ref="C23:D23"/>
    <mergeCell ref="C1:D1"/>
    <mergeCell ref="C15:D15"/>
    <mergeCell ref="C2:D2"/>
    <mergeCell ref="C5:D5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2022-03-28T10:29:59Z</cp:lastPrinted>
  <dcterms:created xsi:type="dcterms:W3CDTF">2018-01-02T05:37:56Z</dcterms:created>
  <dcterms:modified xsi:type="dcterms:W3CDTF">2022-03-28T10:42:28Z</dcterms:modified>
</cp:coreProperties>
</file>