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38A0545-9152-4CB3-8CD2-1753242D0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اجانب OTC" sheetId="12" r:id="rId7"/>
    <sheet name=" السندات الغير متداولة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2" l="1"/>
  <c r="F16" i="12" s="1"/>
  <c r="E15" i="12"/>
  <c r="E16" i="12" s="1"/>
  <c r="D15" i="12"/>
  <c r="D16" i="12" s="1"/>
  <c r="F8" i="12"/>
  <c r="F9" i="12" s="1"/>
  <c r="E8" i="12"/>
  <c r="E9" i="12" s="1"/>
  <c r="D8" i="12"/>
  <c r="D9" i="12" s="1"/>
  <c r="F28" i="10"/>
  <c r="E28" i="10"/>
  <c r="F27" i="10"/>
  <c r="E27" i="10"/>
  <c r="D27" i="10"/>
  <c r="D28" i="10" s="1"/>
  <c r="F20" i="10"/>
  <c r="F21" i="10" s="1"/>
  <c r="E20" i="10"/>
  <c r="E21" i="10" s="1"/>
  <c r="D20" i="10"/>
  <c r="D21" i="10" s="1"/>
  <c r="F13" i="10"/>
  <c r="F14" i="10" s="1"/>
  <c r="E13" i="10"/>
  <c r="E14" i="10" s="1"/>
  <c r="D13" i="10"/>
  <c r="D14" i="10" s="1"/>
  <c r="H11" i="6"/>
  <c r="I11" i="6"/>
  <c r="G11" i="6"/>
  <c r="L42" i="8"/>
  <c r="M42" i="8"/>
  <c r="N42" i="8"/>
  <c r="L15" i="8"/>
  <c r="M15" i="8"/>
  <c r="N15" i="8"/>
  <c r="L39" i="8"/>
  <c r="M39" i="8"/>
  <c r="N39" i="8"/>
  <c r="L28" i="8"/>
  <c r="M28" i="8"/>
  <c r="N28" i="8"/>
  <c r="L67" i="8"/>
  <c r="M67" i="8"/>
  <c r="N67" i="8"/>
  <c r="L48" i="8"/>
  <c r="M48" i="8"/>
  <c r="N48" i="8"/>
  <c r="L22" i="8"/>
  <c r="M22" i="8"/>
  <c r="N22" i="8"/>
  <c r="L51" i="8" l="1"/>
  <c r="M51" i="8"/>
  <c r="N51" i="8"/>
  <c r="L60" i="8"/>
  <c r="M60" i="8"/>
  <c r="N60" i="8"/>
  <c r="L36" i="8" l="1"/>
  <c r="M36" i="8"/>
  <c r="N36" i="8"/>
  <c r="L70" i="8" l="1"/>
  <c r="M70" i="8"/>
  <c r="N70" i="8"/>
  <c r="L54" i="8"/>
  <c r="L55" i="8" s="1"/>
  <c r="M54" i="8"/>
  <c r="M55" i="8" s="1"/>
  <c r="N54" i="8"/>
  <c r="N55" i="8" s="1"/>
  <c r="E11" i="1" l="1"/>
  <c r="L73" i="8"/>
  <c r="L74" i="8" s="1"/>
  <c r="M73" i="8"/>
  <c r="M74" i="8" s="1"/>
  <c r="N73" i="8"/>
  <c r="N74" i="8" s="1"/>
  <c r="L18" i="8" l="1"/>
  <c r="L43" i="8" s="1"/>
  <c r="M18" i="8"/>
  <c r="M43" i="8" s="1"/>
  <c r="N18" i="8"/>
  <c r="N43" i="8" s="1"/>
  <c r="N75" i="8" l="1"/>
  <c r="I4" i="1" s="1"/>
  <c r="L75" i="8"/>
  <c r="O4" i="1" s="1"/>
  <c r="M75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<sst xmlns="http://schemas.openxmlformats.org/spreadsheetml/2006/main" count="573" uniqueCount="355">
  <si>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</si>
  <si>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</si>
  <si>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</si>
  <si>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</si>
  <si>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</si>
  <si>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</si>
  <si>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</si>
  <si>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</si>
  <si>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</si>
  <si>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</si>
  <si>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</si>
  <si>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</si>
  <si>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</si>
  <si>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</si>
  <si>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</si>
  <si>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</si>
  <si>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</si>
  <si>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</si>
  <si>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</si>
  <si>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</si>
  <si>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</si>
  <si>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</si>
  <si>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</si>
  <si>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</si>
  <si>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</si>
  <si>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</si>
  <si>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</si>
  <si>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</si>
  <si>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</si>
  <si>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</si>
  <si>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</si>
  <si>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</si>
  <si>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</si>
  <si>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</si>
  <si>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</si>
  <si>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</si>
  <si>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</si>
  <si>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</si>
  <si>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</si>
  <si>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</si>
  <si>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</si>
  <si>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</si>
  <si>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</si>
  <si>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</si>
  <si>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</si>
  <si>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</si>
  <si>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</si>
  <si>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</si>
  <si>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</si>
  <si>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</si>
  <si>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</si>
  <si>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</si>
  <si>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</si>
  <si>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</si>
  <si>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</si>
  <si>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</si>
  <si>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</si>
  <si>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</si>
  <si>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</si>
  <si>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</si>
  <si>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</si>
  <si>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</si>
  <si>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</si>
  <si>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</si>
  <si>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</si>
  <si>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</si>
  <si>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</si>
  <si>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</si>
  <si>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</si>
  <si>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</si>
  <si>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</si>
  <si>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</si>
  <si>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</si>
  <si>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</si>
  <si>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</si>
  <si>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</si>
  <si>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</si>
  <si>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</si>
  <si>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</si>
  <si>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</si>
  <si>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</si>
  <si>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</si>
  <si>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</si>
  <si>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</si>
  <si>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</si>
  <si>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</si>
  <si>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</si>
  <si>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</si>
  <si>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</si>
  <si>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</si>
  <si>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</si>
  <si>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</si>
  <si>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</si>
  <si>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</si>
  <si>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</si>
  <si>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</si>
  <si>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</si>
  <si>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</si>
  <si>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</si>
  <si>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</si>
  <si>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</si>
  <si>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</si>
  <si>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</si>
  <si>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</si>
  <si>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</si>
  <si>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</si>
  <si>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</si>
  <si>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</si>
  <si>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</si>
  <si>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</si>
  <si>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</si>
  <si>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</si>
  <si>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</si>
  <si>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</si>
  <si>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</si>
  <si>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</si>
  <si>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</si>
  <si>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</si>
  <si>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</si>
  <si>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</si>
  <si>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</si>
  <si>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</si>
  <si>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</si>
  <si>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</si>
  <si>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</si>
  <si>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</si>
  <si>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</si>
  <si>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</si>
  <si>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</si>
  <si>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</si>
  <si>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</si>
  <si>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</si>
  <si>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</si>
  <si>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</si>
  <si>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</si>
  <si>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</si>
  <si>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</si>
  <si>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</si>
  <si>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</si>
  <si>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</si>
  <si>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</si>
  <si>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</si>
  <si>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</si>
  <si>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</si>
  <si>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</si>
  <si>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</si>
  <si>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</si>
  <si>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</si>
  <si>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</si>
  <si>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</si>
  <si>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</si>
  <si>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</si>
  <si>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</si>
  <si>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</si>
  <si>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</si>
  <si>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</si>
  <si>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</si>
  <si>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</si>
  <si>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</si>
  <si>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</si>
  <si>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</si>
  <si>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</si>
  <si>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</si>
  <si>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</si>
  <si>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</si>
  <si>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</si>
  <si>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</si>
  <si>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</si>
  <si>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</si>
  <si>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</si>
  <si>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</si>
  <si>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</si>
  <si>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</si>
  <si>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</si>
  <si>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</si>
  <si>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</si>
  <si>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</si>
  <si>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</si>
  <si>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</si>
  <si>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</si>
  <si>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</si>
  <si>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</si>
  <si>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</si>
  <si>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</si>
  <si>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</si>
  <si>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</si>
  <si>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</si>
  <si>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</si>
  <si>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</si>
  <si>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</si>
  <si>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</si>
  <si>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</si>
  <si>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</si>
  <si>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</si>
  <si>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</si>
  <si>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</si>
  <si>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</si>
  <si>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</si>
  <si>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</si>
  <si>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</si>
  <si>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</si>
  <si>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</si>
  <si>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</si>
  <si>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</si>
  <si>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</si>
  <si>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</si>
  <si>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</si>
  <si>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</si>
  <si>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</si>
  <si>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</si>
  <si>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</si>
  <si>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</si>
  <si>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</si>
  <si>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</si>
  <si>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</si>
  <si>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</si>
  <si>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</si>
  <si>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</si>
  <si>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</si>
  <si>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</si>
  <si>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</si>
  <si>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</si>
  <si>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</si>
  <si>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</si>
  <si>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</si>
  <si>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</si>
  <si>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</si>
  <si>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</si>
  <si>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</si>
  <si>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</si>
  <si>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</si>
  <si>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</si>
  <si>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</si>
  <si>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</si>
  <si>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</si>
  <si>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</si>
  <si>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</si>
  <si>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</si>
  <si>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</si>
  <si>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</si>
  <si>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</si>
  <si>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</si>
  <si>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</si>
  <si>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</si>
  <si>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</si>
  <si>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</si>
  <si>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</si>
  <si>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</si>
  <si>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</si>
  <si>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</si>
  <si>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</si>
  <si>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</si>
  <si>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</si>
  <si>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</si>
  <si>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</si>
  <si>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</si>
  <si>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</si>
  <si>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</si>
  <si>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</si>
  <si>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</si>
  <si>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</si>
  <si>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</si>
  <si>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</si>
  <si>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</si>
  <si>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</si>
  <si>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</si>
  <si>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</si>
  <si>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</si>
  <si>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</si>
  <si>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</si>
  <si>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</si>
  <si>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</si>
  <si>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</si>
  <si>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</si>
  <si>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</si>
  <si>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</si>
  <si>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</si>
  <si>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</si>
  <si>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</si>
  <si>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</si>
  <si>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</si>
  <si>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</si>
  <si>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</si>
  <si>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</si>
  <si>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</si>
  <si>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</si>
  <si>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</si>
  <si>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</si>
  <si>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</si>
  <si>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</si>
  <si>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</si>
  <si>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</si>
  <si>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</si>
  <si>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</si>
  <si>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</si>
  <si>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</si>
  <si>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</si>
  <si>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</si>
  <si>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</si>
  <si>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</si>
  <si>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</si>
  <si>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</si>
  <si>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</si>
  <si>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</si>
  <si>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</si>
  <si>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</si>
  <si>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</si>
  <si>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</si>
  <si>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</si>
  <si>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</si>
  <si>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</si>
  <si>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</si>
  <si>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*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</si>
  <si>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</si>
  <si>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</si>
  <si>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</si>
  <si>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</si>
  <si>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</si>
  <si>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</si>
  <si>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جلسة الاربعاء 2026/8/26</t>
  </si>
  <si>
    <t>الجلسة (148)</t>
  </si>
  <si>
    <t>مصرف الوطني الاسلامي</t>
  </si>
  <si>
    <t xml:space="preserve">الجلسة (148) نشرة التداول لمنصة الشركات غير المدرجة OTC    </t>
  </si>
  <si>
    <t>الجلسة (148) نشرة تداول الأسهم للمنصة النظامية لجلسة الاربعاء 2026/8/26 Regular Market Trading</t>
  </si>
  <si>
    <t xml:space="preserve">الجلسة (148) نشرة تداول منصة الشركات غير المفصحة لجلسة الاربعاء 2026/8/26 Non Disclosing Trading Platform </t>
  </si>
  <si>
    <t xml:space="preserve">الجلسة (148) نشرة تداول المنصة الثانية لجلسة الاربعاء 2026/8/26 Second Trading Platform </t>
  </si>
  <si>
    <t>الشركات غير المتداولة لمنصة التداول النظامي لجلسة الاربعاء 2026/8/26</t>
  </si>
  <si>
    <t>الشركات غير المتداولة للمنصة الثانية لجلسة الاربعاء 2026/8/26</t>
  </si>
  <si>
    <t>الشركات غير المتداولة للمنصة الثالثة لجلسة الاربعاء 2026/8/26</t>
  </si>
  <si>
    <t>انتاج الالبسة الجاهزة</t>
  </si>
  <si>
    <t>IRMC</t>
  </si>
  <si>
    <t xml:space="preserve">العراقية لانتاج وتسويق اللحوم </t>
  </si>
  <si>
    <t>AIPM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</si>
  <si>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 ،مصرف الدولي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</si>
  <si>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BNAI</t>
  </si>
  <si>
    <t>الاوامر الخاصة</t>
  </si>
  <si>
    <t>نفذت شركة المال العراقي للوساطة  أمر متقابل مقصود على أسهم الشركة العراقية لضمان الودائع  بعدد أسهم (789,473,680) سهم، وقيمة بلغت (789,473,680) دينار، في زمن الجلسة الاضافي (بعد الساعة 1 ظهراً) وفقاً لاجراءات تنفيذ الصفقات الكبيرة.</t>
  </si>
  <si>
    <t>سوق العراق للأوراق المالية</t>
  </si>
  <si>
    <t>نشرة تداول أسهم غير العراقيين لجلسة الاربعاء 2026/8/26</t>
  </si>
  <si>
    <t>نشرة تداول الاسهم المشتراة لغير العراقيين في السوق النظامي</t>
  </si>
  <si>
    <t>المصرف التجاري العراقي</t>
  </si>
  <si>
    <t>المصرف الاسلامي</t>
  </si>
  <si>
    <t>مصرف الاستثمار العراقي</t>
  </si>
  <si>
    <t xml:space="preserve">مصرف الاقتصاد للاستثمار 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</si>
  <si>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</si>
  <si>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</si>
  <si>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</si>
  <si>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</si>
  <si>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</si>
  <si>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نشرة  تداول الاسهم المشتراة لغير العراقيين في السوق الثاني</t>
  </si>
  <si>
    <t>نشرة تداول أسهم غير العراقيين لجلسة الاربعاء  2026/8/26</t>
  </si>
  <si>
    <t>نشرة  تداول الاسهم المشتراة لغير العراقيين في سوق الشركات الغير مدرجه</t>
  </si>
  <si>
    <t xml:space="preserve">العراقية لضمان الودائع </t>
  </si>
  <si>
    <t xml:space="preserve">مجموع </t>
  </si>
  <si>
    <t>نشرة  تداول الاسهم المباعة من غير العراقيين في السوق الشركات الغير مدرجة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</si>
</sst>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3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sz val="14"/>
      <color theme="3"/>
      <name val="Calibri"/>
      <family val="2"/>
      <charset val="178"/>
      <scheme val="minor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/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24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vertical="center"/>
    </xf>
    <xf numFmtId="164" fontId="14" fillId="0" borderId="37" xfId="0" applyNumberFormat="1" applyFont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164" fontId="19" fillId="0" borderId="38" xfId="0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34" fillId="0" borderId="39" xfId="0" applyFont="1" applyBorder="1" applyAlignment="1">
      <alignment horizontal="right" vertical="center" wrapText="1"/>
    </xf>
    <xf numFmtId="0" fontId="39" fillId="4" borderId="43" xfId="0" applyFont="1" applyFill="1" applyBorder="1" applyAlignment="1">
      <alignment horizontal="center" vertical="center"/>
    </xf>
    <xf numFmtId="0" fontId="39" fillId="4" borderId="43" xfId="0" applyFont="1" applyFill="1" applyBorder="1" applyAlignment="1">
      <alignment horizontal="center" vertical="center" wrapText="1"/>
    </xf>
    <xf numFmtId="0" fontId="39" fillId="2" borderId="39" xfId="2" applyFont="1" applyFill="1" applyBorder="1" applyAlignment="1">
      <alignment horizontal="right" vertical="center"/>
    </xf>
    <xf numFmtId="0" fontId="39" fillId="2" borderId="39" xfId="2" applyFont="1" applyFill="1" applyBorder="1" applyAlignment="1">
      <alignment horizontal="left" vertical="center"/>
    </xf>
    <xf numFmtId="3" fontId="39" fillId="0" borderId="47" xfId="3" applyNumberFormat="1" applyFont="1" applyBorder="1" applyAlignment="1">
      <alignment horizontal="center" vertical="center"/>
    </xf>
    <xf numFmtId="0" fontId="41" fillId="0" borderId="0" xfId="0" applyFont="1"/>
    <xf numFmtId="0" fontId="40" fillId="0" borderId="48" xfId="3" applyFont="1" applyBorder="1" applyAlignment="1">
      <alignment horizontal="right" vertical="center"/>
    </xf>
    <xf numFmtId="0" fontId="40" fillId="0" borderId="48" xfId="3" applyFont="1" applyBorder="1" applyAlignment="1">
      <alignment horizontal="left" vertical="center"/>
    </xf>
    <xf numFmtId="3" fontId="40" fillId="0" borderId="47" xfId="3" applyNumberFormat="1" applyFont="1" applyBorder="1" applyAlignment="1">
      <alignment horizontal="center" vertical="center"/>
    </xf>
    <xf numFmtId="0" fontId="42" fillId="0" borderId="0" xfId="0" applyFont="1"/>
    <xf numFmtId="0" fontId="39" fillId="4" borderId="48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 wrapText="1"/>
    </xf>
    <xf numFmtId="0" fontId="39" fillId="0" borderId="48" xfId="3" applyFont="1" applyBorder="1" applyAlignment="1">
      <alignment horizontal="right" vertical="center"/>
    </xf>
    <xf numFmtId="0" fontId="39" fillId="0" borderId="48" xfId="3" applyFont="1" applyBorder="1" applyAlignment="1">
      <alignment horizontal="left" vertical="center"/>
    </xf>
    <xf numFmtId="0" fontId="40" fillId="4" borderId="48" xfId="0" applyFont="1" applyFill="1" applyBorder="1" applyAlignment="1">
      <alignment horizontal="center" vertical="center"/>
    </xf>
    <xf numFmtId="0" fontId="40" fillId="4" borderId="48" xfId="0" applyFont="1" applyFill="1" applyBorder="1" applyAlignment="1">
      <alignment horizontal="center" vertical="center" wrapText="1"/>
    </xf>
    <xf numFmtId="3" fontId="39" fillId="0" borderId="54" xfId="3" applyNumberFormat="1" applyFont="1" applyBorder="1" applyAlignment="1">
      <alignment horizontal="center" vertical="center"/>
    </xf>
    <xf numFmtId="0" fontId="40" fillId="0" borderId="39" xfId="3" applyFont="1" applyBorder="1" applyAlignment="1">
      <alignment horizontal="right" vertical="center"/>
    </xf>
    <xf numFmtId="0" fontId="40" fillId="0" borderId="39" xfId="3" applyFont="1" applyBorder="1" applyAlignment="1">
      <alignment horizontal="left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8" fillId="0" borderId="7" xfId="0" applyNumberFormat="1" applyFont="1" applyBorder="1" applyAlignment="1">
      <alignment horizontal="center" vertical="center"/>
    </xf>
    <xf numFmtId="2" fontId="38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164" fontId="34" fillId="2" borderId="41" xfId="0" applyNumberFormat="1" applyFont="1" applyFill="1" applyBorder="1" applyAlignment="1">
      <alignment horizontal="right" vertical="center" wrapText="1"/>
    </xf>
    <xf numFmtId="164" fontId="34" fillId="2" borderId="37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19" fillId="2" borderId="41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9" xfId="0" applyFont="1" applyBorder="1" applyAlignment="1">
      <alignment horizontal="center" vertical="center"/>
    </xf>
    <xf numFmtId="0" fontId="40" fillId="0" borderId="50" xfId="0" applyFont="1" applyBorder="1" applyAlignment="1">
      <alignment horizontal="center" vertical="center"/>
    </xf>
    <xf numFmtId="0" fontId="40" fillId="0" borderId="49" xfId="3" applyFont="1" applyBorder="1" applyAlignment="1">
      <alignment horizontal="center" vertical="center"/>
    </xf>
    <xf numFmtId="0" fontId="40" fillId="0" borderId="50" xfId="3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39" fillId="0" borderId="42" xfId="0" applyFont="1" applyBorder="1" applyAlignment="1">
      <alignment horizontal="right" vertical="center"/>
    </xf>
    <xf numFmtId="0" fontId="39" fillId="0" borderId="5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40" fillId="0" borderId="42" xfId="0" applyFont="1" applyBorder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39" fillId="0" borderId="44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165" fontId="14" fillId="0" borderId="41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2" fontId="18" fillId="7" borderId="37" xfId="0" applyNumberFormat="1" applyFont="1" applyFill="1" applyBorder="1" applyAlignment="1">
      <alignment horizontal="center"/>
    </xf>
    <xf numFmtId="0" fontId="40" fillId="0" borderId="55" xfId="0" applyFont="1" applyBorder="1" applyAlignment="1">
      <alignment horizontal="center" vertical="center"/>
    </xf>
    <xf numFmtId="0" fontId="40" fillId="0" borderId="56" xfId="0" applyFont="1" applyBorder="1" applyAlignment="1">
      <alignment horizontal="center" vertical="center"/>
    </xf>
    <xf numFmtId="0" fontId="40" fillId="0" borderId="0" xfId="0" applyFont="1" applyAlignment="1">
      <alignment horizontal="right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1</xdr:rowOff>
    </xdr:from>
    <xdr:to>
      <xdr:col>6</xdr:col>
      <xdr:colOff>1460501</xdr:colOff>
      <xdr:row>15</xdr:row>
      <xdr:rowOff>2307167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3AF484-0547-4CCA-855C-CF4160989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351999" y="3926418"/>
          <a:ext cx="7154333" cy="2910416"/>
        </a:xfrm>
        <a:prstGeom prst="rect">
          <a:avLst/>
        </a:prstGeom>
      </xdr:spPr>
    </xdr:pic>
    <xdr:clientData/>
  </xdr:twoCellAnchor>
  <xdr:twoCellAnchor editAs="oneCell">
    <xdr:from>
      <xdr:col>6</xdr:col>
      <xdr:colOff>1502833</xdr:colOff>
      <xdr:row>13</xdr:row>
      <xdr:rowOff>264583</xdr:rowOff>
    </xdr:from>
    <xdr:to>
      <xdr:col>14</xdr:col>
      <xdr:colOff>1280583</xdr:colOff>
      <xdr:row>15</xdr:row>
      <xdr:rowOff>2296583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D91A84-7A07-4CE6-8D3E-8451C5262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86000" y="3915833"/>
          <a:ext cx="7323667" cy="2910417"/>
        </a:xfrm>
        <a:prstGeom prst="rect">
          <a:avLst/>
        </a:prstGeom>
      </xdr:spPr>
    </xdr:pic>
    <xdr:clientData/>
  </xdr:twoCellAnchor>
  <xdr:twoCellAnchor editAs="oneCell">
    <xdr:from>
      <xdr:col>10</xdr:col>
      <xdr:colOff>592668</xdr:colOff>
      <xdr:row>4</xdr:row>
      <xdr:rowOff>42334</xdr:rowOff>
    </xdr:from>
    <xdr:to>
      <xdr:col>14</xdr:col>
      <xdr:colOff>1312334</xdr:colOff>
      <xdr:row>13</xdr:row>
      <xdr:rowOff>243417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255C9FE-0C09-4102-BA14-7B8959AF3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54249" y="1301751"/>
          <a:ext cx="3820583" cy="2592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47625</xdr:rowOff>
    </xdr:from>
    <xdr:to>
      <xdr:col>3</xdr:col>
      <xdr:colOff>1752600</xdr:colOff>
      <xdr:row>31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646E1C-C6BA-46E0-9B6B-BB501D1FC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43525" y="5153025"/>
          <a:ext cx="4724400" cy="231457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20</xdr:row>
      <xdr:rowOff>85725</xdr:rowOff>
    </xdr:from>
    <xdr:to>
      <xdr:col>8</xdr:col>
      <xdr:colOff>1762126</xdr:colOff>
      <xdr:row>31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17184E-7F5E-4A0E-95E5-2A4B8992C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76199" y="5191125"/>
          <a:ext cx="4905375" cy="2305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55</xdr:row>
      <xdr:rowOff>6399</xdr:rowOff>
    </xdr:from>
    <xdr:to>
      <xdr:col>13</xdr:col>
      <xdr:colOff>1356005</xdr:colOff>
      <xdr:row>56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79C1C98D-3AC0-40FB-9275-2F56CC01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7AAB707-4AE4-41A4-AAD0-EA9671C0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80915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rightToLeft="1" tabSelected="1" topLeftCell="A16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7" s="2" customFormat="1" ht="27.75" customHeight="1" x14ac:dyDescent="0.35">
      <c r="A1" s="199" t="s">
        <v>0</v>
      </c>
      <c r="B1" s="200"/>
      <c r="C1" s="200"/>
      <c r="D1" s="200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27.75" customHeight="1" x14ac:dyDescent="0.35">
      <c r="A2" s="201" t="s">
        <v>319</v>
      </c>
      <c r="B2" s="201"/>
      <c r="C2" s="201"/>
      <c r="D2" s="201"/>
      <c r="E2" s="202" t="s">
        <v>164</v>
      </c>
      <c r="F2" s="203"/>
      <c r="G2" s="203"/>
      <c r="H2" s="203"/>
      <c r="I2" s="203"/>
      <c r="J2" s="203"/>
      <c r="K2" s="203"/>
      <c r="L2" s="204"/>
      <c r="M2" s="3"/>
      <c r="N2" s="3"/>
      <c r="O2" s="3"/>
    </row>
    <row r="3" spans="1:17" s="2" customFormat="1" ht="22.5" customHeight="1" x14ac:dyDescent="0.35">
      <c r="A3" s="205" t="s">
        <v>320</v>
      </c>
      <c r="B3" s="206"/>
      <c r="C3" s="206"/>
      <c r="D3" s="206"/>
      <c r="E3" s="202"/>
      <c r="F3" s="203"/>
      <c r="G3" s="203"/>
      <c r="H3" s="203"/>
      <c r="I3" s="203"/>
      <c r="J3" s="203"/>
      <c r="K3" s="203"/>
      <c r="L3" s="204"/>
      <c r="M3" s="1"/>
      <c r="N3" s="1"/>
      <c r="O3" s="3"/>
    </row>
    <row r="4" spans="1:17" ht="21.95" customHeight="1" x14ac:dyDescent="0.35">
      <c r="A4" s="191" t="s">
        <v>1</v>
      </c>
      <c r="B4" s="192"/>
      <c r="C4" s="193"/>
      <c r="D4" s="194">
        <f>'نشرة التداول'!M75+'نشرة OTC'!H11</f>
        <v>1519927441</v>
      </c>
      <c r="E4" s="195"/>
      <c r="F4" s="4"/>
      <c r="G4" s="181" t="s">
        <v>2</v>
      </c>
      <c r="H4" s="184"/>
      <c r="I4" s="198">
        <f>'نشرة التداول'!N75+'نشرة OTC'!I11</f>
        <v>1368937530.02</v>
      </c>
      <c r="J4" s="198"/>
      <c r="K4" s="198"/>
      <c r="L4" s="5"/>
      <c r="M4" s="180" t="s">
        <v>3</v>
      </c>
      <c r="N4" s="181"/>
      <c r="O4" s="6">
        <f>'نشرة التداول'!L75+'نشرة OTC'!G11</f>
        <v>1146</v>
      </c>
    </row>
    <row r="5" spans="1:17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82"/>
      <c r="M5" s="183"/>
      <c r="N5" s="183"/>
      <c r="O5" s="11" t="s">
        <v>167</v>
      </c>
    </row>
    <row r="6" spans="1:17" ht="21.95" customHeight="1" x14ac:dyDescent="0.35">
      <c r="A6" s="12" t="s">
        <v>4</v>
      </c>
      <c r="B6" s="181">
        <v>1011.22</v>
      </c>
      <c r="C6" s="184"/>
      <c r="D6" s="181" t="s">
        <v>5</v>
      </c>
      <c r="E6" s="184"/>
      <c r="F6" s="1"/>
      <c r="G6" s="12" t="s">
        <v>6</v>
      </c>
      <c r="H6" s="13">
        <v>1249.8699999999999</v>
      </c>
      <c r="I6" s="185" t="s">
        <v>5</v>
      </c>
      <c r="J6" s="186"/>
      <c r="K6" s="187"/>
      <c r="L6" s="182"/>
      <c r="M6" s="183"/>
      <c r="N6" s="183"/>
      <c r="O6" s="14"/>
    </row>
    <row r="7" spans="1:17" ht="21.95" customHeight="1" x14ac:dyDescent="0.35">
      <c r="A7" s="12" t="s">
        <v>7</v>
      </c>
      <c r="B7" s="181">
        <v>1014</v>
      </c>
      <c r="C7" s="184"/>
      <c r="D7" s="181" t="s">
        <v>5</v>
      </c>
      <c r="E7" s="184"/>
      <c r="F7" s="15"/>
      <c r="G7" s="12" t="s">
        <v>8</v>
      </c>
      <c r="H7" s="13">
        <v>1249.51</v>
      </c>
      <c r="I7" s="185" t="s">
        <v>5</v>
      </c>
      <c r="J7" s="186"/>
      <c r="K7" s="187"/>
      <c r="L7" s="182"/>
      <c r="M7" s="183"/>
      <c r="N7" s="183"/>
      <c r="O7" s="14"/>
    </row>
    <row r="8" spans="1:17" ht="21.95" customHeight="1" x14ac:dyDescent="0.35">
      <c r="A8" s="12" t="s">
        <v>9</v>
      </c>
      <c r="B8" s="196">
        <f>((B6/B7)-1)*100</f>
        <v>-0.27416173570019575</v>
      </c>
      <c r="C8" s="197"/>
      <c r="D8" s="181" t="s">
        <v>10</v>
      </c>
      <c r="E8" s="184"/>
      <c r="F8" s="15"/>
      <c r="G8" s="12" t="s">
        <v>9</v>
      </c>
      <c r="H8" s="159">
        <f>((H6/H7)-1)*100</f>
        <v>2.8811294027253354E-2</v>
      </c>
      <c r="I8" s="185" t="s">
        <v>10</v>
      </c>
      <c r="J8" s="186"/>
      <c r="K8" s="187"/>
      <c r="L8" s="182"/>
      <c r="M8" s="183"/>
      <c r="N8" s="183"/>
      <c r="O8" s="14"/>
    </row>
    <row r="9" spans="1:17" ht="21.95" customHeight="1" x14ac:dyDescent="0.35">
      <c r="A9" s="12" t="s">
        <v>11</v>
      </c>
      <c r="B9" s="196">
        <f>B6-B7</f>
        <v>-2.7799999999999727</v>
      </c>
      <c r="C9" s="197">
        <f>B6-B7</f>
        <v>-2.7799999999999727</v>
      </c>
      <c r="D9" s="181" t="s">
        <v>5</v>
      </c>
      <c r="E9" s="184"/>
      <c r="F9" s="15"/>
      <c r="G9" s="12" t="s">
        <v>11</v>
      </c>
      <c r="H9" s="159">
        <f>H6-H7</f>
        <v>0.35999999999989996</v>
      </c>
      <c r="I9" s="185" t="s">
        <v>5</v>
      </c>
      <c r="J9" s="186"/>
      <c r="K9" s="187"/>
      <c r="L9" s="182"/>
      <c r="M9" s="183"/>
      <c r="N9" s="183"/>
      <c r="O9" s="14"/>
      <c r="Q9" s="69"/>
    </row>
    <row r="10" spans="1:17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82"/>
      <c r="M10" s="183"/>
      <c r="N10" s="183"/>
      <c r="O10" s="14"/>
    </row>
    <row r="11" spans="1:17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45</v>
      </c>
      <c r="I11" s="13" t="s">
        <v>15</v>
      </c>
      <c r="J11" s="20">
        <v>20</v>
      </c>
      <c r="K11" s="20">
        <f>J11+H11</f>
        <v>65</v>
      </c>
      <c r="L11" s="182"/>
      <c r="M11" s="183"/>
      <c r="N11" s="183"/>
      <c r="O11" s="14"/>
    </row>
    <row r="12" spans="1:17" ht="21.95" customHeight="1" x14ac:dyDescent="0.35">
      <c r="A12" s="12" t="s">
        <v>16</v>
      </c>
      <c r="B12" s="20">
        <v>37</v>
      </c>
      <c r="C12" s="13" t="s">
        <v>13</v>
      </c>
      <c r="D12" s="20">
        <v>2</v>
      </c>
      <c r="E12" s="20">
        <f>D12+B12</f>
        <v>39</v>
      </c>
      <c r="F12" s="22"/>
      <c r="G12" s="188" t="s">
        <v>17</v>
      </c>
      <c r="H12" s="188"/>
      <c r="I12" s="188"/>
      <c r="J12" s="189">
        <v>12</v>
      </c>
      <c r="K12" s="190"/>
      <c r="L12" s="182"/>
      <c r="M12" s="183"/>
      <c r="N12" s="183"/>
      <c r="O12" s="23"/>
      <c r="Q12" s="69"/>
    </row>
    <row r="13" spans="1:17" ht="21.95" customHeight="1" x14ac:dyDescent="0.35">
      <c r="A13" s="207" t="s">
        <v>18</v>
      </c>
      <c r="B13" s="208"/>
      <c r="C13" s="208"/>
      <c r="D13" s="208"/>
      <c r="E13" s="20">
        <v>2</v>
      </c>
      <c r="F13" s="22"/>
      <c r="G13" s="216" t="s">
        <v>19</v>
      </c>
      <c r="H13" s="216"/>
      <c r="I13" s="216"/>
      <c r="J13" s="217">
        <v>12</v>
      </c>
      <c r="K13" s="217"/>
      <c r="L13" s="182"/>
      <c r="M13" s="183"/>
      <c r="N13" s="183"/>
      <c r="O13" s="23"/>
      <c r="Q13" s="69"/>
    </row>
    <row r="14" spans="1:17" ht="21.95" customHeight="1" x14ac:dyDescent="0.35">
      <c r="A14" s="207" t="s">
        <v>20</v>
      </c>
      <c r="B14" s="208"/>
      <c r="C14" s="208"/>
      <c r="D14" s="208"/>
      <c r="E14" s="24">
        <v>19</v>
      </c>
      <c r="F14" s="25"/>
      <c r="G14" s="23"/>
      <c r="H14" s="23"/>
      <c r="I14" s="23"/>
      <c r="J14" s="182"/>
      <c r="K14" s="183"/>
      <c r="L14" s="182"/>
      <c r="M14" s="183"/>
      <c r="N14" s="183"/>
      <c r="O14" s="23"/>
    </row>
    <row r="15" spans="1:17" ht="47.25" customHeight="1" x14ac:dyDescent="0.35">
      <c r="A15" s="182"/>
      <c r="B15" s="183"/>
      <c r="C15" s="183"/>
      <c r="D15" s="183"/>
      <c r="E15" s="182"/>
      <c r="F15" s="183"/>
      <c r="G15" s="23"/>
      <c r="H15" s="23"/>
      <c r="I15" s="23"/>
      <c r="J15" s="182"/>
      <c r="K15" s="183"/>
      <c r="L15" s="182"/>
      <c r="M15" s="183"/>
      <c r="N15" s="183"/>
      <c r="O15" s="23"/>
    </row>
    <row r="16" spans="1:17" ht="182.25" customHeight="1" x14ac:dyDescent="0.35">
      <c r="A16" s="182"/>
      <c r="B16" s="183"/>
      <c r="C16" s="183"/>
      <c r="D16" s="183"/>
      <c r="E16" s="182"/>
      <c r="F16" s="183"/>
      <c r="G16" s="23"/>
      <c r="H16" s="23"/>
      <c r="I16" s="23"/>
      <c r="J16" s="182"/>
      <c r="K16" s="183"/>
      <c r="L16" s="182"/>
      <c r="M16" s="183"/>
      <c r="N16" s="183"/>
      <c r="O16" s="23"/>
    </row>
    <row r="17" spans="1:15" ht="68.25" customHeight="1" x14ac:dyDescent="0.25">
      <c r="A17" s="160" t="s">
        <v>335</v>
      </c>
      <c r="B17" s="218" t="s">
        <v>336</v>
      </c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20"/>
    </row>
    <row r="18" spans="1:15" ht="87.75" customHeight="1" x14ac:dyDescent="0.25">
      <c r="A18" s="124" t="s">
        <v>312</v>
      </c>
      <c r="B18" s="213" t="s">
        <v>333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5"/>
    </row>
    <row r="19" spans="1:15" ht="27.75" customHeight="1" x14ac:dyDescent="0.25">
      <c r="A19" s="125" t="s">
        <v>201</v>
      </c>
      <c r="B19" s="213" t="s">
        <v>219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5"/>
    </row>
    <row r="20" spans="1:15" ht="19.5" customHeight="1" x14ac:dyDescent="0.25">
      <c r="A20" s="126" t="s">
        <v>21</v>
      </c>
      <c r="B20" s="210" t="s">
        <v>204</v>
      </c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2"/>
    </row>
    <row r="21" spans="1:15" ht="14.25" customHeight="1" x14ac:dyDescent="0.25">
      <c r="A21" s="209" t="s">
        <v>22</v>
      </c>
      <c r="B21" s="209"/>
      <c r="C21" s="209"/>
      <c r="D21" s="209"/>
      <c r="E21" s="209"/>
      <c r="F21" s="209" t="s">
        <v>23</v>
      </c>
      <c r="G21" s="209"/>
      <c r="H21" s="209"/>
      <c r="I21" s="209"/>
      <c r="J21" s="209"/>
      <c r="K21" s="209"/>
      <c r="L21" s="209"/>
      <c r="M21" s="209" t="s">
        <v>24</v>
      </c>
      <c r="N21" s="209"/>
      <c r="O21" s="209"/>
    </row>
  </sheetData>
  <mergeCells count="54">
    <mergeCell ref="M21:O21"/>
    <mergeCell ref="B20:O20"/>
    <mergeCell ref="B19:O19"/>
    <mergeCell ref="G13:I13"/>
    <mergeCell ref="J13:K13"/>
    <mergeCell ref="A14:D14"/>
    <mergeCell ref="A21:E21"/>
    <mergeCell ref="F21:L21"/>
    <mergeCell ref="B18:O18"/>
    <mergeCell ref="J14:K14"/>
    <mergeCell ref="B17:O17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3" workbookViewId="0">
      <selection activeCell="B34" sqref="B34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21" t="s">
        <v>25</v>
      </c>
      <c r="B2" s="222"/>
      <c r="C2" s="222"/>
      <c r="D2" s="222"/>
      <c r="E2" s="222"/>
      <c r="F2" s="222"/>
      <c r="G2" s="222"/>
      <c r="H2" s="222"/>
      <c r="I2" s="223"/>
    </row>
    <row r="3" spans="1:9" x14ac:dyDescent="0.25">
      <c r="A3" s="229"/>
      <c r="B3" s="230"/>
      <c r="C3" s="230"/>
      <c r="D3" s="230"/>
      <c r="E3" s="230"/>
      <c r="F3" s="230"/>
      <c r="G3" s="230"/>
      <c r="H3" s="230"/>
      <c r="I3" s="231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24" t="s">
        <v>26</v>
      </c>
      <c r="B5" s="225"/>
      <c r="C5" s="225"/>
      <c r="D5" s="226"/>
      <c r="E5" s="71"/>
      <c r="F5" s="224" t="s">
        <v>27</v>
      </c>
      <c r="G5" s="225"/>
      <c r="H5" s="225"/>
      <c r="I5" s="226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112</v>
      </c>
      <c r="B7" s="97">
        <v>1.7</v>
      </c>
      <c r="C7" s="100">
        <v>9.68</v>
      </c>
      <c r="D7" s="99">
        <v>400000</v>
      </c>
      <c r="E7" s="34"/>
      <c r="F7" s="74" t="s">
        <v>98</v>
      </c>
      <c r="G7" s="97">
        <v>7.0000000000000007E-2</v>
      </c>
      <c r="H7" s="101">
        <v>-12.5</v>
      </c>
      <c r="I7" s="104">
        <v>4597460</v>
      </c>
    </row>
    <row r="8" spans="1:9" ht="20.100000000000001" customHeight="1" x14ac:dyDescent="0.25">
      <c r="A8" s="74" t="s">
        <v>53</v>
      </c>
      <c r="B8" s="97">
        <v>0.4</v>
      </c>
      <c r="C8" s="100">
        <v>5.26</v>
      </c>
      <c r="D8" s="99">
        <v>120974932</v>
      </c>
      <c r="E8" s="34"/>
      <c r="F8" s="102" t="s">
        <v>73</v>
      </c>
      <c r="G8" s="103">
        <v>7.4</v>
      </c>
      <c r="H8" s="113">
        <v>-7.5</v>
      </c>
      <c r="I8" s="104">
        <v>296000</v>
      </c>
    </row>
    <row r="9" spans="1:9" ht="20.100000000000001" customHeight="1" x14ac:dyDescent="0.25">
      <c r="A9" s="74" t="s">
        <v>262</v>
      </c>
      <c r="B9" s="97">
        <v>0.33</v>
      </c>
      <c r="C9" s="100">
        <v>3.13</v>
      </c>
      <c r="D9" s="99">
        <v>12028125</v>
      </c>
      <c r="E9" s="34"/>
      <c r="F9" s="102" t="s">
        <v>317</v>
      </c>
      <c r="G9" s="103">
        <v>2.7</v>
      </c>
      <c r="H9" s="113">
        <v>-6.9</v>
      </c>
      <c r="I9" s="104">
        <v>2770251</v>
      </c>
    </row>
    <row r="10" spans="1:9" ht="20.100000000000001" customHeight="1" x14ac:dyDescent="0.25">
      <c r="A10" s="134" t="s">
        <v>169</v>
      </c>
      <c r="B10" s="155">
        <v>19.8</v>
      </c>
      <c r="C10" s="156">
        <v>3.13</v>
      </c>
      <c r="D10" s="157">
        <v>1511245</v>
      </c>
      <c r="E10" s="34"/>
      <c r="F10" s="102" t="s">
        <v>90</v>
      </c>
      <c r="G10" s="103">
        <v>1.29</v>
      </c>
      <c r="H10" s="113">
        <v>-2.27</v>
      </c>
      <c r="I10" s="104">
        <v>1500247</v>
      </c>
    </row>
    <row r="11" spans="1:9" ht="20.100000000000001" customHeight="1" x14ac:dyDescent="0.25">
      <c r="A11" s="134" t="s">
        <v>81</v>
      </c>
      <c r="B11" s="155">
        <v>2.9</v>
      </c>
      <c r="C11" s="156">
        <v>2.84</v>
      </c>
      <c r="D11" s="157">
        <v>150962</v>
      </c>
      <c r="E11" s="34"/>
      <c r="F11" s="102" t="s">
        <v>315</v>
      </c>
      <c r="G11" s="103">
        <v>0.99</v>
      </c>
      <c r="H11" s="113">
        <v>-1</v>
      </c>
      <c r="I11" s="104">
        <v>4647390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27" t="s">
        <v>36</v>
      </c>
      <c r="B14" s="227"/>
      <c r="C14" s="227"/>
      <c r="D14" s="227"/>
      <c r="E14" s="72"/>
      <c r="F14" s="228" t="s">
        <v>37</v>
      </c>
      <c r="G14" s="228"/>
      <c r="H14" s="228"/>
      <c r="I14" s="228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4" t="s">
        <v>301</v>
      </c>
      <c r="B16" s="97">
        <v>0.52</v>
      </c>
      <c r="C16" s="98">
        <v>1.96</v>
      </c>
      <c r="D16" s="99">
        <v>228588378</v>
      </c>
      <c r="E16" s="48"/>
      <c r="F16" s="74" t="s">
        <v>301</v>
      </c>
      <c r="G16" s="97">
        <v>0.52</v>
      </c>
      <c r="H16" s="98">
        <v>1.96</v>
      </c>
      <c r="I16" s="99">
        <v>116965806.56</v>
      </c>
    </row>
    <row r="17" spans="1:9" ht="20.100000000000001" customHeight="1" x14ac:dyDescent="0.25">
      <c r="A17" s="74" t="s">
        <v>297</v>
      </c>
      <c r="B17" s="97">
        <v>0.32</v>
      </c>
      <c r="C17" s="98">
        <v>0</v>
      </c>
      <c r="D17" s="99">
        <v>141000000</v>
      </c>
      <c r="E17" s="48"/>
      <c r="F17" s="74" t="s">
        <v>176</v>
      </c>
      <c r="G17" s="97">
        <v>2.14</v>
      </c>
      <c r="H17" s="98">
        <v>0</v>
      </c>
      <c r="I17" s="99">
        <v>73211669.049999997</v>
      </c>
    </row>
    <row r="18" spans="1:9" ht="20.100000000000001" customHeight="1" x14ac:dyDescent="0.25">
      <c r="A18" s="74" t="s">
        <v>53</v>
      </c>
      <c r="B18" s="97">
        <v>0.4</v>
      </c>
      <c r="C18" s="98">
        <v>5.26</v>
      </c>
      <c r="D18" s="99">
        <v>120974932</v>
      </c>
      <c r="E18" s="48"/>
      <c r="F18" s="74" t="s">
        <v>195</v>
      </c>
      <c r="G18" s="97">
        <v>3.93</v>
      </c>
      <c r="H18" s="98">
        <v>0.77</v>
      </c>
      <c r="I18" s="99">
        <v>50348184.32</v>
      </c>
    </row>
    <row r="19" spans="1:9" ht="20.100000000000001" customHeight="1" x14ac:dyDescent="0.25">
      <c r="A19" s="74" t="s">
        <v>215</v>
      </c>
      <c r="B19" s="97">
        <v>0.26</v>
      </c>
      <c r="C19" s="98">
        <v>0</v>
      </c>
      <c r="D19" s="99">
        <v>91183521</v>
      </c>
      <c r="E19" s="48"/>
      <c r="F19" s="74" t="s">
        <v>205</v>
      </c>
      <c r="G19" s="97">
        <v>15.8</v>
      </c>
      <c r="H19" s="98">
        <v>0.32</v>
      </c>
      <c r="I19" s="99">
        <v>50112494.380000003</v>
      </c>
    </row>
    <row r="20" spans="1:9" ht="20.100000000000001" customHeight="1" x14ac:dyDescent="0.25">
      <c r="A20" s="74" t="s">
        <v>176</v>
      </c>
      <c r="B20" s="97">
        <v>2.14</v>
      </c>
      <c r="C20" s="98">
        <v>0</v>
      </c>
      <c r="D20" s="99">
        <v>34133500</v>
      </c>
      <c r="E20" s="48"/>
      <c r="F20" s="74" t="s">
        <v>53</v>
      </c>
      <c r="G20" s="97">
        <v>0.4</v>
      </c>
      <c r="H20" s="98">
        <v>5.26</v>
      </c>
      <c r="I20" s="99">
        <v>48328851.100000001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7"/>
  <sheetViews>
    <sheetView rightToLeft="1" topLeftCell="A58" zoomScale="110" zoomScaleNormal="110" workbookViewId="0">
      <selection activeCell="B40" sqref="B40:N40"/>
    </sheetView>
  </sheetViews>
  <sheetFormatPr defaultColWidth="7.875" defaultRowHeight="18.75" customHeight="1" x14ac:dyDescent="0.25"/>
  <cols>
    <col min="1" max="1" width="1.125" style="80" customWidth="1"/>
    <col min="2" max="2" width="21.875" style="73" customWidth="1"/>
    <col min="3" max="3" width="6.875" style="73" customWidth="1"/>
    <col min="4" max="5" width="7.625" style="73" customWidth="1"/>
    <col min="6" max="6" width="7.25" style="73" customWidth="1"/>
    <col min="7" max="7" width="8.5" style="73" customWidth="1"/>
    <col min="8" max="8" width="9" style="73" bestFit="1" customWidth="1"/>
    <col min="9" max="9" width="7.625" style="73" customWidth="1"/>
    <col min="10" max="10" width="7.625" style="81" customWidth="1"/>
    <col min="11" max="11" width="7.625" style="82" customWidth="1"/>
    <col min="12" max="12" width="9.75" style="83" customWidth="1"/>
    <col min="13" max="13" width="18.375" style="83" customWidth="1"/>
    <col min="14" max="14" width="20.375" style="84" customWidth="1"/>
    <col min="15" max="16384" width="7.875" style="73"/>
  </cols>
  <sheetData>
    <row r="1" spans="1:15" ht="17.25" customHeight="1" x14ac:dyDescent="0.25">
      <c r="A1" s="73"/>
      <c r="B1" s="247" t="s">
        <v>323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5" ht="29.25" customHeight="1" x14ac:dyDescent="0.25">
      <c r="A2" s="73"/>
      <c r="B2" s="115" t="s">
        <v>40</v>
      </c>
      <c r="C2" s="116" t="s">
        <v>41</v>
      </c>
      <c r="D2" s="116" t="s">
        <v>42</v>
      </c>
      <c r="E2" s="116" t="s">
        <v>43</v>
      </c>
      <c r="F2" s="116" t="s">
        <v>44</v>
      </c>
      <c r="G2" s="116" t="s">
        <v>45</v>
      </c>
      <c r="H2" s="116" t="s">
        <v>46</v>
      </c>
      <c r="I2" s="116" t="s">
        <v>47</v>
      </c>
      <c r="J2" s="117" t="s">
        <v>48</v>
      </c>
      <c r="K2" s="118" t="s">
        <v>32</v>
      </c>
      <c r="L2" s="119" t="s">
        <v>49</v>
      </c>
      <c r="M2" s="119" t="s">
        <v>50</v>
      </c>
      <c r="N2" s="116" t="s">
        <v>51</v>
      </c>
    </row>
    <row r="3" spans="1:15" ht="15" customHeight="1" x14ac:dyDescent="0.25">
      <c r="A3" s="73"/>
      <c r="B3" s="232" t="s">
        <v>52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5" ht="15" customHeight="1" x14ac:dyDescent="0.25">
      <c r="A4" s="73"/>
      <c r="B4" s="134" t="s">
        <v>262</v>
      </c>
      <c r="C4" s="134" t="s">
        <v>263</v>
      </c>
      <c r="D4" s="141">
        <v>0.32</v>
      </c>
      <c r="E4" s="141">
        <v>0.33</v>
      </c>
      <c r="F4" s="141">
        <v>0.32</v>
      </c>
      <c r="G4" s="141">
        <v>0.33</v>
      </c>
      <c r="H4" s="141">
        <v>0.32</v>
      </c>
      <c r="I4" s="141">
        <v>0.33</v>
      </c>
      <c r="J4" s="141">
        <v>0.32</v>
      </c>
      <c r="K4" s="142">
        <v>3.13</v>
      </c>
      <c r="L4" s="138">
        <v>5</v>
      </c>
      <c r="M4" s="139">
        <v>12028125</v>
      </c>
      <c r="N4" s="140">
        <v>3969000</v>
      </c>
      <c r="O4"/>
    </row>
    <row r="5" spans="1:15" ht="15" customHeight="1" x14ac:dyDescent="0.25">
      <c r="A5" s="73"/>
      <c r="B5" s="74" t="s">
        <v>198</v>
      </c>
      <c r="C5" s="74" t="s">
        <v>197</v>
      </c>
      <c r="D5" s="75">
        <v>3.13</v>
      </c>
      <c r="E5" s="87">
        <v>3.13</v>
      </c>
      <c r="F5" s="87">
        <v>3.1</v>
      </c>
      <c r="G5" s="87">
        <v>3.12</v>
      </c>
      <c r="H5" s="87">
        <v>3.11</v>
      </c>
      <c r="I5" s="87">
        <v>3.12</v>
      </c>
      <c r="J5" s="87">
        <v>3.13</v>
      </c>
      <c r="K5" s="88">
        <v>-0.32</v>
      </c>
      <c r="L5" s="96">
        <v>65</v>
      </c>
      <c r="M5" s="89">
        <v>6409527</v>
      </c>
      <c r="N5" s="90">
        <v>19980884.870000001</v>
      </c>
      <c r="O5"/>
    </row>
    <row r="6" spans="1:15" ht="15" customHeight="1" x14ac:dyDescent="0.25">
      <c r="A6" s="73"/>
      <c r="B6" s="74" t="s">
        <v>282</v>
      </c>
      <c r="C6" s="74" t="s">
        <v>285</v>
      </c>
      <c r="D6" s="87">
        <v>0.59</v>
      </c>
      <c r="E6" s="87">
        <v>0.59</v>
      </c>
      <c r="F6" s="87">
        <v>0.57999999999999996</v>
      </c>
      <c r="G6" s="87">
        <v>0.57999999999999996</v>
      </c>
      <c r="H6" s="87">
        <v>0.57999999999999996</v>
      </c>
      <c r="I6" s="87">
        <v>0.57999999999999996</v>
      </c>
      <c r="J6" s="87">
        <v>0.57999999999999996</v>
      </c>
      <c r="K6" s="88">
        <v>0</v>
      </c>
      <c r="L6" s="138">
        <v>17</v>
      </c>
      <c r="M6" s="89">
        <v>14698072</v>
      </c>
      <c r="N6" s="90">
        <v>8531862.4800000004</v>
      </c>
      <c r="O6"/>
    </row>
    <row r="7" spans="1:15" ht="15" customHeight="1" x14ac:dyDescent="0.25">
      <c r="A7" s="73"/>
      <c r="B7" s="122" t="s">
        <v>215</v>
      </c>
      <c r="C7" s="74" t="s">
        <v>216</v>
      </c>
      <c r="D7" s="51">
        <v>0.26</v>
      </c>
      <c r="E7" s="87">
        <v>0.26</v>
      </c>
      <c r="F7" s="87">
        <v>0.26</v>
      </c>
      <c r="G7" s="87">
        <v>0.26</v>
      </c>
      <c r="H7" s="87">
        <v>0.25</v>
      </c>
      <c r="I7" s="87">
        <v>0.26</v>
      </c>
      <c r="J7" s="87">
        <v>0.26</v>
      </c>
      <c r="K7" s="88">
        <v>0</v>
      </c>
      <c r="L7" s="135">
        <v>18</v>
      </c>
      <c r="M7" s="89">
        <v>91183521</v>
      </c>
      <c r="N7" s="90">
        <v>23707715.460000001</v>
      </c>
      <c r="O7"/>
    </row>
    <row r="8" spans="1:15" ht="15" customHeight="1" x14ac:dyDescent="0.25">
      <c r="A8" s="73"/>
      <c r="B8" s="102" t="s">
        <v>297</v>
      </c>
      <c r="C8" s="74" t="s">
        <v>298</v>
      </c>
      <c r="D8" s="87">
        <v>0.32</v>
      </c>
      <c r="E8" s="87">
        <v>0.32</v>
      </c>
      <c r="F8" s="87">
        <v>0.32</v>
      </c>
      <c r="G8" s="87">
        <v>0.32</v>
      </c>
      <c r="H8" s="87">
        <v>0.32</v>
      </c>
      <c r="I8" s="87">
        <v>0.32</v>
      </c>
      <c r="J8" s="87">
        <v>0.32</v>
      </c>
      <c r="K8" s="88">
        <v>0</v>
      </c>
      <c r="L8" s="138">
        <v>28</v>
      </c>
      <c r="M8" s="89">
        <v>141000000</v>
      </c>
      <c r="N8" s="90">
        <v>45120000</v>
      </c>
      <c r="O8"/>
    </row>
    <row r="9" spans="1:15" ht="15" customHeight="1" x14ac:dyDescent="0.25">
      <c r="A9" s="73"/>
      <c r="B9" s="74" t="s">
        <v>53</v>
      </c>
      <c r="C9" s="74" t="s">
        <v>54</v>
      </c>
      <c r="D9" s="87">
        <v>0.39</v>
      </c>
      <c r="E9" s="87">
        <v>0.4</v>
      </c>
      <c r="F9" s="87">
        <v>0.39</v>
      </c>
      <c r="G9" s="87">
        <v>0.4</v>
      </c>
      <c r="H9" s="87">
        <v>0.39</v>
      </c>
      <c r="I9" s="87">
        <v>0.4</v>
      </c>
      <c r="J9" s="87">
        <v>0.38</v>
      </c>
      <c r="K9" s="88">
        <v>5.26</v>
      </c>
      <c r="L9" s="138">
        <v>103</v>
      </c>
      <c r="M9" s="89">
        <v>120974932</v>
      </c>
      <c r="N9" s="90">
        <v>48328851.100000001</v>
      </c>
      <c r="O9"/>
    </row>
    <row r="10" spans="1:15" ht="15" customHeight="1" x14ac:dyDescent="0.25">
      <c r="A10" s="73"/>
      <c r="B10" s="134" t="s">
        <v>315</v>
      </c>
      <c r="C10" s="134" t="s">
        <v>316</v>
      </c>
      <c r="D10" s="141">
        <v>1</v>
      </c>
      <c r="E10" s="141">
        <v>1</v>
      </c>
      <c r="F10" s="141">
        <v>0.99</v>
      </c>
      <c r="G10" s="141">
        <v>0.99</v>
      </c>
      <c r="H10" s="141">
        <v>0.99</v>
      </c>
      <c r="I10" s="141">
        <v>0.99</v>
      </c>
      <c r="J10" s="141">
        <v>1</v>
      </c>
      <c r="K10" s="142">
        <v>-1</v>
      </c>
      <c r="L10" s="138">
        <v>28</v>
      </c>
      <c r="M10" s="139">
        <v>4647390</v>
      </c>
      <c r="N10" s="140">
        <v>4614898.3600000003</v>
      </c>
      <c r="O10"/>
    </row>
    <row r="11" spans="1:15" ht="15" customHeight="1" x14ac:dyDescent="0.25">
      <c r="A11" s="73"/>
      <c r="B11" s="74" t="s">
        <v>98</v>
      </c>
      <c r="C11" s="74" t="s">
        <v>99</v>
      </c>
      <c r="D11" s="87">
        <v>0.08</v>
      </c>
      <c r="E11" s="141">
        <v>0.08</v>
      </c>
      <c r="F11" s="141">
        <v>7.0000000000000007E-2</v>
      </c>
      <c r="G11" s="141">
        <v>7.0000000000000007E-2</v>
      </c>
      <c r="H11" s="141">
        <v>0.08</v>
      </c>
      <c r="I11" s="141">
        <v>7.0000000000000007E-2</v>
      </c>
      <c r="J11" s="141">
        <v>0.08</v>
      </c>
      <c r="K11" s="142">
        <v>-12.5</v>
      </c>
      <c r="L11" s="138">
        <v>2</v>
      </c>
      <c r="M11" s="139">
        <v>4597460</v>
      </c>
      <c r="N11" s="140">
        <v>331722.2</v>
      </c>
      <c r="O11"/>
    </row>
    <row r="12" spans="1:15" ht="15" customHeight="1" x14ac:dyDescent="0.25">
      <c r="A12" s="73"/>
      <c r="B12" s="74" t="s">
        <v>176</v>
      </c>
      <c r="C12" s="74" t="s">
        <v>177</v>
      </c>
      <c r="D12" s="75">
        <v>2.14</v>
      </c>
      <c r="E12" s="87">
        <v>2.15</v>
      </c>
      <c r="F12" s="87">
        <v>2.13</v>
      </c>
      <c r="G12" s="87">
        <v>2.14</v>
      </c>
      <c r="H12" s="87">
        <v>2.14</v>
      </c>
      <c r="I12" s="87">
        <v>2.14</v>
      </c>
      <c r="J12" s="87">
        <v>2.14</v>
      </c>
      <c r="K12" s="88">
        <v>0</v>
      </c>
      <c r="L12" s="96">
        <v>50</v>
      </c>
      <c r="M12" s="89">
        <v>34133500</v>
      </c>
      <c r="N12" s="90">
        <v>73211669.049999997</v>
      </c>
      <c r="O12"/>
    </row>
    <row r="13" spans="1:15" ht="15" customHeight="1" x14ac:dyDescent="0.25">
      <c r="A13" s="73"/>
      <c r="B13" s="74" t="s">
        <v>321</v>
      </c>
      <c r="C13" s="134" t="s">
        <v>334</v>
      </c>
      <c r="D13" s="141">
        <v>1</v>
      </c>
      <c r="E13" s="141">
        <v>1</v>
      </c>
      <c r="F13" s="141">
        <v>1</v>
      </c>
      <c r="G13" s="141">
        <v>1</v>
      </c>
      <c r="H13" s="141">
        <v>1</v>
      </c>
      <c r="I13" s="141">
        <v>1</v>
      </c>
      <c r="J13" s="141">
        <v>1</v>
      </c>
      <c r="K13" s="142">
        <v>0</v>
      </c>
      <c r="L13" s="138">
        <v>1</v>
      </c>
      <c r="M13" s="139">
        <v>70109</v>
      </c>
      <c r="N13" s="140">
        <v>70109</v>
      </c>
      <c r="O13"/>
    </row>
    <row r="14" spans="1:15" ht="15" customHeight="1" x14ac:dyDescent="0.25">
      <c r="A14" s="73"/>
      <c r="B14" s="102" t="s">
        <v>195</v>
      </c>
      <c r="C14" s="74" t="s">
        <v>196</v>
      </c>
      <c r="D14" s="75">
        <v>3.9</v>
      </c>
      <c r="E14" s="87">
        <v>3.94</v>
      </c>
      <c r="F14" s="87">
        <v>3.9</v>
      </c>
      <c r="G14" s="87">
        <v>3.92</v>
      </c>
      <c r="H14" s="87">
        <v>3.87</v>
      </c>
      <c r="I14" s="87">
        <v>3.93</v>
      </c>
      <c r="J14" s="87">
        <v>3.9</v>
      </c>
      <c r="K14" s="88">
        <v>0.77</v>
      </c>
      <c r="L14" s="96">
        <v>68</v>
      </c>
      <c r="M14" s="89">
        <v>12847713</v>
      </c>
      <c r="N14" s="90">
        <v>50348184.32</v>
      </c>
      <c r="O14"/>
    </row>
    <row r="15" spans="1:15" ht="15" customHeight="1" x14ac:dyDescent="0.25">
      <c r="A15" s="73"/>
      <c r="B15" s="248" t="s">
        <v>57</v>
      </c>
      <c r="C15" s="249"/>
      <c r="D15" s="92"/>
      <c r="E15" s="92"/>
      <c r="F15" s="92"/>
      <c r="G15" s="92"/>
      <c r="H15" s="92"/>
      <c r="I15" s="92"/>
      <c r="J15" s="92"/>
      <c r="K15" s="92"/>
      <c r="L15" s="76">
        <f>SUM(L4:L14)</f>
        <v>385</v>
      </c>
      <c r="M15" s="76">
        <f>SUM(M4:M14)</f>
        <v>442590349</v>
      </c>
      <c r="N15" s="76">
        <f>SUM(N4:N14)</f>
        <v>278214896.83999997</v>
      </c>
      <c r="O15"/>
    </row>
    <row r="16" spans="1:15" ht="15" customHeight="1" x14ac:dyDescent="0.25">
      <c r="A16" s="73"/>
      <c r="B16" s="232" t="s">
        <v>58</v>
      </c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4"/>
      <c r="O16"/>
    </row>
    <row r="17" spans="1:15" ht="15" customHeight="1" x14ac:dyDescent="0.25">
      <c r="A17" s="73"/>
      <c r="B17" s="74" t="s">
        <v>205</v>
      </c>
      <c r="C17" s="74" t="s">
        <v>206</v>
      </c>
      <c r="D17" s="75">
        <v>15.75</v>
      </c>
      <c r="E17" s="87">
        <v>15.89</v>
      </c>
      <c r="F17" s="87">
        <v>15.74</v>
      </c>
      <c r="G17" s="87">
        <v>15.75</v>
      </c>
      <c r="H17" s="87">
        <v>15.75</v>
      </c>
      <c r="I17" s="87">
        <v>15.8</v>
      </c>
      <c r="J17" s="87">
        <v>15.75</v>
      </c>
      <c r="K17" s="88">
        <v>0.32</v>
      </c>
      <c r="L17" s="96">
        <v>111</v>
      </c>
      <c r="M17" s="89">
        <v>3181315</v>
      </c>
      <c r="N17" s="90">
        <v>50112494.380000003</v>
      </c>
    </row>
    <row r="18" spans="1:15" ht="15" customHeight="1" x14ac:dyDescent="0.25">
      <c r="A18" s="73"/>
      <c r="B18" s="242" t="s">
        <v>59</v>
      </c>
      <c r="C18" s="243"/>
      <c r="D18" s="92"/>
      <c r="E18" s="92"/>
      <c r="F18" s="92"/>
      <c r="G18" s="92"/>
      <c r="H18" s="92"/>
      <c r="I18" s="92"/>
      <c r="J18" s="92"/>
      <c r="K18" s="92"/>
      <c r="L18" s="76">
        <f>SUM(L17:L17)</f>
        <v>111</v>
      </c>
      <c r="M18" s="76">
        <f>SUM(M17:M17)</f>
        <v>3181315</v>
      </c>
      <c r="N18" s="76">
        <f>SUM(N17:N17)</f>
        <v>50112494.380000003</v>
      </c>
    </row>
    <row r="19" spans="1:15" ht="15" customHeight="1" x14ac:dyDescent="0.25">
      <c r="A19" s="73"/>
      <c r="B19" s="232" t="s">
        <v>60</v>
      </c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4"/>
      <c r="O19"/>
    </row>
    <row r="20" spans="1:15" ht="15" customHeight="1" x14ac:dyDescent="0.25">
      <c r="A20" s="73"/>
      <c r="B20" s="102" t="s">
        <v>179</v>
      </c>
      <c r="C20" s="102" t="s">
        <v>178</v>
      </c>
      <c r="D20" s="75">
        <v>0.92</v>
      </c>
      <c r="E20" s="87">
        <v>0.92</v>
      </c>
      <c r="F20" s="87">
        <v>0.92</v>
      </c>
      <c r="G20" s="87">
        <v>0.92</v>
      </c>
      <c r="H20" s="87">
        <v>0.92</v>
      </c>
      <c r="I20" s="87">
        <v>0.92</v>
      </c>
      <c r="J20" s="87">
        <v>0.92</v>
      </c>
      <c r="K20" s="88">
        <v>0</v>
      </c>
      <c r="L20" s="96">
        <v>9</v>
      </c>
      <c r="M20" s="89">
        <v>16206</v>
      </c>
      <c r="N20" s="90">
        <v>14909.52</v>
      </c>
    </row>
    <row r="21" spans="1:15" ht="15" customHeight="1" x14ac:dyDescent="0.25">
      <c r="A21" s="73"/>
      <c r="B21" s="102" t="s">
        <v>273</v>
      </c>
      <c r="C21" s="102" t="s">
        <v>272</v>
      </c>
      <c r="D21" s="146">
        <v>0.67</v>
      </c>
      <c r="E21" s="141">
        <v>0.67</v>
      </c>
      <c r="F21" s="141">
        <v>0.67</v>
      </c>
      <c r="G21" s="141">
        <v>0.67</v>
      </c>
      <c r="H21" s="141">
        <v>0.67</v>
      </c>
      <c r="I21" s="141">
        <v>0.67</v>
      </c>
      <c r="J21" s="141">
        <v>0.67</v>
      </c>
      <c r="K21" s="142">
        <v>0</v>
      </c>
      <c r="L21" s="138">
        <v>2</v>
      </c>
      <c r="M21" s="139">
        <v>57418</v>
      </c>
      <c r="N21" s="140">
        <v>38470.06</v>
      </c>
    </row>
    <row r="22" spans="1:15" ht="15" customHeight="1" x14ac:dyDescent="0.25">
      <c r="A22" s="73"/>
      <c r="B22" s="242" t="s">
        <v>310</v>
      </c>
      <c r="C22" s="243"/>
      <c r="D22" s="92"/>
      <c r="E22" s="92"/>
      <c r="F22" s="92"/>
      <c r="G22" s="92"/>
      <c r="H22" s="92"/>
      <c r="I22" s="92"/>
      <c r="J22" s="92"/>
      <c r="K22" s="92"/>
      <c r="L22" s="76">
        <f>SUM(L20:L21)</f>
        <v>11</v>
      </c>
      <c r="M22" s="76">
        <f>SUM(M20:M21)</f>
        <v>73624</v>
      </c>
      <c r="N22" s="76">
        <f>SUM(N20:N21)</f>
        <v>53379.58</v>
      </c>
    </row>
    <row r="23" spans="1:15" ht="15" customHeight="1" x14ac:dyDescent="0.25">
      <c r="A23" s="73"/>
      <c r="B23" s="232" t="s">
        <v>61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  <row r="24" spans="1:15" ht="15" customHeight="1" x14ac:dyDescent="0.25">
      <c r="A24" s="73"/>
      <c r="B24" s="150" t="s">
        <v>62</v>
      </c>
      <c r="C24" s="150" t="s">
        <v>63</v>
      </c>
      <c r="D24" s="151">
        <v>21.78</v>
      </c>
      <c r="E24" s="151">
        <v>22</v>
      </c>
      <c r="F24" s="151">
        <v>21.78</v>
      </c>
      <c r="G24" s="151">
        <v>22</v>
      </c>
      <c r="H24" s="151">
        <v>21.79</v>
      </c>
      <c r="I24" s="151">
        <v>22</v>
      </c>
      <c r="J24" s="151">
        <v>21.78</v>
      </c>
      <c r="K24" s="152">
        <v>1.01</v>
      </c>
      <c r="L24" s="138">
        <v>3</v>
      </c>
      <c r="M24" s="153">
        <v>10111</v>
      </c>
      <c r="N24" s="154">
        <v>222417.58</v>
      </c>
    </row>
    <row r="25" spans="1:15" ht="15" customHeight="1" x14ac:dyDescent="0.25">
      <c r="A25" s="73"/>
      <c r="B25" s="74" t="s">
        <v>35</v>
      </c>
      <c r="C25" s="74" t="s">
        <v>64</v>
      </c>
      <c r="D25" s="87">
        <v>4.58</v>
      </c>
      <c r="E25" s="141">
        <v>4.58</v>
      </c>
      <c r="F25" s="141">
        <v>4.58</v>
      </c>
      <c r="G25" s="141">
        <v>4.58</v>
      </c>
      <c r="H25" s="141">
        <v>4.58</v>
      </c>
      <c r="I25" s="141">
        <v>4.58</v>
      </c>
      <c r="J25" s="141">
        <v>4.58</v>
      </c>
      <c r="K25" s="142">
        <v>0</v>
      </c>
      <c r="L25" s="138">
        <v>1</v>
      </c>
      <c r="M25" s="139">
        <v>586</v>
      </c>
      <c r="N25" s="140">
        <v>2683.88</v>
      </c>
    </row>
    <row r="26" spans="1:15" ht="15" customHeight="1" x14ac:dyDescent="0.25">
      <c r="A26" s="73"/>
      <c r="B26" s="150" t="s">
        <v>317</v>
      </c>
      <c r="C26" s="150" t="s">
        <v>318</v>
      </c>
      <c r="D26" s="151">
        <v>2.9</v>
      </c>
      <c r="E26" s="151">
        <v>2.9</v>
      </c>
      <c r="F26" s="151">
        <v>2.7</v>
      </c>
      <c r="G26" s="151">
        <v>2.8</v>
      </c>
      <c r="H26" s="151">
        <v>2.88</v>
      </c>
      <c r="I26" s="151">
        <v>2.7</v>
      </c>
      <c r="J26" s="151">
        <v>2.9</v>
      </c>
      <c r="K26" s="152">
        <v>-6.9</v>
      </c>
      <c r="L26" s="138">
        <v>30</v>
      </c>
      <c r="M26" s="153">
        <v>2770251</v>
      </c>
      <c r="N26" s="154">
        <v>7757697.0499999998</v>
      </c>
    </row>
    <row r="27" spans="1:15" ht="15" customHeight="1" x14ac:dyDescent="0.25">
      <c r="A27" s="73"/>
      <c r="B27" s="150" t="s">
        <v>67</v>
      </c>
      <c r="C27" s="150" t="s">
        <v>68</v>
      </c>
      <c r="D27" s="87">
        <v>0.5</v>
      </c>
      <c r="E27" s="141">
        <v>0.5</v>
      </c>
      <c r="F27" s="141">
        <v>0.5</v>
      </c>
      <c r="G27" s="141">
        <v>0.5</v>
      </c>
      <c r="H27" s="141">
        <v>0.5</v>
      </c>
      <c r="I27" s="141">
        <v>0.5</v>
      </c>
      <c r="J27" s="141">
        <v>0.5</v>
      </c>
      <c r="K27" s="142">
        <v>0</v>
      </c>
      <c r="L27" s="138">
        <v>1</v>
      </c>
      <c r="M27" s="139">
        <v>1000000</v>
      </c>
      <c r="N27" s="140">
        <v>500000</v>
      </c>
    </row>
    <row r="28" spans="1:15" ht="15" customHeight="1" x14ac:dyDescent="0.25">
      <c r="A28" s="73"/>
      <c r="B28" s="256" t="s">
        <v>69</v>
      </c>
      <c r="C28" s="257"/>
      <c r="D28" s="92"/>
      <c r="E28" s="92"/>
      <c r="F28" s="92"/>
      <c r="G28" s="92"/>
      <c r="H28" s="92"/>
      <c r="I28" s="92"/>
      <c r="J28" s="92"/>
      <c r="K28" s="92"/>
      <c r="L28" s="76">
        <f>SUM(L24:L27)</f>
        <v>35</v>
      </c>
      <c r="M28" s="76">
        <f>SUM(M24:M27)</f>
        <v>3780948</v>
      </c>
      <c r="N28" s="76">
        <f>SUM(N24:N27)</f>
        <v>8482798.5099999998</v>
      </c>
    </row>
    <row r="29" spans="1:15" ht="15" customHeight="1" x14ac:dyDescent="0.25">
      <c r="B29" s="232" t="s">
        <v>70</v>
      </c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4"/>
    </row>
    <row r="30" spans="1:15" ht="15" customHeight="1" x14ac:dyDescent="0.25">
      <c r="B30" s="74" t="s">
        <v>249</v>
      </c>
      <c r="C30" s="74" t="s">
        <v>250</v>
      </c>
      <c r="D30" s="87">
        <v>6.22</v>
      </c>
      <c r="E30" s="87">
        <v>6.22</v>
      </c>
      <c r="F30" s="87">
        <v>6.19</v>
      </c>
      <c r="G30" s="87">
        <v>6.21</v>
      </c>
      <c r="H30" s="87">
        <v>6.22</v>
      </c>
      <c r="I30" s="109">
        <v>6.2</v>
      </c>
      <c r="J30" s="109">
        <v>6.22</v>
      </c>
      <c r="K30" s="110">
        <v>-0.32</v>
      </c>
      <c r="L30" s="114">
        <v>127</v>
      </c>
      <c r="M30" s="111">
        <v>6937970</v>
      </c>
      <c r="N30" s="112">
        <v>43101916.859999999</v>
      </c>
      <c r="O30"/>
    </row>
    <row r="31" spans="1:15" ht="15" customHeight="1" x14ac:dyDescent="0.25">
      <c r="B31" s="74" t="s">
        <v>232</v>
      </c>
      <c r="C31" s="74" t="s">
        <v>233</v>
      </c>
      <c r="D31" s="87">
        <v>2.25</v>
      </c>
      <c r="E31" s="87">
        <v>2.25</v>
      </c>
      <c r="F31" s="87">
        <v>2.2400000000000002</v>
      </c>
      <c r="G31" s="87">
        <v>2.2400000000000002</v>
      </c>
      <c r="H31" s="87">
        <v>2.0699999999999998</v>
      </c>
      <c r="I31" s="87">
        <v>2.2400000000000002</v>
      </c>
      <c r="J31" s="87">
        <v>2.25</v>
      </c>
      <c r="K31" s="88">
        <v>-0.44</v>
      </c>
      <c r="L31" s="138">
        <v>11</v>
      </c>
      <c r="M31" s="89">
        <v>470975</v>
      </c>
      <c r="N31" s="90">
        <v>1055693.75</v>
      </c>
      <c r="O31"/>
    </row>
    <row r="32" spans="1:15" ht="15" customHeight="1" x14ac:dyDescent="0.25">
      <c r="B32" s="74" t="s">
        <v>202</v>
      </c>
      <c r="C32" s="74" t="s">
        <v>203</v>
      </c>
      <c r="D32" s="87">
        <v>24.64</v>
      </c>
      <c r="E32" s="141">
        <v>24.64</v>
      </c>
      <c r="F32" s="141">
        <v>24.5</v>
      </c>
      <c r="G32" s="141">
        <v>24.53</v>
      </c>
      <c r="H32" s="141">
        <v>24.68</v>
      </c>
      <c r="I32" s="141">
        <v>24.5</v>
      </c>
      <c r="J32" s="141">
        <v>24.64</v>
      </c>
      <c r="K32" s="142">
        <v>-0.56999999999999995</v>
      </c>
      <c r="L32" s="138">
        <v>6</v>
      </c>
      <c r="M32" s="139">
        <v>1848</v>
      </c>
      <c r="N32" s="140">
        <v>45324.72</v>
      </c>
      <c r="O32"/>
    </row>
    <row r="33" spans="1:15" ht="15" customHeight="1" x14ac:dyDescent="0.25">
      <c r="B33" s="102" t="s">
        <v>71</v>
      </c>
      <c r="C33" s="102" t="s">
        <v>72</v>
      </c>
      <c r="D33" s="87">
        <v>2.62</v>
      </c>
      <c r="E33" s="141">
        <v>2.7</v>
      </c>
      <c r="F33" s="141">
        <v>2.62</v>
      </c>
      <c r="G33" s="141">
        <v>2.65</v>
      </c>
      <c r="H33" s="141">
        <v>2.68</v>
      </c>
      <c r="I33" s="141">
        <v>2.7</v>
      </c>
      <c r="J33" s="141">
        <v>2.69</v>
      </c>
      <c r="K33" s="142">
        <v>0.37</v>
      </c>
      <c r="L33" s="138">
        <v>3</v>
      </c>
      <c r="M33" s="139">
        <v>218182</v>
      </c>
      <c r="N33" s="140">
        <v>578691.4</v>
      </c>
      <c r="O33"/>
    </row>
    <row r="34" spans="1:15" ht="15" customHeight="1" x14ac:dyDescent="0.25">
      <c r="B34" s="74" t="s">
        <v>257</v>
      </c>
      <c r="C34" s="74" t="s">
        <v>258</v>
      </c>
      <c r="D34" s="87">
        <v>2.25</v>
      </c>
      <c r="E34" s="141">
        <v>2.25</v>
      </c>
      <c r="F34" s="141">
        <v>2.25</v>
      </c>
      <c r="G34" s="141">
        <v>2.25</v>
      </c>
      <c r="H34" s="87">
        <v>2.25</v>
      </c>
      <c r="I34" s="141">
        <v>2.25</v>
      </c>
      <c r="J34" s="141">
        <v>2.25</v>
      </c>
      <c r="K34" s="142">
        <v>0</v>
      </c>
      <c r="L34" s="138">
        <v>9</v>
      </c>
      <c r="M34" s="139">
        <v>1570159</v>
      </c>
      <c r="N34" s="140">
        <v>3532857.75</v>
      </c>
      <c r="O34"/>
    </row>
    <row r="35" spans="1:15" ht="15" customHeight="1" x14ac:dyDescent="0.25">
      <c r="B35" s="74" t="s">
        <v>73</v>
      </c>
      <c r="C35" s="74" t="s">
        <v>74</v>
      </c>
      <c r="D35" s="87">
        <v>7.5</v>
      </c>
      <c r="E35" s="87">
        <v>7.5</v>
      </c>
      <c r="F35" s="87">
        <v>7.4</v>
      </c>
      <c r="G35" s="87">
        <v>7.42</v>
      </c>
      <c r="H35" s="87">
        <v>8</v>
      </c>
      <c r="I35" s="109">
        <v>7.4</v>
      </c>
      <c r="J35" s="109">
        <v>8</v>
      </c>
      <c r="K35" s="110">
        <v>-7.5</v>
      </c>
      <c r="L35" s="114">
        <v>7</v>
      </c>
      <c r="M35" s="111">
        <v>296000</v>
      </c>
      <c r="N35" s="112">
        <v>2197500</v>
      </c>
      <c r="O35"/>
    </row>
    <row r="36" spans="1:15" ht="15" customHeight="1" x14ac:dyDescent="0.25">
      <c r="A36" s="73"/>
      <c r="B36" s="242" t="s">
        <v>75</v>
      </c>
      <c r="C36" s="243"/>
      <c r="D36" s="92"/>
      <c r="E36" s="92"/>
      <c r="F36" s="92"/>
      <c r="G36" s="92"/>
      <c r="H36" s="92"/>
      <c r="I36" s="92"/>
      <c r="J36" s="92"/>
      <c r="K36" s="92"/>
      <c r="L36" s="76">
        <f>SUM(L30:L35)</f>
        <v>163</v>
      </c>
      <c r="M36" s="76">
        <f>SUM(M30:M35)</f>
        <v>9495134</v>
      </c>
      <c r="N36" s="76">
        <f>SUM(N30:N35)</f>
        <v>50511984.479999997</v>
      </c>
      <c r="O36"/>
    </row>
    <row r="37" spans="1:15" ht="15" customHeight="1" x14ac:dyDescent="0.25">
      <c r="A37" s="73"/>
      <c r="B37" s="244" t="s">
        <v>76</v>
      </c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6"/>
      <c r="O37"/>
    </row>
    <row r="38" spans="1:15" ht="15" customHeight="1" x14ac:dyDescent="0.25">
      <c r="B38" s="74" t="s">
        <v>299</v>
      </c>
      <c r="C38" s="74" t="s">
        <v>300</v>
      </c>
      <c r="D38" s="87">
        <v>12.25</v>
      </c>
      <c r="E38" s="87">
        <v>12.25</v>
      </c>
      <c r="F38" s="87">
        <v>12.25</v>
      </c>
      <c r="G38" s="87">
        <v>12.25</v>
      </c>
      <c r="H38" s="87">
        <v>12.2</v>
      </c>
      <c r="I38" s="109">
        <v>12.25</v>
      </c>
      <c r="J38" s="109">
        <v>12.21</v>
      </c>
      <c r="K38" s="110">
        <v>0.33</v>
      </c>
      <c r="L38" s="114">
        <v>2</v>
      </c>
      <c r="M38" s="111">
        <v>500000</v>
      </c>
      <c r="N38" s="112">
        <v>6125000</v>
      </c>
      <c r="O38"/>
    </row>
    <row r="39" spans="1:15" ht="15" customHeight="1" x14ac:dyDescent="0.25">
      <c r="A39" s="73"/>
      <c r="B39" s="242" t="s">
        <v>78</v>
      </c>
      <c r="C39" s="243"/>
      <c r="D39" s="237"/>
      <c r="E39" s="238"/>
      <c r="F39" s="238"/>
      <c r="G39" s="238"/>
      <c r="H39" s="238"/>
      <c r="I39" s="238"/>
      <c r="J39" s="238"/>
      <c r="K39" s="239"/>
      <c r="L39" s="76">
        <f>SUM(L38)</f>
        <v>2</v>
      </c>
      <c r="M39" s="76">
        <f>SUM(M38)</f>
        <v>500000</v>
      </c>
      <c r="N39" s="76">
        <f>SUM(N38)</f>
        <v>6125000</v>
      </c>
      <c r="O39"/>
    </row>
    <row r="40" spans="1:15" ht="15" customHeight="1" x14ac:dyDescent="0.25">
      <c r="A40" s="73"/>
      <c r="B40" s="244" t="s">
        <v>79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6"/>
      <c r="O40"/>
    </row>
    <row r="41" spans="1:15" ht="15" customHeight="1" x14ac:dyDescent="0.25">
      <c r="A41" s="73"/>
      <c r="B41" s="74" t="s">
        <v>331</v>
      </c>
      <c r="C41" s="74" t="s">
        <v>332</v>
      </c>
      <c r="D41" s="87">
        <v>4.78</v>
      </c>
      <c r="E41" s="87">
        <v>4.78</v>
      </c>
      <c r="F41" s="87">
        <v>4.78</v>
      </c>
      <c r="G41" s="87">
        <v>4.78</v>
      </c>
      <c r="H41" s="87">
        <v>4.8</v>
      </c>
      <c r="I41" s="109">
        <v>4.78</v>
      </c>
      <c r="J41" s="109">
        <v>4.8</v>
      </c>
      <c r="K41" s="110">
        <v>-0.42</v>
      </c>
      <c r="L41" s="114">
        <v>8</v>
      </c>
      <c r="M41" s="111">
        <v>175299</v>
      </c>
      <c r="N41" s="112">
        <v>837929.22</v>
      </c>
      <c r="O41"/>
    </row>
    <row r="42" spans="1:15" ht="15" customHeight="1" x14ac:dyDescent="0.25">
      <c r="A42" s="73"/>
      <c r="B42" s="242" t="s">
        <v>259</v>
      </c>
      <c r="C42" s="243"/>
      <c r="D42" s="237"/>
      <c r="E42" s="238"/>
      <c r="F42" s="238"/>
      <c r="G42" s="238"/>
      <c r="H42" s="238"/>
      <c r="I42" s="238"/>
      <c r="J42" s="238"/>
      <c r="K42" s="239"/>
      <c r="L42" s="76">
        <f>SUM(L41)</f>
        <v>8</v>
      </c>
      <c r="M42" s="76">
        <f>SUM(M41)</f>
        <v>175299</v>
      </c>
      <c r="N42" s="76">
        <f>SUM(N41)</f>
        <v>837929.22</v>
      </c>
      <c r="O42"/>
    </row>
    <row r="43" spans="1:15" ht="15" customHeight="1" x14ac:dyDescent="0.25">
      <c r="A43" s="73"/>
      <c r="B43" s="240" t="s">
        <v>80</v>
      </c>
      <c r="C43" s="241"/>
      <c r="D43" s="77"/>
      <c r="E43" s="77"/>
      <c r="F43" s="77"/>
      <c r="G43" s="77"/>
      <c r="H43" s="77"/>
      <c r="I43" s="77"/>
      <c r="J43" s="77"/>
      <c r="K43" s="77"/>
      <c r="L43" s="78">
        <f>L42+L39+L36+L28+L22+L18+L15</f>
        <v>715</v>
      </c>
      <c r="M43" s="78">
        <f>M42+M39+M36+M28+M22+M18+M15</f>
        <v>459796669</v>
      </c>
      <c r="N43" s="78">
        <f>N42+N39+N36+N28+N22+N18+N15</f>
        <v>394338483.00999999</v>
      </c>
    </row>
    <row r="44" spans="1:15" ht="15.75" customHeight="1" x14ac:dyDescent="0.25">
      <c r="A44" s="73"/>
      <c r="B44" s="233" t="s">
        <v>325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</row>
    <row r="45" spans="1:15" ht="24" customHeight="1" x14ac:dyDescent="0.25">
      <c r="A45" s="73"/>
      <c r="B45" s="115" t="s">
        <v>40</v>
      </c>
      <c r="C45" s="116" t="s">
        <v>41</v>
      </c>
      <c r="D45" s="116" t="s">
        <v>42</v>
      </c>
      <c r="E45" s="116" t="s">
        <v>43</v>
      </c>
      <c r="F45" s="116" t="s">
        <v>44</v>
      </c>
      <c r="G45" s="116" t="s">
        <v>45</v>
      </c>
      <c r="H45" s="116" t="s">
        <v>46</v>
      </c>
      <c r="I45" s="116" t="s">
        <v>47</v>
      </c>
      <c r="J45" s="117" t="s">
        <v>48</v>
      </c>
      <c r="K45" s="118" t="s">
        <v>32</v>
      </c>
      <c r="L45" s="119" t="s">
        <v>49</v>
      </c>
      <c r="M45" s="119" t="s">
        <v>50</v>
      </c>
      <c r="N45" s="116" t="s">
        <v>51</v>
      </c>
    </row>
    <row r="46" spans="1:15" ht="17.100000000000001" customHeight="1" x14ac:dyDescent="0.25">
      <c r="A46" s="73"/>
      <c r="B46" s="232" t="s">
        <v>52</v>
      </c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4"/>
    </row>
    <row r="47" spans="1:15" ht="17.100000000000001" customHeight="1" x14ac:dyDescent="0.25">
      <c r="A47" s="73"/>
      <c r="B47" s="134" t="s">
        <v>301</v>
      </c>
      <c r="C47" s="134" t="s">
        <v>303</v>
      </c>
      <c r="D47" s="87">
        <v>0.51</v>
      </c>
      <c r="E47" s="141">
        <v>0.52</v>
      </c>
      <c r="F47" s="141">
        <v>0.51</v>
      </c>
      <c r="G47" s="141">
        <v>0.51</v>
      </c>
      <c r="H47" s="141">
        <v>0.51</v>
      </c>
      <c r="I47" s="141">
        <v>0.52</v>
      </c>
      <c r="J47" s="141">
        <v>0.51</v>
      </c>
      <c r="K47" s="142">
        <v>1.96</v>
      </c>
      <c r="L47" s="138">
        <v>273</v>
      </c>
      <c r="M47" s="139">
        <v>228588378</v>
      </c>
      <c r="N47" s="140">
        <v>116965806.56</v>
      </c>
    </row>
    <row r="48" spans="1:15" ht="17.100000000000001" customHeight="1" x14ac:dyDescent="0.25">
      <c r="A48" s="73"/>
      <c r="B48" s="248" t="s">
        <v>57</v>
      </c>
      <c r="C48" s="249"/>
      <c r="D48" s="237"/>
      <c r="E48" s="238"/>
      <c r="F48" s="238"/>
      <c r="G48" s="238"/>
      <c r="H48" s="238"/>
      <c r="I48" s="238"/>
      <c r="J48" s="238"/>
      <c r="K48" s="239"/>
      <c r="L48" s="76">
        <f>SUM(L47:L47)</f>
        <v>273</v>
      </c>
      <c r="M48" s="76">
        <f>SUM(M47:M47)</f>
        <v>228588378</v>
      </c>
      <c r="N48" s="76">
        <f>SUM(N47:N47)</f>
        <v>116965806.56</v>
      </c>
    </row>
    <row r="49" spans="1:14" ht="17.100000000000001" customHeight="1" x14ac:dyDescent="0.25">
      <c r="A49" s="73"/>
      <c r="B49" s="232" t="s">
        <v>61</v>
      </c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4"/>
    </row>
    <row r="50" spans="1:14" ht="17.100000000000001" customHeight="1" x14ac:dyDescent="0.25">
      <c r="A50" s="73"/>
      <c r="B50" s="49" t="s">
        <v>112</v>
      </c>
      <c r="C50" s="49" t="s">
        <v>113</v>
      </c>
      <c r="D50" s="87">
        <v>1.55</v>
      </c>
      <c r="E50" s="87">
        <v>1.9</v>
      </c>
      <c r="F50" s="141">
        <v>1.55</v>
      </c>
      <c r="G50" s="141">
        <v>1.65</v>
      </c>
      <c r="H50" s="141">
        <v>1.55</v>
      </c>
      <c r="I50" s="141">
        <v>1.7</v>
      </c>
      <c r="J50" s="141">
        <v>1.55</v>
      </c>
      <c r="K50" s="142">
        <v>9.68</v>
      </c>
      <c r="L50" s="138">
        <v>13</v>
      </c>
      <c r="M50" s="139">
        <v>400000</v>
      </c>
      <c r="N50" s="140">
        <v>660897.05000000005</v>
      </c>
    </row>
    <row r="51" spans="1:14" ht="17.100000000000001" customHeight="1" x14ac:dyDescent="0.25">
      <c r="A51" s="73"/>
      <c r="B51" s="235" t="s">
        <v>69</v>
      </c>
      <c r="C51" s="236"/>
      <c r="D51" s="79"/>
      <c r="E51" s="79"/>
      <c r="F51" s="79"/>
      <c r="G51" s="79"/>
      <c r="H51" s="79"/>
      <c r="I51" s="79"/>
      <c r="J51" s="79"/>
      <c r="K51" s="79"/>
      <c r="L51" s="76">
        <f>SUM(L50)</f>
        <v>13</v>
      </c>
      <c r="M51" s="76">
        <f>SUM(M50)</f>
        <v>400000</v>
      </c>
      <c r="N51" s="76">
        <f>SUM(N50)</f>
        <v>660897.05000000005</v>
      </c>
    </row>
    <row r="52" spans="1:14" ht="17.100000000000001" customHeight="1" x14ac:dyDescent="0.25">
      <c r="A52" s="73"/>
      <c r="B52" s="232" t="s">
        <v>70</v>
      </c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4"/>
    </row>
    <row r="53" spans="1:14" ht="17.100000000000001" customHeight="1" x14ac:dyDescent="0.25">
      <c r="A53" s="73"/>
      <c r="B53" s="49" t="s">
        <v>81</v>
      </c>
      <c r="C53" s="49" t="s">
        <v>82</v>
      </c>
      <c r="D53" s="87">
        <v>2.82</v>
      </c>
      <c r="E53" s="87">
        <v>2.9</v>
      </c>
      <c r="F53" s="87">
        <v>2.82</v>
      </c>
      <c r="G53" s="87">
        <v>2.9</v>
      </c>
      <c r="H53" s="87">
        <v>2.82</v>
      </c>
      <c r="I53" s="87">
        <v>2.9</v>
      </c>
      <c r="J53" s="87">
        <v>2.82</v>
      </c>
      <c r="K53" s="110">
        <v>2.84</v>
      </c>
      <c r="L53" s="96">
        <v>2</v>
      </c>
      <c r="M53" s="89">
        <v>150962</v>
      </c>
      <c r="N53" s="90">
        <v>437712.84</v>
      </c>
    </row>
    <row r="54" spans="1:14" ht="17.100000000000001" customHeight="1" x14ac:dyDescent="0.25">
      <c r="A54" s="73"/>
      <c r="B54" s="242" t="s">
        <v>75</v>
      </c>
      <c r="C54" s="243"/>
      <c r="D54" s="79"/>
      <c r="E54" s="79"/>
      <c r="F54" s="79"/>
      <c r="G54" s="79"/>
      <c r="H54" s="79"/>
      <c r="I54" s="79"/>
      <c r="J54" s="79"/>
      <c r="K54" s="79"/>
      <c r="L54" s="76">
        <f>SUM(L53:L53)</f>
        <v>2</v>
      </c>
      <c r="M54" s="76">
        <f>SUM(M53:M53)</f>
        <v>150962</v>
      </c>
      <c r="N54" s="76">
        <f>SUM(N53:N53)</f>
        <v>437712.84</v>
      </c>
    </row>
    <row r="55" spans="1:14" ht="17.100000000000001" customHeight="1" x14ac:dyDescent="0.25">
      <c r="A55" s="73"/>
      <c r="B55" s="240" t="s">
        <v>84</v>
      </c>
      <c r="C55" s="241"/>
      <c r="D55" s="77"/>
      <c r="E55" s="77"/>
      <c r="F55" s="77"/>
      <c r="G55" s="77"/>
      <c r="H55" s="77"/>
      <c r="I55" s="77"/>
      <c r="J55" s="77"/>
      <c r="K55" s="77"/>
      <c r="L55" s="78">
        <f>L54+L51+L48</f>
        <v>288</v>
      </c>
      <c r="M55" s="78">
        <f>M54+M51+M48</f>
        <v>229139340</v>
      </c>
      <c r="N55" s="78">
        <f>N54+N51+N48</f>
        <v>118064416.45</v>
      </c>
    </row>
    <row r="56" spans="1:14" ht="15.75" customHeight="1" x14ac:dyDescent="0.25">
      <c r="A56" s="73"/>
      <c r="B56" s="233" t="s">
        <v>324</v>
      </c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</row>
    <row r="57" spans="1:14" ht="29.25" customHeight="1" x14ac:dyDescent="0.25">
      <c r="A57" s="73"/>
      <c r="B57" s="115" t="s">
        <v>40</v>
      </c>
      <c r="C57" s="116" t="s">
        <v>41</v>
      </c>
      <c r="D57" s="116" t="s">
        <v>42</v>
      </c>
      <c r="E57" s="116" t="s">
        <v>43</v>
      </c>
      <c r="F57" s="116" t="s">
        <v>44</v>
      </c>
      <c r="G57" s="116" t="s">
        <v>45</v>
      </c>
      <c r="H57" s="116" t="s">
        <v>46</v>
      </c>
      <c r="I57" s="116" t="s">
        <v>47</v>
      </c>
      <c r="J57" s="117" t="s">
        <v>48</v>
      </c>
      <c r="K57" s="118" t="s">
        <v>32</v>
      </c>
      <c r="L57" s="119" t="s">
        <v>49</v>
      </c>
      <c r="M57" s="119" t="s">
        <v>50</v>
      </c>
      <c r="N57" s="116" t="s">
        <v>51</v>
      </c>
    </row>
    <row r="58" spans="1:14" ht="17.100000000000001" customHeight="1" x14ac:dyDescent="0.25">
      <c r="A58" s="73"/>
      <c r="B58" s="232" t="s">
        <v>61</v>
      </c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4"/>
    </row>
    <row r="59" spans="1:14" ht="17.100000000000001" customHeight="1" x14ac:dyDescent="0.25">
      <c r="A59" s="73"/>
      <c r="B59" s="49" t="s">
        <v>114</v>
      </c>
      <c r="C59" s="49" t="s">
        <v>115</v>
      </c>
      <c r="D59" s="87">
        <v>1.39</v>
      </c>
      <c r="E59" s="87">
        <v>1.39</v>
      </c>
      <c r="F59" s="87">
        <v>1.39</v>
      </c>
      <c r="G59" s="87">
        <v>1.39</v>
      </c>
      <c r="H59" s="87">
        <v>1.4</v>
      </c>
      <c r="I59" s="87">
        <v>1.39</v>
      </c>
      <c r="J59" s="87">
        <v>1.4</v>
      </c>
      <c r="K59" s="88">
        <v>-0.71</v>
      </c>
      <c r="L59" s="138">
        <v>3</v>
      </c>
      <c r="M59" s="89">
        <v>58572</v>
      </c>
      <c r="N59" s="90">
        <v>81415.08</v>
      </c>
    </row>
    <row r="60" spans="1:14" ht="17.100000000000001" customHeight="1" x14ac:dyDescent="0.25">
      <c r="A60" s="73"/>
      <c r="B60" s="256" t="s">
        <v>69</v>
      </c>
      <c r="C60" s="257"/>
      <c r="D60" s="79"/>
      <c r="E60" s="79"/>
      <c r="F60" s="79"/>
      <c r="G60" s="79"/>
      <c r="H60" s="79"/>
      <c r="I60" s="79"/>
      <c r="J60" s="79"/>
      <c r="K60" s="79"/>
      <c r="L60" s="76">
        <f>SUM(L59:L59)</f>
        <v>3</v>
      </c>
      <c r="M60" s="76">
        <f>SUM(M59:M59)</f>
        <v>58572</v>
      </c>
      <c r="N60" s="76">
        <f>SUM(N59:N59)</f>
        <v>81415.08</v>
      </c>
    </row>
    <row r="61" spans="1:14" ht="17.100000000000001" customHeight="1" x14ac:dyDescent="0.25">
      <c r="A61" s="73"/>
      <c r="B61" s="253" t="s">
        <v>70</v>
      </c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5"/>
    </row>
    <row r="62" spans="1:14" ht="17.100000000000001" customHeight="1" x14ac:dyDescent="0.25">
      <c r="A62" s="73"/>
      <c r="B62" s="102" t="s">
        <v>186</v>
      </c>
      <c r="C62" s="102" t="s">
        <v>187</v>
      </c>
      <c r="D62" s="146">
        <v>1.45</v>
      </c>
      <c r="E62" s="141">
        <v>1.45</v>
      </c>
      <c r="F62" s="141">
        <v>1.45</v>
      </c>
      <c r="G62" s="141">
        <v>1.45</v>
      </c>
      <c r="H62" s="141">
        <v>1.42</v>
      </c>
      <c r="I62" s="141">
        <v>1.45</v>
      </c>
      <c r="J62" s="141">
        <v>1.42</v>
      </c>
      <c r="K62" s="142">
        <v>2.11</v>
      </c>
      <c r="L62" s="138">
        <v>2</v>
      </c>
      <c r="M62" s="139">
        <v>310275</v>
      </c>
      <c r="N62" s="140">
        <v>449898.75</v>
      </c>
    </row>
    <row r="63" spans="1:14" ht="17.100000000000001" customHeight="1" x14ac:dyDescent="0.25">
      <c r="A63" s="73"/>
      <c r="B63" s="49" t="s">
        <v>116</v>
      </c>
      <c r="C63" s="49" t="s">
        <v>117</v>
      </c>
      <c r="D63" s="87">
        <v>1.4</v>
      </c>
      <c r="E63" s="141">
        <v>1.4</v>
      </c>
      <c r="F63" s="141">
        <v>1.4</v>
      </c>
      <c r="G63" s="141">
        <v>1.4</v>
      </c>
      <c r="H63" s="141">
        <v>1.4</v>
      </c>
      <c r="I63" s="141">
        <v>1.4</v>
      </c>
      <c r="J63" s="141">
        <v>1.4</v>
      </c>
      <c r="K63" s="142">
        <v>0</v>
      </c>
      <c r="L63" s="138">
        <v>4</v>
      </c>
      <c r="M63" s="139">
        <v>200710</v>
      </c>
      <c r="N63" s="140">
        <v>280994</v>
      </c>
    </row>
    <row r="64" spans="1:14" ht="17.100000000000001" customHeight="1" x14ac:dyDescent="0.25">
      <c r="A64" s="73"/>
      <c r="B64" s="49" t="s">
        <v>230</v>
      </c>
      <c r="C64" s="49" t="s">
        <v>231</v>
      </c>
      <c r="D64" s="87">
        <v>1.85</v>
      </c>
      <c r="E64" s="87">
        <v>1.85</v>
      </c>
      <c r="F64" s="87">
        <v>1.85</v>
      </c>
      <c r="G64" s="87">
        <v>1.85</v>
      </c>
      <c r="H64" s="87">
        <v>1.85</v>
      </c>
      <c r="I64" s="87">
        <v>1.85</v>
      </c>
      <c r="J64" s="87">
        <v>1.85</v>
      </c>
      <c r="K64" s="88">
        <v>0</v>
      </c>
      <c r="L64" s="138">
        <v>5</v>
      </c>
      <c r="M64" s="89">
        <v>224750</v>
      </c>
      <c r="N64" s="90">
        <v>415787.5</v>
      </c>
    </row>
    <row r="65" spans="1:14" ht="17.100000000000001" customHeight="1" x14ac:dyDescent="0.25">
      <c r="A65" s="73"/>
      <c r="B65" s="49" t="s">
        <v>88</v>
      </c>
      <c r="C65" s="49" t="s">
        <v>89</v>
      </c>
      <c r="D65" s="87">
        <v>1.86</v>
      </c>
      <c r="E65" s="141">
        <v>1.86</v>
      </c>
      <c r="F65" s="141">
        <v>1.86</v>
      </c>
      <c r="G65" s="141">
        <v>1.86</v>
      </c>
      <c r="H65" s="87">
        <v>1.86</v>
      </c>
      <c r="I65" s="141">
        <v>1.86</v>
      </c>
      <c r="J65" s="141">
        <v>1.86</v>
      </c>
      <c r="K65" s="142">
        <v>0</v>
      </c>
      <c r="L65" s="138">
        <v>2</v>
      </c>
      <c r="M65" s="139">
        <v>1506</v>
      </c>
      <c r="N65" s="140">
        <v>2801.16</v>
      </c>
    </row>
    <row r="66" spans="1:14" ht="17.100000000000001" customHeight="1" x14ac:dyDescent="0.25">
      <c r="A66" s="73"/>
      <c r="B66" s="49" t="s">
        <v>90</v>
      </c>
      <c r="C66" s="49" t="s">
        <v>91</v>
      </c>
      <c r="D66" s="87">
        <v>1.32</v>
      </c>
      <c r="E66" s="141">
        <v>1.32</v>
      </c>
      <c r="F66" s="141">
        <v>1.29</v>
      </c>
      <c r="G66" s="141">
        <v>1.3</v>
      </c>
      <c r="H66" s="146">
        <v>1.32</v>
      </c>
      <c r="I66" s="141">
        <v>1.29</v>
      </c>
      <c r="J66" s="141">
        <v>1.32</v>
      </c>
      <c r="K66" s="142">
        <v>-2.27</v>
      </c>
      <c r="L66" s="138">
        <v>13</v>
      </c>
      <c r="M66" s="139">
        <v>1500247</v>
      </c>
      <c r="N66" s="140">
        <v>1945431.58</v>
      </c>
    </row>
    <row r="67" spans="1:14" ht="17.100000000000001" customHeight="1" x14ac:dyDescent="0.25">
      <c r="A67" s="73"/>
      <c r="B67" s="242" t="s">
        <v>75</v>
      </c>
      <c r="C67" s="243"/>
      <c r="D67" s="237"/>
      <c r="E67" s="238"/>
      <c r="F67" s="238"/>
      <c r="G67" s="238"/>
      <c r="H67" s="238"/>
      <c r="I67" s="238"/>
      <c r="J67" s="238"/>
      <c r="K67" s="239"/>
      <c r="L67" s="76">
        <f>SUM(L62:L66)</f>
        <v>26</v>
      </c>
      <c r="M67" s="76">
        <f>SUM(M62:M66)</f>
        <v>2237488</v>
      </c>
      <c r="N67" s="76">
        <f>SUM(N62:N66)</f>
        <v>3094912.99</v>
      </c>
    </row>
    <row r="68" spans="1:14" ht="17.100000000000001" customHeight="1" x14ac:dyDescent="0.25">
      <c r="A68" s="73"/>
      <c r="B68" s="244" t="s">
        <v>76</v>
      </c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  <c r="N68" s="246"/>
    </row>
    <row r="69" spans="1:14" ht="17.100000000000001" customHeight="1" x14ac:dyDescent="0.25">
      <c r="A69" s="73"/>
      <c r="B69" s="74" t="s">
        <v>169</v>
      </c>
      <c r="C69" s="74" t="s">
        <v>166</v>
      </c>
      <c r="D69" s="87">
        <v>19.2</v>
      </c>
      <c r="E69" s="87">
        <v>19.84</v>
      </c>
      <c r="F69" s="87">
        <v>19.2</v>
      </c>
      <c r="G69" s="87">
        <v>19.579999999999998</v>
      </c>
      <c r="H69" s="87">
        <v>19.12</v>
      </c>
      <c r="I69" s="87">
        <v>19.8</v>
      </c>
      <c r="J69" s="87">
        <v>19.2</v>
      </c>
      <c r="K69" s="110">
        <v>3.13</v>
      </c>
      <c r="L69" s="96">
        <v>43</v>
      </c>
      <c r="M69" s="89">
        <v>1511245</v>
      </c>
      <c r="N69" s="90">
        <v>29592108.960000001</v>
      </c>
    </row>
    <row r="70" spans="1:14" ht="17.100000000000001" customHeight="1" x14ac:dyDescent="0.25">
      <c r="A70" s="73"/>
      <c r="B70" s="242" t="s">
        <v>78</v>
      </c>
      <c r="C70" s="243"/>
      <c r="D70" s="237"/>
      <c r="E70" s="238"/>
      <c r="F70" s="238"/>
      <c r="G70" s="238"/>
      <c r="H70" s="238"/>
      <c r="I70" s="238"/>
      <c r="J70" s="238"/>
      <c r="K70" s="239"/>
      <c r="L70" s="76">
        <f>SUM(L69:L69)</f>
        <v>43</v>
      </c>
      <c r="M70" s="89">
        <f>SUM(M69:M69)</f>
        <v>1511245</v>
      </c>
      <c r="N70" s="90">
        <f>SUM(N69:N69)</f>
        <v>29592108.960000001</v>
      </c>
    </row>
    <row r="71" spans="1:14" ht="17.100000000000001" customHeight="1" x14ac:dyDescent="0.25">
      <c r="A71" s="73"/>
      <c r="B71" s="244" t="s">
        <v>79</v>
      </c>
      <c r="C71" s="245"/>
      <c r="D71" s="245"/>
      <c r="E71" s="245"/>
      <c r="F71" s="245"/>
      <c r="G71" s="245"/>
      <c r="H71" s="245"/>
      <c r="I71" s="245"/>
      <c r="J71" s="245"/>
      <c r="K71" s="245"/>
      <c r="L71" s="245"/>
      <c r="M71" s="245"/>
      <c r="N71" s="246"/>
    </row>
    <row r="72" spans="1:14" ht="17.100000000000001" customHeight="1" x14ac:dyDescent="0.25">
      <c r="A72" s="73"/>
      <c r="B72" s="74" t="s">
        <v>266</v>
      </c>
      <c r="C72" s="74" t="s">
        <v>267</v>
      </c>
      <c r="D72" s="87">
        <v>5.65</v>
      </c>
      <c r="E72" s="87">
        <v>5.69</v>
      </c>
      <c r="F72" s="87">
        <v>5.63</v>
      </c>
      <c r="G72" s="87">
        <v>5.65</v>
      </c>
      <c r="H72" s="87">
        <v>5.65</v>
      </c>
      <c r="I72" s="87">
        <v>5.63</v>
      </c>
      <c r="J72" s="87">
        <v>5.65</v>
      </c>
      <c r="K72" s="110">
        <v>-0.35</v>
      </c>
      <c r="L72" s="96">
        <v>59</v>
      </c>
      <c r="M72" s="89">
        <v>5143187</v>
      </c>
      <c r="N72" s="90">
        <v>29081751.93</v>
      </c>
    </row>
    <row r="73" spans="1:14" ht="17.100000000000001" customHeight="1" x14ac:dyDescent="0.25">
      <c r="A73" s="73"/>
      <c r="B73" s="242" t="s">
        <v>259</v>
      </c>
      <c r="C73" s="243"/>
      <c r="D73" s="237"/>
      <c r="E73" s="238"/>
      <c r="F73" s="238"/>
      <c r="G73" s="238"/>
      <c r="H73" s="238"/>
      <c r="I73" s="238"/>
      <c r="J73" s="238"/>
      <c r="K73" s="239"/>
      <c r="L73" s="76">
        <f>SUM(L72)</f>
        <v>59</v>
      </c>
      <c r="M73" s="89">
        <f>SUM(M72)</f>
        <v>5143187</v>
      </c>
      <c r="N73" s="90">
        <f>SUM(N72)</f>
        <v>29081751.93</v>
      </c>
    </row>
    <row r="74" spans="1:14" ht="17.100000000000001" customHeight="1" x14ac:dyDescent="0.25">
      <c r="A74" s="73"/>
      <c r="B74" s="240" t="s">
        <v>92</v>
      </c>
      <c r="C74" s="241"/>
      <c r="D74" s="77"/>
      <c r="E74" s="77"/>
      <c r="F74" s="77"/>
      <c r="G74" s="77"/>
      <c r="H74" s="77"/>
      <c r="I74" s="77"/>
      <c r="J74" s="77"/>
      <c r="K74" s="77"/>
      <c r="L74" s="78">
        <f>L73+L70+L67+L60</f>
        <v>131</v>
      </c>
      <c r="M74" s="78">
        <f>M73+M70+M67+M60</f>
        <v>8950492</v>
      </c>
      <c r="N74" s="78">
        <f>N73+N70+N67+N60</f>
        <v>61850188.960000001</v>
      </c>
    </row>
    <row r="75" spans="1:14" ht="17.100000000000001" customHeight="1" x14ac:dyDescent="0.25">
      <c r="A75" s="73"/>
      <c r="B75" s="240" t="s">
        <v>93</v>
      </c>
      <c r="C75" s="241"/>
      <c r="D75" s="250"/>
      <c r="E75" s="251"/>
      <c r="F75" s="251"/>
      <c r="G75" s="251"/>
      <c r="H75" s="251"/>
      <c r="I75" s="251"/>
      <c r="J75" s="251"/>
      <c r="K75" s="252"/>
      <c r="L75" s="78">
        <f>L74+L55+L43</f>
        <v>1134</v>
      </c>
      <c r="M75" s="78">
        <f>M74+M55+M43</f>
        <v>697886501</v>
      </c>
      <c r="N75" s="78">
        <f>N74+N55+N43</f>
        <v>574253088.41999996</v>
      </c>
    </row>
    <row r="77" spans="1:14" ht="18.75" customHeight="1" x14ac:dyDescent="0.25">
      <c r="N77" s="83"/>
    </row>
  </sheetData>
  <mergeCells count="42">
    <mergeCell ref="B19:N19"/>
    <mergeCell ref="B22:C22"/>
    <mergeCell ref="B61:N61"/>
    <mergeCell ref="B56:N56"/>
    <mergeCell ref="B52:N52"/>
    <mergeCell ref="B54:C54"/>
    <mergeCell ref="B55:C55"/>
    <mergeCell ref="B58:N58"/>
    <mergeCell ref="B60:C60"/>
    <mergeCell ref="B28:C28"/>
    <mergeCell ref="B29:N29"/>
    <mergeCell ref="B37:N37"/>
    <mergeCell ref="B36:C36"/>
    <mergeCell ref="B23:N23"/>
    <mergeCell ref="B46:N46"/>
    <mergeCell ref="B48:C48"/>
    <mergeCell ref="B67:C67"/>
    <mergeCell ref="D67:K67"/>
    <mergeCell ref="B75:C75"/>
    <mergeCell ref="D75:K75"/>
    <mergeCell ref="B74:C74"/>
    <mergeCell ref="B68:N68"/>
    <mergeCell ref="B70:C70"/>
    <mergeCell ref="D70:K70"/>
    <mergeCell ref="B71:N71"/>
    <mergeCell ref="B73:C73"/>
    <mergeCell ref="D73:K73"/>
    <mergeCell ref="B1:N1"/>
    <mergeCell ref="B3:N3"/>
    <mergeCell ref="B15:C15"/>
    <mergeCell ref="B16:N16"/>
    <mergeCell ref="B18:C18"/>
    <mergeCell ref="B49:N49"/>
    <mergeCell ref="B51:C51"/>
    <mergeCell ref="D48:K48"/>
    <mergeCell ref="D39:K39"/>
    <mergeCell ref="B44:N44"/>
    <mergeCell ref="B43:C43"/>
    <mergeCell ref="B39:C39"/>
    <mergeCell ref="B40:N40"/>
    <mergeCell ref="B42:C42"/>
    <mergeCell ref="D42:K42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69"/>
  <sheetViews>
    <sheetView rightToLeft="1" topLeftCell="A31" zoomScale="110" zoomScaleNormal="110" workbookViewId="0">
      <selection activeCell="B41" sqref="B41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24.75" customHeight="1" x14ac:dyDescent="0.25">
      <c r="B1" s="266" t="s">
        <v>326</v>
      </c>
      <c r="C1" s="266"/>
      <c r="D1" s="266"/>
      <c r="E1" s="266"/>
    </row>
    <row r="2" spans="2:5" ht="30.75" customHeight="1" x14ac:dyDescent="0.25">
      <c r="B2" s="129" t="s">
        <v>40</v>
      </c>
      <c r="C2" s="129" t="s">
        <v>41</v>
      </c>
      <c r="D2" s="129" t="s">
        <v>94</v>
      </c>
      <c r="E2" s="129" t="s">
        <v>95</v>
      </c>
    </row>
    <row r="3" spans="2:5" ht="18" customHeight="1" x14ac:dyDescent="0.25">
      <c r="B3" s="263" t="s">
        <v>52</v>
      </c>
      <c r="C3" s="264"/>
      <c r="D3" s="264"/>
      <c r="E3" s="265"/>
    </row>
    <row r="4" spans="2:5" ht="18" customHeight="1" x14ac:dyDescent="0.25">
      <c r="B4" s="123" t="s">
        <v>96</v>
      </c>
      <c r="C4" s="123" t="s">
        <v>97</v>
      </c>
      <c r="D4" s="146">
        <v>0.95</v>
      </c>
      <c r="E4" s="146">
        <v>0.95</v>
      </c>
    </row>
    <row r="5" spans="2:5" ht="18" customHeight="1" x14ac:dyDescent="0.25">
      <c r="B5" s="102" t="s">
        <v>274</v>
      </c>
      <c r="C5" s="102" t="s">
        <v>280</v>
      </c>
      <c r="D5" s="87">
        <v>1.75</v>
      </c>
      <c r="E5" s="87">
        <v>1.75</v>
      </c>
    </row>
    <row r="6" spans="2:5" ht="18" customHeight="1" x14ac:dyDescent="0.25">
      <c r="B6" s="74" t="s">
        <v>255</v>
      </c>
      <c r="C6" s="93" t="s">
        <v>256</v>
      </c>
      <c r="D6" s="87">
        <v>1.35</v>
      </c>
      <c r="E6" s="87">
        <v>1.35</v>
      </c>
    </row>
    <row r="7" spans="2:5" ht="18" customHeight="1" x14ac:dyDescent="0.25">
      <c r="B7" s="102" t="s">
        <v>293</v>
      </c>
      <c r="C7" s="102" t="s">
        <v>295</v>
      </c>
      <c r="D7" s="87">
        <v>0.32</v>
      </c>
      <c r="E7" s="87">
        <v>0.32</v>
      </c>
    </row>
    <row r="8" spans="2:5" ht="18" customHeight="1" x14ac:dyDescent="0.25">
      <c r="B8" s="102" t="s">
        <v>55</v>
      </c>
      <c r="C8" s="74" t="s">
        <v>56</v>
      </c>
      <c r="D8" s="87">
        <v>0.76</v>
      </c>
      <c r="E8" s="87">
        <v>0.76</v>
      </c>
    </row>
    <row r="9" spans="2:5" ht="18" customHeight="1" x14ac:dyDescent="0.25">
      <c r="B9" s="258" t="s">
        <v>60</v>
      </c>
      <c r="C9" s="259"/>
      <c r="D9" s="259"/>
      <c r="E9" s="260"/>
    </row>
    <row r="10" spans="2:5" ht="18" customHeight="1" x14ac:dyDescent="0.25">
      <c r="B10" s="102" t="s">
        <v>209</v>
      </c>
      <c r="C10" s="102" t="s">
        <v>210</v>
      </c>
      <c r="D10" s="87">
        <v>0.73</v>
      </c>
      <c r="E10" s="87">
        <v>0.72</v>
      </c>
    </row>
    <row r="11" spans="2:5" ht="18" customHeight="1" x14ac:dyDescent="0.25">
      <c r="B11" s="258" t="s">
        <v>61</v>
      </c>
      <c r="C11" s="259"/>
      <c r="D11" s="259"/>
      <c r="E11" s="260"/>
    </row>
    <row r="12" spans="2:5" ht="18" customHeight="1" x14ac:dyDescent="0.25">
      <c r="B12" s="102" t="s">
        <v>65</v>
      </c>
      <c r="C12" s="102" t="s">
        <v>66</v>
      </c>
      <c r="D12" s="87">
        <v>7</v>
      </c>
      <c r="E12" s="87">
        <v>7</v>
      </c>
    </row>
    <row r="13" spans="2:5" ht="18" customHeight="1" x14ac:dyDescent="0.25">
      <c r="B13" s="102" t="s">
        <v>251</v>
      </c>
      <c r="C13" s="102" t="s">
        <v>252</v>
      </c>
      <c r="D13" s="87">
        <v>0.69</v>
      </c>
      <c r="E13" s="87">
        <v>0.69</v>
      </c>
    </row>
    <row r="14" spans="2:5" ht="18" customHeight="1" x14ac:dyDescent="0.25">
      <c r="B14" s="258" t="s">
        <v>70</v>
      </c>
      <c r="C14" s="259"/>
      <c r="D14" s="259"/>
      <c r="E14" s="260"/>
    </row>
    <row r="15" spans="2:5" ht="18" customHeight="1" x14ac:dyDescent="0.25">
      <c r="B15" s="102" t="s">
        <v>100</v>
      </c>
      <c r="C15" s="102" t="s">
        <v>101</v>
      </c>
      <c r="D15" s="87">
        <v>5.04</v>
      </c>
      <c r="E15" s="87">
        <v>5.04</v>
      </c>
    </row>
    <row r="16" spans="2:5" ht="18" customHeight="1" x14ac:dyDescent="0.25">
      <c r="B16" s="102" t="s">
        <v>102</v>
      </c>
      <c r="C16" s="102" t="s">
        <v>103</v>
      </c>
      <c r="D16" s="146">
        <v>2</v>
      </c>
      <c r="E16" s="146">
        <v>2</v>
      </c>
    </row>
    <row r="17" spans="2:5" ht="18" customHeight="1" x14ac:dyDescent="0.25">
      <c r="B17" s="74" t="s">
        <v>307</v>
      </c>
      <c r="C17" s="74" t="s">
        <v>309</v>
      </c>
      <c r="D17" s="87">
        <v>1.24</v>
      </c>
      <c r="E17" s="158">
        <v>1.25</v>
      </c>
    </row>
    <row r="18" spans="2:5" ht="18" customHeight="1" x14ac:dyDescent="0.25">
      <c r="B18" s="74" t="s">
        <v>329</v>
      </c>
      <c r="C18" s="74" t="s">
        <v>330</v>
      </c>
      <c r="D18" s="87">
        <v>2.2999999999999998</v>
      </c>
      <c r="E18" s="158">
        <v>2.2999999999999998</v>
      </c>
    </row>
    <row r="19" spans="2:5" ht="18" customHeight="1" x14ac:dyDescent="0.25">
      <c r="B19" s="258" t="s">
        <v>292</v>
      </c>
      <c r="C19" s="259"/>
      <c r="D19" s="259"/>
      <c r="E19" s="260"/>
    </row>
    <row r="20" spans="2:5" ht="18" customHeight="1" x14ac:dyDescent="0.25">
      <c r="B20" s="74" t="s">
        <v>224</v>
      </c>
      <c r="C20" s="74" t="s">
        <v>225</v>
      </c>
      <c r="D20" s="87">
        <v>13.65</v>
      </c>
      <c r="E20" s="87">
        <v>13.65</v>
      </c>
    </row>
    <row r="21" spans="2:5" ht="18" customHeight="1" x14ac:dyDescent="0.25">
      <c r="B21" s="74" t="s">
        <v>39</v>
      </c>
      <c r="C21" s="74" t="s">
        <v>77</v>
      </c>
      <c r="D21" s="87">
        <v>103.01</v>
      </c>
      <c r="E21" s="87">
        <v>103.01</v>
      </c>
    </row>
    <row r="22" spans="2:5" ht="18" customHeight="1" x14ac:dyDescent="0.25">
      <c r="B22" s="102" t="s">
        <v>247</v>
      </c>
      <c r="C22" s="102" t="s">
        <v>248</v>
      </c>
      <c r="D22" s="87">
        <v>66.260000000000005</v>
      </c>
      <c r="E22" s="87">
        <v>67</v>
      </c>
    </row>
    <row r="23" spans="2:5" ht="18" customHeight="1" x14ac:dyDescent="0.25">
      <c r="B23" s="258" t="s">
        <v>79</v>
      </c>
      <c r="C23" s="259"/>
      <c r="D23" s="259"/>
      <c r="E23" s="260"/>
    </row>
    <row r="24" spans="2:5" ht="18" customHeight="1" x14ac:dyDescent="0.25">
      <c r="B24" s="102" t="s">
        <v>104</v>
      </c>
      <c r="C24" s="102" t="s">
        <v>105</v>
      </c>
      <c r="D24" s="87">
        <v>2.11</v>
      </c>
      <c r="E24" s="87">
        <v>2.11</v>
      </c>
    </row>
    <row r="25" spans="2:5" ht="18" customHeight="1" x14ac:dyDescent="0.25">
      <c r="B25" s="102" t="s">
        <v>290</v>
      </c>
      <c r="C25" s="102" t="s">
        <v>291</v>
      </c>
      <c r="D25" s="87">
        <v>11</v>
      </c>
      <c r="E25" s="87">
        <v>11</v>
      </c>
    </row>
    <row r="26" spans="2:5" ht="18" customHeight="1" x14ac:dyDescent="0.25">
      <c r="B26" s="102" t="s">
        <v>211</v>
      </c>
      <c r="C26" s="102" t="s">
        <v>212</v>
      </c>
      <c r="D26" s="87">
        <v>5.99</v>
      </c>
      <c r="E26" s="87">
        <v>5.99</v>
      </c>
    </row>
    <row r="27" spans="2:5" ht="27.75" customHeight="1" x14ac:dyDescent="0.25">
      <c r="B27" s="261" t="s">
        <v>327</v>
      </c>
      <c r="C27" s="262"/>
      <c r="D27" s="262"/>
      <c r="E27" s="262"/>
    </row>
    <row r="28" spans="2:5" ht="22.5" customHeight="1" x14ac:dyDescent="0.25">
      <c r="B28" s="129" t="s">
        <v>40</v>
      </c>
      <c r="C28" s="129" t="s">
        <v>41</v>
      </c>
      <c r="D28" s="129" t="s">
        <v>94</v>
      </c>
      <c r="E28" s="129" t="s">
        <v>95</v>
      </c>
    </row>
    <row r="29" spans="2:5" ht="18.95" customHeight="1" x14ac:dyDescent="0.25">
      <c r="B29" s="263" t="s">
        <v>52</v>
      </c>
      <c r="C29" s="264"/>
      <c r="D29" s="264"/>
      <c r="E29" s="265"/>
    </row>
    <row r="30" spans="2:5" ht="18.95" customHeight="1" x14ac:dyDescent="0.25">
      <c r="B30" s="123" t="s">
        <v>106</v>
      </c>
      <c r="C30" s="123" t="s">
        <v>107</v>
      </c>
      <c r="D30" s="147">
        <v>0.94</v>
      </c>
      <c r="E30" s="147">
        <v>0.94</v>
      </c>
    </row>
    <row r="31" spans="2:5" ht="18.95" customHeight="1" x14ac:dyDescent="0.25">
      <c r="B31" s="123" t="s">
        <v>108</v>
      </c>
      <c r="C31" s="123" t="s">
        <v>109</v>
      </c>
      <c r="D31" s="146">
        <v>0.75</v>
      </c>
      <c r="E31" s="146">
        <v>0.75</v>
      </c>
    </row>
    <row r="32" spans="2:5" ht="18.95" customHeight="1" x14ac:dyDescent="0.25">
      <c r="B32" s="123" t="s">
        <v>110</v>
      </c>
      <c r="C32" s="123" t="s">
        <v>111</v>
      </c>
      <c r="D32" s="147">
        <v>1</v>
      </c>
      <c r="E32" s="147">
        <v>1</v>
      </c>
    </row>
    <row r="33" spans="2:5" ht="18.95" customHeight="1" x14ac:dyDescent="0.25">
      <c r="B33" s="123" t="s">
        <v>170</v>
      </c>
      <c r="C33" s="123" t="s">
        <v>171</v>
      </c>
      <c r="D33" s="148">
        <v>1</v>
      </c>
      <c r="E33" s="147">
        <v>1</v>
      </c>
    </row>
    <row r="34" spans="2:5" ht="18.95" customHeight="1" x14ac:dyDescent="0.25">
      <c r="B34" s="123" t="s">
        <v>207</v>
      </c>
      <c r="C34" s="123" t="s">
        <v>208</v>
      </c>
      <c r="D34" s="87">
        <v>1.05</v>
      </c>
      <c r="E34" s="87">
        <v>1.05</v>
      </c>
    </row>
    <row r="35" spans="2:5" ht="18.95" customHeight="1" x14ac:dyDescent="0.25">
      <c r="B35" s="102" t="s">
        <v>253</v>
      </c>
      <c r="C35" s="102" t="s">
        <v>254</v>
      </c>
      <c r="D35" s="87">
        <v>1</v>
      </c>
      <c r="E35" s="87">
        <v>1</v>
      </c>
    </row>
    <row r="36" spans="2:5" ht="18.95" customHeight="1" x14ac:dyDescent="0.25">
      <c r="B36" s="123" t="s">
        <v>260</v>
      </c>
      <c r="C36" s="123" t="s">
        <v>261</v>
      </c>
      <c r="D36" s="87">
        <v>1.01</v>
      </c>
      <c r="E36" s="87">
        <v>1.01</v>
      </c>
    </row>
    <row r="37" spans="2:5" ht="18.95" customHeight="1" x14ac:dyDescent="0.25">
      <c r="B37" s="123" t="s">
        <v>268</v>
      </c>
      <c r="C37" s="123" t="s">
        <v>269</v>
      </c>
      <c r="D37" s="87">
        <v>0.11</v>
      </c>
      <c r="E37" s="87">
        <v>0.11</v>
      </c>
    </row>
    <row r="38" spans="2:5" ht="18.95" customHeight="1" x14ac:dyDescent="0.25">
      <c r="B38" s="123" t="s">
        <v>237</v>
      </c>
      <c r="C38" s="123" t="s">
        <v>238</v>
      </c>
      <c r="D38" s="87">
        <v>0.05</v>
      </c>
      <c r="E38" s="87">
        <v>0.05</v>
      </c>
    </row>
    <row r="39" spans="2:5" ht="18.95" customHeight="1" x14ac:dyDescent="0.25">
      <c r="B39" s="123" t="s">
        <v>199</v>
      </c>
      <c r="C39" s="123" t="s">
        <v>200</v>
      </c>
      <c r="D39" s="87">
        <v>7.0000000000000007E-2</v>
      </c>
      <c r="E39" s="87">
        <v>7.0000000000000007E-2</v>
      </c>
    </row>
    <row r="40" spans="2:5" ht="18.95" customHeight="1" x14ac:dyDescent="0.25">
      <c r="B40" s="102" t="s">
        <v>270</v>
      </c>
      <c r="C40" s="102" t="s">
        <v>271</v>
      </c>
      <c r="D40" s="87">
        <v>1</v>
      </c>
      <c r="E40" s="87">
        <v>1</v>
      </c>
    </row>
    <row r="41" spans="2:5" ht="18.95" customHeight="1" x14ac:dyDescent="0.25">
      <c r="B41" s="102" t="s">
        <v>288</v>
      </c>
      <c r="C41" s="102" t="s">
        <v>289</v>
      </c>
      <c r="D41" s="87">
        <v>0.85</v>
      </c>
      <c r="E41" s="87">
        <v>0.85</v>
      </c>
    </row>
    <row r="42" spans="2:5" ht="18.95" customHeight="1" x14ac:dyDescent="0.25">
      <c r="B42" s="102" t="s">
        <v>304</v>
      </c>
      <c r="C42" s="102" t="s">
        <v>302</v>
      </c>
      <c r="D42" s="87">
        <v>1</v>
      </c>
      <c r="E42" s="87">
        <v>1</v>
      </c>
    </row>
    <row r="43" spans="2:5" ht="18.95" customHeight="1" x14ac:dyDescent="0.25">
      <c r="B43" s="102" t="s">
        <v>220</v>
      </c>
      <c r="C43" s="102" t="s">
        <v>221</v>
      </c>
      <c r="D43" s="87">
        <v>0.2</v>
      </c>
      <c r="E43" s="87">
        <v>0.2</v>
      </c>
    </row>
    <row r="44" spans="2:5" ht="18.95" customHeight="1" x14ac:dyDescent="0.25">
      <c r="B44" s="123" t="s">
        <v>217</v>
      </c>
      <c r="C44" s="123" t="s">
        <v>218</v>
      </c>
      <c r="D44" s="87">
        <v>0.27</v>
      </c>
      <c r="E44" s="87">
        <v>0.27</v>
      </c>
    </row>
    <row r="45" spans="2:5" ht="18.95" customHeight="1" x14ac:dyDescent="0.25">
      <c r="B45" s="102" t="s">
        <v>305</v>
      </c>
      <c r="C45" s="102" t="s">
        <v>306</v>
      </c>
      <c r="D45" s="87">
        <v>0.09</v>
      </c>
      <c r="E45" s="87">
        <v>0.09</v>
      </c>
    </row>
    <row r="46" spans="2:5" ht="32.25" customHeight="1" x14ac:dyDescent="0.25">
      <c r="B46" s="261" t="s">
        <v>327</v>
      </c>
      <c r="C46" s="262"/>
      <c r="D46" s="262"/>
      <c r="E46" s="262"/>
    </row>
    <row r="47" spans="2:5" ht="15.6" customHeight="1" x14ac:dyDescent="0.25">
      <c r="B47" s="129" t="s">
        <v>40</v>
      </c>
      <c r="C47" s="129" t="s">
        <v>41</v>
      </c>
      <c r="D47" s="129" t="s">
        <v>94</v>
      </c>
      <c r="E47" s="129" t="s">
        <v>95</v>
      </c>
    </row>
    <row r="48" spans="2:5" ht="17.100000000000001" customHeight="1" x14ac:dyDescent="0.25">
      <c r="B48" s="258" t="s">
        <v>60</v>
      </c>
      <c r="C48" s="259"/>
      <c r="D48" s="259"/>
      <c r="E48" s="260"/>
    </row>
    <row r="49" spans="2:5" ht="17.100000000000001" customHeight="1" x14ac:dyDescent="0.25">
      <c r="B49" s="50" t="s">
        <v>308</v>
      </c>
      <c r="C49" s="50" t="s">
        <v>311</v>
      </c>
      <c r="D49" s="87">
        <v>0.82</v>
      </c>
      <c r="E49" s="87">
        <v>0.82</v>
      </c>
    </row>
    <row r="50" spans="2:5" ht="17.100000000000001" customHeight="1" x14ac:dyDescent="0.25">
      <c r="B50" s="258" t="s">
        <v>60</v>
      </c>
      <c r="C50" s="259"/>
      <c r="D50" s="259"/>
      <c r="E50" s="260"/>
    </row>
    <row r="51" spans="2:5" ht="17.100000000000001" customHeight="1" x14ac:dyDescent="0.25">
      <c r="B51" s="149" t="s">
        <v>294</v>
      </c>
      <c r="C51" s="149" t="s">
        <v>296</v>
      </c>
      <c r="D51" s="87">
        <v>1.26</v>
      </c>
      <c r="E51" s="87">
        <v>1.26</v>
      </c>
    </row>
    <row r="52" spans="2:5" ht="17.100000000000001" customHeight="1" x14ac:dyDescent="0.25">
      <c r="B52" s="149" t="s">
        <v>181</v>
      </c>
      <c r="C52" s="149" t="s">
        <v>182</v>
      </c>
      <c r="D52" s="87">
        <v>0.68</v>
      </c>
      <c r="E52" s="87">
        <v>0.68</v>
      </c>
    </row>
    <row r="53" spans="2:5" ht="17.100000000000001" customHeight="1" x14ac:dyDescent="0.25">
      <c r="B53" s="258" t="s">
        <v>61</v>
      </c>
      <c r="C53" s="259"/>
      <c r="D53" s="259"/>
      <c r="E53" s="260"/>
    </row>
    <row r="54" spans="2:5" ht="17.100000000000001" customHeight="1" x14ac:dyDescent="0.25">
      <c r="B54" s="123" t="s">
        <v>245</v>
      </c>
      <c r="C54" s="123" t="s">
        <v>246</v>
      </c>
      <c r="D54" s="87">
        <v>1</v>
      </c>
      <c r="E54" s="87">
        <v>1</v>
      </c>
    </row>
    <row r="55" spans="2:5" ht="17.100000000000001" customHeight="1" x14ac:dyDescent="0.25">
      <c r="D55" s="146">
        <v>1.55</v>
      </c>
      <c r="E55" s="146">
        <v>1.55</v>
      </c>
    </row>
    <row r="56" spans="2:5" ht="17.100000000000001" customHeight="1" x14ac:dyDescent="0.25">
      <c r="B56" s="258" t="s">
        <v>292</v>
      </c>
      <c r="C56" s="259"/>
      <c r="D56" s="259"/>
      <c r="E56" s="260"/>
    </row>
    <row r="57" spans="2:5" ht="17.100000000000001" customHeight="1" x14ac:dyDescent="0.25">
      <c r="B57" s="49" t="s">
        <v>222</v>
      </c>
      <c r="C57" s="49" t="s">
        <v>223</v>
      </c>
      <c r="D57" s="87">
        <v>27.89</v>
      </c>
      <c r="E57" s="87">
        <v>27.89</v>
      </c>
    </row>
    <row r="58" spans="2:5" ht="17.100000000000001" customHeight="1" x14ac:dyDescent="0.25">
      <c r="B58" s="258" t="s">
        <v>70</v>
      </c>
      <c r="C58" s="259"/>
      <c r="D58" s="259"/>
      <c r="E58" s="260"/>
    </row>
    <row r="59" spans="2:5" ht="17.100000000000001" customHeight="1" x14ac:dyDescent="0.25">
      <c r="B59" s="123" t="s">
        <v>226</v>
      </c>
      <c r="C59" s="123" t="s">
        <v>227</v>
      </c>
      <c r="D59" s="146">
        <v>100</v>
      </c>
      <c r="E59" s="146">
        <v>100</v>
      </c>
    </row>
    <row r="60" spans="2:5" ht="17.100000000000001" customHeight="1" x14ac:dyDescent="0.25">
      <c r="B60" s="123" t="s">
        <v>188</v>
      </c>
      <c r="C60" s="123" t="s">
        <v>189</v>
      </c>
      <c r="D60" s="146">
        <v>3</v>
      </c>
      <c r="E60" s="146">
        <v>3</v>
      </c>
    </row>
    <row r="61" spans="2:5" ht="17.100000000000001" customHeight="1" x14ac:dyDescent="0.25">
      <c r="B61" s="143" t="s">
        <v>33</v>
      </c>
      <c r="C61" s="49" t="s">
        <v>83</v>
      </c>
      <c r="D61" s="146">
        <v>1.1499999999999999</v>
      </c>
      <c r="E61" s="146">
        <v>1.1499999999999999</v>
      </c>
    </row>
    <row r="62" spans="2:5" ht="14.1" customHeight="1" x14ac:dyDescent="0.25">
      <c r="B62" s="261" t="s">
        <v>328</v>
      </c>
      <c r="C62" s="262"/>
      <c r="D62" s="262"/>
      <c r="E62" s="262"/>
    </row>
    <row r="63" spans="2:5" ht="14.1" customHeight="1" x14ac:dyDescent="0.25">
      <c r="B63" s="129" t="s">
        <v>40</v>
      </c>
      <c r="C63" s="129" t="s">
        <v>41</v>
      </c>
      <c r="D63" s="129" t="s">
        <v>94</v>
      </c>
      <c r="E63" s="129" t="s">
        <v>95</v>
      </c>
    </row>
    <row r="64" spans="2:5" ht="17.100000000000001" customHeight="1" x14ac:dyDescent="0.25">
      <c r="B64" s="258" t="s">
        <v>61</v>
      </c>
      <c r="C64" s="259"/>
      <c r="D64" s="259"/>
      <c r="E64" s="260"/>
    </row>
    <row r="65" spans="2:5" ht="17.100000000000001" customHeight="1" x14ac:dyDescent="0.25">
      <c r="B65" s="49" t="s">
        <v>85</v>
      </c>
      <c r="C65" s="49" t="s">
        <v>86</v>
      </c>
      <c r="D65" s="146">
        <v>1.23</v>
      </c>
      <c r="E65" s="146">
        <v>1.23</v>
      </c>
    </row>
    <row r="66" spans="2:5" ht="17.100000000000001" customHeight="1" x14ac:dyDescent="0.25">
      <c r="B66" s="258" t="s">
        <v>70</v>
      </c>
      <c r="C66" s="259"/>
      <c r="D66" s="259"/>
      <c r="E66" s="260"/>
    </row>
    <row r="67" spans="2:5" ht="17.100000000000001" customHeight="1" x14ac:dyDescent="0.25">
      <c r="B67" s="102" t="s">
        <v>34</v>
      </c>
      <c r="C67" s="102" t="s">
        <v>87</v>
      </c>
      <c r="D67" s="146">
        <v>1.4</v>
      </c>
      <c r="E67" s="146">
        <v>1.4</v>
      </c>
    </row>
    <row r="68" spans="2:5" ht="17.100000000000001" customHeight="1" x14ac:dyDescent="0.25">
      <c r="B68" s="258" t="s">
        <v>292</v>
      </c>
      <c r="C68" s="259"/>
      <c r="D68" s="259"/>
      <c r="E68" s="260"/>
    </row>
    <row r="69" spans="2:5" ht="17.100000000000001" customHeight="1" x14ac:dyDescent="0.25">
      <c r="B69" s="102" t="s">
        <v>228</v>
      </c>
      <c r="C69" s="102" t="s">
        <v>229</v>
      </c>
      <c r="D69" s="146">
        <v>25.06</v>
      </c>
      <c r="E69" s="146">
        <v>24.3</v>
      </c>
    </row>
  </sheetData>
  <mergeCells count="19">
    <mergeCell ref="B1:E1"/>
    <mergeCell ref="B3:E3"/>
    <mergeCell ref="B14:E14"/>
    <mergeCell ref="B23:E23"/>
    <mergeCell ref="B9:E9"/>
    <mergeCell ref="B68:E68"/>
    <mergeCell ref="B58:E58"/>
    <mergeCell ref="B53:E53"/>
    <mergeCell ref="B11:E11"/>
    <mergeCell ref="B66:E66"/>
    <mergeCell ref="B27:E27"/>
    <mergeCell ref="B29:E29"/>
    <mergeCell ref="B62:E62"/>
    <mergeCell ref="B46:E46"/>
    <mergeCell ref="B50:E50"/>
    <mergeCell ref="B56:E56"/>
    <mergeCell ref="B64:E64"/>
    <mergeCell ref="B19:E19"/>
    <mergeCell ref="B48:E48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28"/>
  <sheetViews>
    <sheetView rightToLeft="1" workbookViewId="0">
      <selection activeCell="B23" sqref="B23:F28"/>
    </sheetView>
  </sheetViews>
  <sheetFormatPr defaultRowHeight="18.75" x14ac:dyDescent="0.3"/>
  <cols>
    <col min="1" max="1" width="3.25" style="127" customWidth="1"/>
    <col min="2" max="2" width="22.125" style="128" bestFit="1" customWidth="1"/>
    <col min="3" max="3" width="10.875" style="128" customWidth="1"/>
    <col min="4" max="4" width="10.125" style="128" customWidth="1"/>
    <col min="5" max="5" width="14.25" style="128" customWidth="1"/>
    <col min="6" max="6" width="18.125" style="128" customWidth="1"/>
    <col min="7" max="256" width="9" style="127"/>
    <col min="257" max="257" width="3.25" style="127" customWidth="1"/>
    <col min="258" max="258" width="22.125" style="127" bestFit="1" customWidth="1"/>
    <col min="259" max="259" width="10.875" style="127" customWidth="1"/>
    <col min="260" max="260" width="10.125" style="127" customWidth="1"/>
    <col min="261" max="261" width="14.25" style="127" customWidth="1"/>
    <col min="262" max="262" width="18.125" style="127" customWidth="1"/>
    <col min="263" max="512" width="9" style="127"/>
    <col min="513" max="513" width="3.25" style="127" customWidth="1"/>
    <col min="514" max="514" width="22.125" style="127" bestFit="1" customWidth="1"/>
    <col min="515" max="515" width="10.875" style="127" customWidth="1"/>
    <col min="516" max="516" width="10.125" style="127" customWidth="1"/>
    <col min="517" max="517" width="14.25" style="127" customWidth="1"/>
    <col min="518" max="518" width="18.125" style="127" customWidth="1"/>
    <col min="519" max="768" width="9" style="127"/>
    <col min="769" max="769" width="3.25" style="127" customWidth="1"/>
    <col min="770" max="770" width="22.125" style="127" bestFit="1" customWidth="1"/>
    <col min="771" max="771" width="10.875" style="127" customWidth="1"/>
    <col min="772" max="772" width="10.125" style="127" customWidth="1"/>
    <col min="773" max="773" width="14.25" style="127" customWidth="1"/>
    <col min="774" max="774" width="18.125" style="127" customWidth="1"/>
    <col min="775" max="1024" width="9" style="127"/>
    <col min="1025" max="1025" width="3.25" style="127" customWidth="1"/>
    <col min="1026" max="1026" width="22.125" style="127" bestFit="1" customWidth="1"/>
    <col min="1027" max="1027" width="10.875" style="127" customWidth="1"/>
    <col min="1028" max="1028" width="10.125" style="127" customWidth="1"/>
    <col min="1029" max="1029" width="14.25" style="127" customWidth="1"/>
    <col min="1030" max="1030" width="18.125" style="127" customWidth="1"/>
    <col min="1031" max="1280" width="9" style="127"/>
    <col min="1281" max="1281" width="3.25" style="127" customWidth="1"/>
    <col min="1282" max="1282" width="22.125" style="127" bestFit="1" customWidth="1"/>
    <col min="1283" max="1283" width="10.875" style="127" customWidth="1"/>
    <col min="1284" max="1284" width="10.125" style="127" customWidth="1"/>
    <col min="1285" max="1285" width="14.25" style="127" customWidth="1"/>
    <col min="1286" max="1286" width="18.125" style="127" customWidth="1"/>
    <col min="1287" max="1536" width="9" style="127"/>
    <col min="1537" max="1537" width="3.25" style="127" customWidth="1"/>
    <col min="1538" max="1538" width="22.125" style="127" bestFit="1" customWidth="1"/>
    <col min="1539" max="1539" width="10.875" style="127" customWidth="1"/>
    <col min="1540" max="1540" width="10.125" style="127" customWidth="1"/>
    <col min="1541" max="1541" width="14.25" style="127" customWidth="1"/>
    <col min="1542" max="1542" width="18.125" style="127" customWidth="1"/>
    <col min="1543" max="1792" width="9" style="127"/>
    <col min="1793" max="1793" width="3.25" style="127" customWidth="1"/>
    <col min="1794" max="1794" width="22.125" style="127" bestFit="1" customWidth="1"/>
    <col min="1795" max="1795" width="10.875" style="127" customWidth="1"/>
    <col min="1796" max="1796" width="10.125" style="127" customWidth="1"/>
    <col min="1797" max="1797" width="14.25" style="127" customWidth="1"/>
    <col min="1798" max="1798" width="18.125" style="127" customWidth="1"/>
    <col min="1799" max="2048" width="9" style="127"/>
    <col min="2049" max="2049" width="3.25" style="127" customWidth="1"/>
    <col min="2050" max="2050" width="22.125" style="127" bestFit="1" customWidth="1"/>
    <col min="2051" max="2051" width="10.875" style="127" customWidth="1"/>
    <col min="2052" max="2052" width="10.125" style="127" customWidth="1"/>
    <col min="2053" max="2053" width="14.25" style="127" customWidth="1"/>
    <col min="2054" max="2054" width="18.125" style="127" customWidth="1"/>
    <col min="2055" max="2304" width="9" style="127"/>
    <col min="2305" max="2305" width="3.25" style="127" customWidth="1"/>
    <col min="2306" max="2306" width="22.125" style="127" bestFit="1" customWidth="1"/>
    <col min="2307" max="2307" width="10.875" style="127" customWidth="1"/>
    <col min="2308" max="2308" width="10.125" style="127" customWidth="1"/>
    <col min="2309" max="2309" width="14.25" style="127" customWidth="1"/>
    <col min="2310" max="2310" width="18.125" style="127" customWidth="1"/>
    <col min="2311" max="2560" width="9" style="127"/>
    <col min="2561" max="2561" width="3.25" style="127" customWidth="1"/>
    <col min="2562" max="2562" width="22.125" style="127" bestFit="1" customWidth="1"/>
    <col min="2563" max="2563" width="10.875" style="127" customWidth="1"/>
    <col min="2564" max="2564" width="10.125" style="127" customWidth="1"/>
    <col min="2565" max="2565" width="14.25" style="127" customWidth="1"/>
    <col min="2566" max="2566" width="18.125" style="127" customWidth="1"/>
    <col min="2567" max="2816" width="9" style="127"/>
    <col min="2817" max="2817" width="3.25" style="127" customWidth="1"/>
    <col min="2818" max="2818" width="22.125" style="127" bestFit="1" customWidth="1"/>
    <col min="2819" max="2819" width="10.875" style="127" customWidth="1"/>
    <col min="2820" max="2820" width="10.125" style="127" customWidth="1"/>
    <col min="2821" max="2821" width="14.25" style="127" customWidth="1"/>
    <col min="2822" max="2822" width="18.125" style="127" customWidth="1"/>
    <col min="2823" max="3072" width="9" style="127"/>
    <col min="3073" max="3073" width="3.25" style="127" customWidth="1"/>
    <col min="3074" max="3074" width="22.125" style="127" bestFit="1" customWidth="1"/>
    <col min="3075" max="3075" width="10.875" style="127" customWidth="1"/>
    <col min="3076" max="3076" width="10.125" style="127" customWidth="1"/>
    <col min="3077" max="3077" width="14.25" style="127" customWidth="1"/>
    <col min="3078" max="3078" width="18.125" style="127" customWidth="1"/>
    <col min="3079" max="3328" width="9" style="127"/>
    <col min="3329" max="3329" width="3.25" style="127" customWidth="1"/>
    <col min="3330" max="3330" width="22.125" style="127" bestFit="1" customWidth="1"/>
    <col min="3331" max="3331" width="10.875" style="127" customWidth="1"/>
    <col min="3332" max="3332" width="10.125" style="127" customWidth="1"/>
    <col min="3333" max="3333" width="14.25" style="127" customWidth="1"/>
    <col min="3334" max="3334" width="18.125" style="127" customWidth="1"/>
    <col min="3335" max="3584" width="9" style="127"/>
    <col min="3585" max="3585" width="3.25" style="127" customWidth="1"/>
    <col min="3586" max="3586" width="22.125" style="127" bestFit="1" customWidth="1"/>
    <col min="3587" max="3587" width="10.875" style="127" customWidth="1"/>
    <col min="3588" max="3588" width="10.125" style="127" customWidth="1"/>
    <col min="3589" max="3589" width="14.25" style="127" customWidth="1"/>
    <col min="3590" max="3590" width="18.125" style="127" customWidth="1"/>
    <col min="3591" max="3840" width="9" style="127"/>
    <col min="3841" max="3841" width="3.25" style="127" customWidth="1"/>
    <col min="3842" max="3842" width="22.125" style="127" bestFit="1" customWidth="1"/>
    <col min="3843" max="3843" width="10.875" style="127" customWidth="1"/>
    <col min="3844" max="3844" width="10.125" style="127" customWidth="1"/>
    <col min="3845" max="3845" width="14.25" style="127" customWidth="1"/>
    <col min="3846" max="3846" width="18.125" style="127" customWidth="1"/>
    <col min="3847" max="4096" width="9" style="127"/>
    <col min="4097" max="4097" width="3.25" style="127" customWidth="1"/>
    <col min="4098" max="4098" width="22.125" style="127" bestFit="1" customWidth="1"/>
    <col min="4099" max="4099" width="10.875" style="127" customWidth="1"/>
    <col min="4100" max="4100" width="10.125" style="127" customWidth="1"/>
    <col min="4101" max="4101" width="14.25" style="127" customWidth="1"/>
    <col min="4102" max="4102" width="18.125" style="127" customWidth="1"/>
    <col min="4103" max="4352" width="9" style="127"/>
    <col min="4353" max="4353" width="3.25" style="127" customWidth="1"/>
    <col min="4354" max="4354" width="22.125" style="127" bestFit="1" customWidth="1"/>
    <col min="4355" max="4355" width="10.875" style="127" customWidth="1"/>
    <col min="4356" max="4356" width="10.125" style="127" customWidth="1"/>
    <col min="4357" max="4357" width="14.25" style="127" customWidth="1"/>
    <col min="4358" max="4358" width="18.125" style="127" customWidth="1"/>
    <col min="4359" max="4608" width="9" style="127"/>
    <col min="4609" max="4609" width="3.25" style="127" customWidth="1"/>
    <col min="4610" max="4610" width="22.125" style="127" bestFit="1" customWidth="1"/>
    <col min="4611" max="4611" width="10.875" style="127" customWidth="1"/>
    <col min="4612" max="4612" width="10.125" style="127" customWidth="1"/>
    <col min="4613" max="4613" width="14.25" style="127" customWidth="1"/>
    <col min="4614" max="4614" width="18.125" style="127" customWidth="1"/>
    <col min="4615" max="4864" width="9" style="127"/>
    <col min="4865" max="4865" width="3.25" style="127" customWidth="1"/>
    <col min="4866" max="4866" width="22.125" style="127" bestFit="1" customWidth="1"/>
    <col min="4867" max="4867" width="10.875" style="127" customWidth="1"/>
    <col min="4868" max="4868" width="10.125" style="127" customWidth="1"/>
    <col min="4869" max="4869" width="14.25" style="127" customWidth="1"/>
    <col min="4870" max="4870" width="18.125" style="127" customWidth="1"/>
    <col min="4871" max="5120" width="9" style="127"/>
    <col min="5121" max="5121" width="3.25" style="127" customWidth="1"/>
    <col min="5122" max="5122" width="22.125" style="127" bestFit="1" customWidth="1"/>
    <col min="5123" max="5123" width="10.875" style="127" customWidth="1"/>
    <col min="5124" max="5124" width="10.125" style="127" customWidth="1"/>
    <col min="5125" max="5125" width="14.25" style="127" customWidth="1"/>
    <col min="5126" max="5126" width="18.125" style="127" customWidth="1"/>
    <col min="5127" max="5376" width="9" style="127"/>
    <col min="5377" max="5377" width="3.25" style="127" customWidth="1"/>
    <col min="5378" max="5378" width="22.125" style="127" bestFit="1" customWidth="1"/>
    <col min="5379" max="5379" width="10.875" style="127" customWidth="1"/>
    <col min="5380" max="5380" width="10.125" style="127" customWidth="1"/>
    <col min="5381" max="5381" width="14.25" style="127" customWidth="1"/>
    <col min="5382" max="5382" width="18.125" style="127" customWidth="1"/>
    <col min="5383" max="5632" width="9" style="127"/>
    <col min="5633" max="5633" width="3.25" style="127" customWidth="1"/>
    <col min="5634" max="5634" width="22.125" style="127" bestFit="1" customWidth="1"/>
    <col min="5635" max="5635" width="10.875" style="127" customWidth="1"/>
    <col min="5636" max="5636" width="10.125" style="127" customWidth="1"/>
    <col min="5637" max="5637" width="14.25" style="127" customWidth="1"/>
    <col min="5638" max="5638" width="18.125" style="127" customWidth="1"/>
    <col min="5639" max="5888" width="9" style="127"/>
    <col min="5889" max="5889" width="3.25" style="127" customWidth="1"/>
    <col min="5890" max="5890" width="22.125" style="127" bestFit="1" customWidth="1"/>
    <col min="5891" max="5891" width="10.875" style="127" customWidth="1"/>
    <col min="5892" max="5892" width="10.125" style="127" customWidth="1"/>
    <col min="5893" max="5893" width="14.25" style="127" customWidth="1"/>
    <col min="5894" max="5894" width="18.125" style="127" customWidth="1"/>
    <col min="5895" max="6144" width="9" style="127"/>
    <col min="6145" max="6145" width="3.25" style="127" customWidth="1"/>
    <col min="6146" max="6146" width="22.125" style="127" bestFit="1" customWidth="1"/>
    <col min="6147" max="6147" width="10.875" style="127" customWidth="1"/>
    <col min="6148" max="6148" width="10.125" style="127" customWidth="1"/>
    <col min="6149" max="6149" width="14.25" style="127" customWidth="1"/>
    <col min="6150" max="6150" width="18.125" style="127" customWidth="1"/>
    <col min="6151" max="6400" width="9" style="127"/>
    <col min="6401" max="6401" width="3.25" style="127" customWidth="1"/>
    <col min="6402" max="6402" width="22.125" style="127" bestFit="1" customWidth="1"/>
    <col min="6403" max="6403" width="10.875" style="127" customWidth="1"/>
    <col min="6404" max="6404" width="10.125" style="127" customWidth="1"/>
    <col min="6405" max="6405" width="14.25" style="127" customWidth="1"/>
    <col min="6406" max="6406" width="18.125" style="127" customWidth="1"/>
    <col min="6407" max="6656" width="9" style="127"/>
    <col min="6657" max="6657" width="3.25" style="127" customWidth="1"/>
    <col min="6658" max="6658" width="22.125" style="127" bestFit="1" customWidth="1"/>
    <col min="6659" max="6659" width="10.875" style="127" customWidth="1"/>
    <col min="6660" max="6660" width="10.125" style="127" customWidth="1"/>
    <col min="6661" max="6661" width="14.25" style="127" customWidth="1"/>
    <col min="6662" max="6662" width="18.125" style="127" customWidth="1"/>
    <col min="6663" max="6912" width="9" style="127"/>
    <col min="6913" max="6913" width="3.25" style="127" customWidth="1"/>
    <col min="6914" max="6914" width="22.125" style="127" bestFit="1" customWidth="1"/>
    <col min="6915" max="6915" width="10.875" style="127" customWidth="1"/>
    <col min="6916" max="6916" width="10.125" style="127" customWidth="1"/>
    <col min="6917" max="6917" width="14.25" style="127" customWidth="1"/>
    <col min="6918" max="6918" width="18.125" style="127" customWidth="1"/>
    <col min="6919" max="7168" width="9" style="127"/>
    <col min="7169" max="7169" width="3.25" style="127" customWidth="1"/>
    <col min="7170" max="7170" width="22.125" style="127" bestFit="1" customWidth="1"/>
    <col min="7171" max="7171" width="10.875" style="127" customWidth="1"/>
    <col min="7172" max="7172" width="10.125" style="127" customWidth="1"/>
    <col min="7173" max="7173" width="14.25" style="127" customWidth="1"/>
    <col min="7174" max="7174" width="18.125" style="127" customWidth="1"/>
    <col min="7175" max="7424" width="9" style="127"/>
    <col min="7425" max="7425" width="3.25" style="127" customWidth="1"/>
    <col min="7426" max="7426" width="22.125" style="127" bestFit="1" customWidth="1"/>
    <col min="7427" max="7427" width="10.875" style="127" customWidth="1"/>
    <col min="7428" max="7428" width="10.125" style="127" customWidth="1"/>
    <col min="7429" max="7429" width="14.25" style="127" customWidth="1"/>
    <col min="7430" max="7430" width="18.125" style="127" customWidth="1"/>
    <col min="7431" max="7680" width="9" style="127"/>
    <col min="7681" max="7681" width="3.25" style="127" customWidth="1"/>
    <col min="7682" max="7682" width="22.125" style="127" bestFit="1" customWidth="1"/>
    <col min="7683" max="7683" width="10.875" style="127" customWidth="1"/>
    <col min="7684" max="7684" width="10.125" style="127" customWidth="1"/>
    <col min="7685" max="7685" width="14.25" style="127" customWidth="1"/>
    <col min="7686" max="7686" width="18.125" style="127" customWidth="1"/>
    <col min="7687" max="7936" width="9" style="127"/>
    <col min="7937" max="7937" width="3.25" style="127" customWidth="1"/>
    <col min="7938" max="7938" width="22.125" style="127" bestFit="1" customWidth="1"/>
    <col min="7939" max="7939" width="10.875" style="127" customWidth="1"/>
    <col min="7940" max="7940" width="10.125" style="127" customWidth="1"/>
    <col min="7941" max="7941" width="14.25" style="127" customWidth="1"/>
    <col min="7942" max="7942" width="18.125" style="127" customWidth="1"/>
    <col min="7943" max="8192" width="9" style="127"/>
    <col min="8193" max="8193" width="3.25" style="127" customWidth="1"/>
    <col min="8194" max="8194" width="22.125" style="127" bestFit="1" customWidth="1"/>
    <col min="8195" max="8195" width="10.875" style="127" customWidth="1"/>
    <col min="8196" max="8196" width="10.125" style="127" customWidth="1"/>
    <col min="8197" max="8197" width="14.25" style="127" customWidth="1"/>
    <col min="8198" max="8198" width="18.125" style="127" customWidth="1"/>
    <col min="8199" max="8448" width="9" style="127"/>
    <col min="8449" max="8449" width="3.25" style="127" customWidth="1"/>
    <col min="8450" max="8450" width="22.125" style="127" bestFit="1" customWidth="1"/>
    <col min="8451" max="8451" width="10.875" style="127" customWidth="1"/>
    <col min="8452" max="8452" width="10.125" style="127" customWidth="1"/>
    <col min="8453" max="8453" width="14.25" style="127" customWidth="1"/>
    <col min="8454" max="8454" width="18.125" style="127" customWidth="1"/>
    <col min="8455" max="8704" width="9" style="127"/>
    <col min="8705" max="8705" width="3.25" style="127" customWidth="1"/>
    <col min="8706" max="8706" width="22.125" style="127" bestFit="1" customWidth="1"/>
    <col min="8707" max="8707" width="10.875" style="127" customWidth="1"/>
    <col min="8708" max="8708" width="10.125" style="127" customWidth="1"/>
    <col min="8709" max="8709" width="14.25" style="127" customWidth="1"/>
    <col min="8710" max="8710" width="18.125" style="127" customWidth="1"/>
    <col min="8711" max="8960" width="9" style="127"/>
    <col min="8961" max="8961" width="3.25" style="127" customWidth="1"/>
    <col min="8962" max="8962" width="22.125" style="127" bestFit="1" customWidth="1"/>
    <col min="8963" max="8963" width="10.875" style="127" customWidth="1"/>
    <col min="8964" max="8964" width="10.125" style="127" customWidth="1"/>
    <col min="8965" max="8965" width="14.25" style="127" customWidth="1"/>
    <col min="8966" max="8966" width="18.125" style="127" customWidth="1"/>
    <col min="8967" max="9216" width="9" style="127"/>
    <col min="9217" max="9217" width="3.25" style="127" customWidth="1"/>
    <col min="9218" max="9218" width="22.125" style="127" bestFit="1" customWidth="1"/>
    <col min="9219" max="9219" width="10.875" style="127" customWidth="1"/>
    <col min="9220" max="9220" width="10.125" style="127" customWidth="1"/>
    <col min="9221" max="9221" width="14.25" style="127" customWidth="1"/>
    <col min="9222" max="9222" width="18.125" style="127" customWidth="1"/>
    <col min="9223" max="9472" width="9" style="127"/>
    <col min="9473" max="9473" width="3.25" style="127" customWidth="1"/>
    <col min="9474" max="9474" width="22.125" style="127" bestFit="1" customWidth="1"/>
    <col min="9475" max="9475" width="10.875" style="127" customWidth="1"/>
    <col min="9476" max="9476" width="10.125" style="127" customWidth="1"/>
    <col min="9477" max="9477" width="14.25" style="127" customWidth="1"/>
    <col min="9478" max="9478" width="18.125" style="127" customWidth="1"/>
    <col min="9479" max="9728" width="9" style="127"/>
    <col min="9729" max="9729" width="3.25" style="127" customWidth="1"/>
    <col min="9730" max="9730" width="22.125" style="127" bestFit="1" customWidth="1"/>
    <col min="9731" max="9731" width="10.875" style="127" customWidth="1"/>
    <col min="9732" max="9732" width="10.125" style="127" customWidth="1"/>
    <col min="9733" max="9733" width="14.25" style="127" customWidth="1"/>
    <col min="9734" max="9734" width="18.125" style="127" customWidth="1"/>
    <col min="9735" max="9984" width="9" style="127"/>
    <col min="9985" max="9985" width="3.25" style="127" customWidth="1"/>
    <col min="9986" max="9986" width="22.125" style="127" bestFit="1" customWidth="1"/>
    <col min="9987" max="9987" width="10.875" style="127" customWidth="1"/>
    <col min="9988" max="9988" width="10.125" style="127" customWidth="1"/>
    <col min="9989" max="9989" width="14.25" style="127" customWidth="1"/>
    <col min="9990" max="9990" width="18.125" style="127" customWidth="1"/>
    <col min="9991" max="10240" width="9" style="127"/>
    <col min="10241" max="10241" width="3.25" style="127" customWidth="1"/>
    <col min="10242" max="10242" width="22.125" style="127" bestFit="1" customWidth="1"/>
    <col min="10243" max="10243" width="10.875" style="127" customWidth="1"/>
    <col min="10244" max="10244" width="10.125" style="127" customWidth="1"/>
    <col min="10245" max="10245" width="14.25" style="127" customWidth="1"/>
    <col min="10246" max="10246" width="18.125" style="127" customWidth="1"/>
    <col min="10247" max="10496" width="9" style="127"/>
    <col min="10497" max="10497" width="3.25" style="127" customWidth="1"/>
    <col min="10498" max="10498" width="22.125" style="127" bestFit="1" customWidth="1"/>
    <col min="10499" max="10499" width="10.875" style="127" customWidth="1"/>
    <col min="10500" max="10500" width="10.125" style="127" customWidth="1"/>
    <col min="10501" max="10501" width="14.25" style="127" customWidth="1"/>
    <col min="10502" max="10502" width="18.125" style="127" customWidth="1"/>
    <col min="10503" max="10752" width="9" style="127"/>
    <col min="10753" max="10753" width="3.25" style="127" customWidth="1"/>
    <col min="10754" max="10754" width="22.125" style="127" bestFit="1" customWidth="1"/>
    <col min="10755" max="10755" width="10.875" style="127" customWidth="1"/>
    <col min="10756" max="10756" width="10.125" style="127" customWidth="1"/>
    <col min="10757" max="10757" width="14.25" style="127" customWidth="1"/>
    <col min="10758" max="10758" width="18.125" style="127" customWidth="1"/>
    <col min="10759" max="11008" width="9" style="127"/>
    <col min="11009" max="11009" width="3.25" style="127" customWidth="1"/>
    <col min="11010" max="11010" width="22.125" style="127" bestFit="1" customWidth="1"/>
    <col min="11011" max="11011" width="10.875" style="127" customWidth="1"/>
    <col min="11012" max="11012" width="10.125" style="127" customWidth="1"/>
    <col min="11013" max="11013" width="14.25" style="127" customWidth="1"/>
    <col min="11014" max="11014" width="18.125" style="127" customWidth="1"/>
    <col min="11015" max="11264" width="9" style="127"/>
    <col min="11265" max="11265" width="3.25" style="127" customWidth="1"/>
    <col min="11266" max="11266" width="22.125" style="127" bestFit="1" customWidth="1"/>
    <col min="11267" max="11267" width="10.875" style="127" customWidth="1"/>
    <col min="11268" max="11268" width="10.125" style="127" customWidth="1"/>
    <col min="11269" max="11269" width="14.25" style="127" customWidth="1"/>
    <col min="11270" max="11270" width="18.125" style="127" customWidth="1"/>
    <col min="11271" max="11520" width="9" style="127"/>
    <col min="11521" max="11521" width="3.25" style="127" customWidth="1"/>
    <col min="11522" max="11522" width="22.125" style="127" bestFit="1" customWidth="1"/>
    <col min="11523" max="11523" width="10.875" style="127" customWidth="1"/>
    <col min="11524" max="11524" width="10.125" style="127" customWidth="1"/>
    <col min="11525" max="11525" width="14.25" style="127" customWidth="1"/>
    <col min="11526" max="11526" width="18.125" style="127" customWidth="1"/>
    <col min="11527" max="11776" width="9" style="127"/>
    <col min="11777" max="11777" width="3.25" style="127" customWidth="1"/>
    <col min="11778" max="11778" width="22.125" style="127" bestFit="1" customWidth="1"/>
    <col min="11779" max="11779" width="10.875" style="127" customWidth="1"/>
    <col min="11780" max="11780" width="10.125" style="127" customWidth="1"/>
    <col min="11781" max="11781" width="14.25" style="127" customWidth="1"/>
    <col min="11782" max="11782" width="18.125" style="127" customWidth="1"/>
    <col min="11783" max="12032" width="9" style="127"/>
    <col min="12033" max="12033" width="3.25" style="127" customWidth="1"/>
    <col min="12034" max="12034" width="22.125" style="127" bestFit="1" customWidth="1"/>
    <col min="12035" max="12035" width="10.875" style="127" customWidth="1"/>
    <col min="12036" max="12036" width="10.125" style="127" customWidth="1"/>
    <col min="12037" max="12037" width="14.25" style="127" customWidth="1"/>
    <col min="12038" max="12038" width="18.125" style="127" customWidth="1"/>
    <col min="12039" max="12288" width="9" style="127"/>
    <col min="12289" max="12289" width="3.25" style="127" customWidth="1"/>
    <col min="12290" max="12290" width="22.125" style="127" bestFit="1" customWidth="1"/>
    <col min="12291" max="12291" width="10.875" style="127" customWidth="1"/>
    <col min="12292" max="12292" width="10.125" style="127" customWidth="1"/>
    <col min="12293" max="12293" width="14.25" style="127" customWidth="1"/>
    <col min="12294" max="12294" width="18.125" style="127" customWidth="1"/>
    <col min="12295" max="12544" width="9" style="127"/>
    <col min="12545" max="12545" width="3.25" style="127" customWidth="1"/>
    <col min="12546" max="12546" width="22.125" style="127" bestFit="1" customWidth="1"/>
    <col min="12547" max="12547" width="10.875" style="127" customWidth="1"/>
    <col min="12548" max="12548" width="10.125" style="127" customWidth="1"/>
    <col min="12549" max="12549" width="14.25" style="127" customWidth="1"/>
    <col min="12550" max="12550" width="18.125" style="127" customWidth="1"/>
    <col min="12551" max="12800" width="9" style="127"/>
    <col min="12801" max="12801" width="3.25" style="127" customWidth="1"/>
    <col min="12802" max="12802" width="22.125" style="127" bestFit="1" customWidth="1"/>
    <col min="12803" max="12803" width="10.875" style="127" customWidth="1"/>
    <col min="12804" max="12804" width="10.125" style="127" customWidth="1"/>
    <col min="12805" max="12805" width="14.25" style="127" customWidth="1"/>
    <col min="12806" max="12806" width="18.125" style="127" customWidth="1"/>
    <col min="12807" max="13056" width="9" style="127"/>
    <col min="13057" max="13057" width="3.25" style="127" customWidth="1"/>
    <col min="13058" max="13058" width="22.125" style="127" bestFit="1" customWidth="1"/>
    <col min="13059" max="13059" width="10.875" style="127" customWidth="1"/>
    <col min="13060" max="13060" width="10.125" style="127" customWidth="1"/>
    <col min="13061" max="13061" width="14.25" style="127" customWidth="1"/>
    <col min="13062" max="13062" width="18.125" style="127" customWidth="1"/>
    <col min="13063" max="13312" width="9" style="127"/>
    <col min="13313" max="13313" width="3.25" style="127" customWidth="1"/>
    <col min="13314" max="13314" width="22.125" style="127" bestFit="1" customWidth="1"/>
    <col min="13315" max="13315" width="10.875" style="127" customWidth="1"/>
    <col min="13316" max="13316" width="10.125" style="127" customWidth="1"/>
    <col min="13317" max="13317" width="14.25" style="127" customWidth="1"/>
    <col min="13318" max="13318" width="18.125" style="127" customWidth="1"/>
    <col min="13319" max="13568" width="9" style="127"/>
    <col min="13569" max="13569" width="3.25" style="127" customWidth="1"/>
    <col min="13570" max="13570" width="22.125" style="127" bestFit="1" customWidth="1"/>
    <col min="13571" max="13571" width="10.875" style="127" customWidth="1"/>
    <col min="13572" max="13572" width="10.125" style="127" customWidth="1"/>
    <col min="13573" max="13573" width="14.25" style="127" customWidth="1"/>
    <col min="13574" max="13574" width="18.125" style="127" customWidth="1"/>
    <col min="13575" max="13824" width="9" style="127"/>
    <col min="13825" max="13825" width="3.25" style="127" customWidth="1"/>
    <col min="13826" max="13826" width="22.125" style="127" bestFit="1" customWidth="1"/>
    <col min="13827" max="13827" width="10.875" style="127" customWidth="1"/>
    <col min="13828" max="13828" width="10.125" style="127" customWidth="1"/>
    <col min="13829" max="13829" width="14.25" style="127" customWidth="1"/>
    <col min="13830" max="13830" width="18.125" style="127" customWidth="1"/>
    <col min="13831" max="14080" width="9" style="127"/>
    <col min="14081" max="14081" width="3.25" style="127" customWidth="1"/>
    <col min="14082" max="14082" width="22.125" style="127" bestFit="1" customWidth="1"/>
    <col min="14083" max="14083" width="10.875" style="127" customWidth="1"/>
    <col min="14084" max="14084" width="10.125" style="127" customWidth="1"/>
    <col min="14085" max="14085" width="14.25" style="127" customWidth="1"/>
    <col min="14086" max="14086" width="18.125" style="127" customWidth="1"/>
    <col min="14087" max="14336" width="9" style="127"/>
    <col min="14337" max="14337" width="3.25" style="127" customWidth="1"/>
    <col min="14338" max="14338" width="22.125" style="127" bestFit="1" customWidth="1"/>
    <col min="14339" max="14339" width="10.875" style="127" customWidth="1"/>
    <col min="14340" max="14340" width="10.125" style="127" customWidth="1"/>
    <col min="14341" max="14341" width="14.25" style="127" customWidth="1"/>
    <col min="14342" max="14342" width="18.125" style="127" customWidth="1"/>
    <col min="14343" max="14592" width="9" style="127"/>
    <col min="14593" max="14593" width="3.25" style="127" customWidth="1"/>
    <col min="14594" max="14594" width="22.125" style="127" bestFit="1" customWidth="1"/>
    <col min="14595" max="14595" width="10.875" style="127" customWidth="1"/>
    <col min="14596" max="14596" width="10.125" style="127" customWidth="1"/>
    <col min="14597" max="14597" width="14.25" style="127" customWidth="1"/>
    <col min="14598" max="14598" width="18.125" style="127" customWidth="1"/>
    <col min="14599" max="14848" width="9" style="127"/>
    <col min="14849" max="14849" width="3.25" style="127" customWidth="1"/>
    <col min="14850" max="14850" width="22.125" style="127" bestFit="1" customWidth="1"/>
    <col min="14851" max="14851" width="10.875" style="127" customWidth="1"/>
    <col min="14852" max="14852" width="10.125" style="127" customWidth="1"/>
    <col min="14853" max="14853" width="14.25" style="127" customWidth="1"/>
    <col min="14854" max="14854" width="18.125" style="127" customWidth="1"/>
    <col min="14855" max="15104" width="9" style="127"/>
    <col min="15105" max="15105" width="3.25" style="127" customWidth="1"/>
    <col min="15106" max="15106" width="22.125" style="127" bestFit="1" customWidth="1"/>
    <col min="15107" max="15107" width="10.875" style="127" customWidth="1"/>
    <col min="15108" max="15108" width="10.125" style="127" customWidth="1"/>
    <col min="15109" max="15109" width="14.25" style="127" customWidth="1"/>
    <col min="15110" max="15110" width="18.125" style="127" customWidth="1"/>
    <col min="15111" max="15360" width="9" style="127"/>
    <col min="15361" max="15361" width="3.25" style="127" customWidth="1"/>
    <col min="15362" max="15362" width="22.125" style="127" bestFit="1" customWidth="1"/>
    <col min="15363" max="15363" width="10.875" style="127" customWidth="1"/>
    <col min="15364" max="15364" width="10.125" style="127" customWidth="1"/>
    <col min="15365" max="15365" width="14.25" style="127" customWidth="1"/>
    <col min="15366" max="15366" width="18.125" style="127" customWidth="1"/>
    <col min="15367" max="15616" width="9" style="127"/>
    <col min="15617" max="15617" width="3.25" style="127" customWidth="1"/>
    <col min="15618" max="15618" width="22.125" style="127" bestFit="1" customWidth="1"/>
    <col min="15619" max="15619" width="10.875" style="127" customWidth="1"/>
    <col min="15620" max="15620" width="10.125" style="127" customWidth="1"/>
    <col min="15621" max="15621" width="14.25" style="127" customWidth="1"/>
    <col min="15622" max="15622" width="18.125" style="127" customWidth="1"/>
    <col min="15623" max="15872" width="9" style="127"/>
    <col min="15873" max="15873" width="3.25" style="127" customWidth="1"/>
    <col min="15874" max="15874" width="22.125" style="127" bestFit="1" customWidth="1"/>
    <col min="15875" max="15875" width="10.875" style="127" customWidth="1"/>
    <col min="15876" max="15876" width="10.125" style="127" customWidth="1"/>
    <col min="15877" max="15877" width="14.25" style="127" customWidth="1"/>
    <col min="15878" max="15878" width="18.125" style="127" customWidth="1"/>
    <col min="15879" max="16128" width="9" style="127"/>
    <col min="16129" max="16129" width="3.25" style="127" customWidth="1"/>
    <col min="16130" max="16130" width="22.125" style="127" bestFit="1" customWidth="1"/>
    <col min="16131" max="16131" width="10.875" style="127" customWidth="1"/>
    <col min="16132" max="16132" width="10.125" style="127" customWidth="1"/>
    <col min="16133" max="16133" width="14.25" style="127" customWidth="1"/>
    <col min="16134" max="16134" width="18.125" style="127" customWidth="1"/>
    <col min="16135" max="16384" width="9" style="127"/>
  </cols>
  <sheetData>
    <row r="1" spans="2:6" ht="27" customHeight="1" x14ac:dyDescent="0.3">
      <c r="B1" s="281" t="s">
        <v>337</v>
      </c>
      <c r="C1" s="281"/>
    </row>
    <row r="2" spans="2:6" ht="18" customHeight="1" x14ac:dyDescent="0.3">
      <c r="B2" s="282" t="s">
        <v>338</v>
      </c>
      <c r="C2" s="282"/>
      <c r="D2" s="282"/>
      <c r="E2" s="282"/>
    </row>
    <row r="3" spans="2:6" ht="21.95" customHeight="1" x14ac:dyDescent="0.3">
      <c r="B3" s="281"/>
      <c r="C3" s="281"/>
      <c r="D3" s="281"/>
    </row>
    <row r="4" spans="2:6" ht="21.95" customHeight="1" x14ac:dyDescent="0.3">
      <c r="B4" s="276" t="s">
        <v>339</v>
      </c>
      <c r="C4" s="276"/>
      <c r="D4" s="276"/>
      <c r="E4" s="276"/>
      <c r="F4" s="276"/>
    </row>
    <row r="5" spans="2:6" x14ac:dyDescent="0.3">
      <c r="B5" s="161" t="s">
        <v>28</v>
      </c>
      <c r="C5" s="162" t="s">
        <v>41</v>
      </c>
      <c r="D5" s="162" t="s">
        <v>49</v>
      </c>
      <c r="E5" s="162" t="s">
        <v>31</v>
      </c>
      <c r="F5" s="162" t="s">
        <v>51</v>
      </c>
    </row>
    <row r="6" spans="2:6" ht="21.95" customHeight="1" x14ac:dyDescent="0.3">
      <c r="B6" s="283" t="s">
        <v>52</v>
      </c>
      <c r="C6" s="284"/>
      <c r="D6" s="284"/>
      <c r="E6" s="284"/>
      <c r="F6" s="285"/>
    </row>
    <row r="7" spans="2:6" ht="21.95" customHeight="1" x14ac:dyDescent="0.3">
      <c r="B7" s="163" t="s">
        <v>340</v>
      </c>
      <c r="C7" s="164" t="s">
        <v>285</v>
      </c>
      <c r="D7" s="165">
        <v>2</v>
      </c>
      <c r="E7" s="165">
        <v>935000</v>
      </c>
      <c r="F7" s="165">
        <v>547300</v>
      </c>
    </row>
    <row r="8" spans="2:6" ht="21.95" customHeight="1" x14ac:dyDescent="0.3">
      <c r="B8" s="163" t="s">
        <v>198</v>
      </c>
      <c r="C8" s="164" t="s">
        <v>197</v>
      </c>
      <c r="D8" s="165">
        <v>1</v>
      </c>
      <c r="E8" s="165">
        <v>250000</v>
      </c>
      <c r="F8" s="165">
        <v>780000</v>
      </c>
    </row>
    <row r="9" spans="2:6" ht="21.95" customHeight="1" x14ac:dyDescent="0.3">
      <c r="B9" s="163" t="s">
        <v>341</v>
      </c>
      <c r="C9" s="164" t="s">
        <v>316</v>
      </c>
      <c r="D9" s="165">
        <v>1</v>
      </c>
      <c r="E9" s="165">
        <v>95156</v>
      </c>
      <c r="F9" s="165">
        <v>95156</v>
      </c>
    </row>
    <row r="10" spans="2:6" ht="21.95" customHeight="1" x14ac:dyDescent="0.3">
      <c r="B10" s="163" t="s">
        <v>342</v>
      </c>
      <c r="C10" s="164" t="s">
        <v>54</v>
      </c>
      <c r="D10" s="165">
        <v>3</v>
      </c>
      <c r="E10" s="165">
        <v>1312170</v>
      </c>
      <c r="F10" s="165">
        <v>511746.3</v>
      </c>
    </row>
    <row r="11" spans="2:6" ht="21.95" customHeight="1" x14ac:dyDescent="0.3">
      <c r="B11" s="163" t="s">
        <v>195</v>
      </c>
      <c r="C11" s="164" t="s">
        <v>196</v>
      </c>
      <c r="D11" s="165">
        <v>1</v>
      </c>
      <c r="E11" s="165">
        <v>1000000</v>
      </c>
      <c r="F11" s="165">
        <v>3900000</v>
      </c>
    </row>
    <row r="12" spans="2:6" s="166" customFormat="1" ht="21.95" customHeight="1" x14ac:dyDescent="0.3">
      <c r="B12" s="167" t="s">
        <v>343</v>
      </c>
      <c r="C12" s="168" t="s">
        <v>216</v>
      </c>
      <c r="D12" s="169">
        <v>2</v>
      </c>
      <c r="E12" s="169">
        <v>1500000</v>
      </c>
      <c r="F12" s="169">
        <v>390000</v>
      </c>
    </row>
    <row r="13" spans="2:6" ht="21.95" customHeight="1" x14ac:dyDescent="0.3">
      <c r="B13" s="286" t="s">
        <v>57</v>
      </c>
      <c r="C13" s="287"/>
      <c r="D13" s="165">
        <f>SUM(D7:D12)</f>
        <v>10</v>
      </c>
      <c r="E13" s="165">
        <f>SUM(E7:E12)</f>
        <v>5092326</v>
      </c>
      <c r="F13" s="165">
        <f>SUM(F7:F12)</f>
        <v>6224202.2999999998</v>
      </c>
    </row>
    <row r="14" spans="2:6" ht="21" customHeight="1" x14ac:dyDescent="0.3">
      <c r="B14" s="274" t="s">
        <v>344</v>
      </c>
      <c r="C14" s="275"/>
      <c r="D14" s="165">
        <f>D13</f>
        <v>10</v>
      </c>
      <c r="E14" s="165">
        <f>E13</f>
        <v>5092326</v>
      </c>
      <c r="F14" s="165">
        <f>F13</f>
        <v>6224202.2999999998</v>
      </c>
    </row>
    <row r="15" spans="2:6" x14ac:dyDescent="0.3">
      <c r="B15" s="170"/>
      <c r="C15" s="170"/>
      <c r="D15" s="170"/>
      <c r="E15" s="170"/>
      <c r="F15" s="170"/>
    </row>
    <row r="16" spans="2:6" x14ac:dyDescent="0.3">
      <c r="B16" s="276" t="s">
        <v>345</v>
      </c>
      <c r="C16" s="276"/>
      <c r="D16" s="276"/>
      <c r="E16" s="276"/>
      <c r="F16" s="276"/>
    </row>
    <row r="17" spans="2:6" x14ac:dyDescent="0.3">
      <c r="B17" s="171" t="s">
        <v>28</v>
      </c>
      <c r="C17" s="172" t="s">
        <v>41</v>
      </c>
      <c r="D17" s="172" t="s">
        <v>49</v>
      </c>
      <c r="E17" s="172" t="s">
        <v>31</v>
      </c>
      <c r="F17" s="172" t="s">
        <v>51</v>
      </c>
    </row>
    <row r="18" spans="2:6" ht="21.75" customHeight="1" x14ac:dyDescent="0.3">
      <c r="B18" s="277" t="s">
        <v>346</v>
      </c>
      <c r="C18" s="278"/>
      <c r="D18" s="278"/>
      <c r="E18" s="278"/>
      <c r="F18" s="279"/>
    </row>
    <row r="19" spans="2:6" ht="21.75" customHeight="1" x14ac:dyDescent="0.3">
      <c r="B19" s="173" t="s">
        <v>347</v>
      </c>
      <c r="C19" s="174" t="s">
        <v>206</v>
      </c>
      <c r="D19" s="165">
        <v>30</v>
      </c>
      <c r="E19" s="165">
        <v>1628885</v>
      </c>
      <c r="F19" s="165">
        <v>25661383</v>
      </c>
    </row>
    <row r="20" spans="2:6" x14ac:dyDescent="0.3">
      <c r="B20" s="274" t="s">
        <v>348</v>
      </c>
      <c r="C20" s="275"/>
      <c r="D20" s="165">
        <f>SUM(D19)</f>
        <v>30</v>
      </c>
      <c r="E20" s="165">
        <f>SUM(E19)</f>
        <v>1628885</v>
      </c>
      <c r="F20" s="165">
        <f>SUM(F19)</f>
        <v>25661383</v>
      </c>
    </row>
    <row r="21" spans="2:6" x14ac:dyDescent="0.3">
      <c r="B21" s="274" t="s">
        <v>344</v>
      </c>
      <c r="C21" s="275"/>
      <c r="D21" s="165">
        <f>D20</f>
        <v>30</v>
      </c>
      <c r="E21" s="165">
        <f>E20</f>
        <v>1628885</v>
      </c>
      <c r="F21" s="165">
        <f>F20</f>
        <v>25661383</v>
      </c>
    </row>
    <row r="23" spans="2:6" x14ac:dyDescent="0.3">
      <c r="B23" s="280" t="s">
        <v>349</v>
      </c>
      <c r="C23" s="280"/>
      <c r="D23" s="280"/>
      <c r="E23" s="280"/>
      <c r="F23" s="280"/>
    </row>
    <row r="24" spans="2:6" x14ac:dyDescent="0.3">
      <c r="B24" s="175" t="s">
        <v>28</v>
      </c>
      <c r="C24" s="176" t="s">
        <v>41</v>
      </c>
      <c r="D24" s="176" t="s">
        <v>49</v>
      </c>
      <c r="E24" s="176" t="s">
        <v>31</v>
      </c>
      <c r="F24" s="176" t="s">
        <v>51</v>
      </c>
    </row>
    <row r="25" spans="2:6" x14ac:dyDescent="0.3">
      <c r="B25" s="267" t="s">
        <v>52</v>
      </c>
      <c r="C25" s="268"/>
      <c r="D25" s="268"/>
      <c r="E25" s="268"/>
      <c r="F25" s="269"/>
    </row>
    <row r="26" spans="2:6" x14ac:dyDescent="0.3">
      <c r="B26" s="167" t="s">
        <v>301</v>
      </c>
      <c r="C26" s="168" t="s">
        <v>303</v>
      </c>
      <c r="D26" s="169">
        <v>1</v>
      </c>
      <c r="E26" s="169">
        <v>288106</v>
      </c>
      <c r="F26" s="169">
        <v>146934.06</v>
      </c>
    </row>
    <row r="27" spans="2:6" x14ac:dyDescent="0.3">
      <c r="B27" s="270" t="s">
        <v>57</v>
      </c>
      <c r="C27" s="271"/>
      <c r="D27" s="169">
        <f>SUM(D26)</f>
        <v>1</v>
      </c>
      <c r="E27" s="169">
        <f>SUM(E26)</f>
        <v>288106</v>
      </c>
      <c r="F27" s="169">
        <f>SUM(F26)</f>
        <v>146934.06</v>
      </c>
    </row>
    <row r="28" spans="2:6" x14ac:dyDescent="0.3">
      <c r="B28" s="272" t="s">
        <v>344</v>
      </c>
      <c r="C28" s="273"/>
      <c r="D28" s="169">
        <f>D27</f>
        <v>1</v>
      </c>
      <c r="E28" s="169">
        <f>E27</f>
        <v>288106</v>
      </c>
      <c r="F28" s="169">
        <f>F27</f>
        <v>146934.06</v>
      </c>
    </row>
  </sheetData>
  <mergeCells count="15">
    <mergeCell ref="B13:C13"/>
    <mergeCell ref="B1:C1"/>
    <mergeCell ref="B2:E2"/>
    <mergeCell ref="B3:D3"/>
    <mergeCell ref="B4:F4"/>
    <mergeCell ref="B6:F6"/>
    <mergeCell ref="B25:F25"/>
    <mergeCell ref="B27:C27"/>
    <mergeCell ref="B28:C28"/>
    <mergeCell ref="B14:C14"/>
    <mergeCell ref="B16:F16"/>
    <mergeCell ref="B18:F18"/>
    <mergeCell ref="B20:C20"/>
    <mergeCell ref="B21:C21"/>
    <mergeCell ref="B23:F23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8"/>
  <sheetViews>
    <sheetView rightToLeft="1" workbookViewId="0">
      <selection activeCell="B9" sqref="B9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2" t="s">
        <v>0</v>
      </c>
      <c r="C1" s="53"/>
      <c r="D1" s="53"/>
      <c r="E1" s="53"/>
      <c r="F1" s="53"/>
      <c r="G1" s="53"/>
      <c r="H1" s="53"/>
      <c r="I1" s="54"/>
    </row>
    <row r="2" spans="2:9" ht="17.25" customHeight="1" x14ac:dyDescent="0.25">
      <c r="B2" s="201" t="s">
        <v>319</v>
      </c>
      <c r="C2" s="201"/>
      <c r="D2" s="201"/>
      <c r="E2" s="201"/>
      <c r="F2" s="55"/>
      <c r="G2" s="55"/>
      <c r="H2" s="55"/>
      <c r="I2" s="56"/>
    </row>
    <row r="3" spans="2:9" ht="14.25" customHeight="1" x14ac:dyDescent="0.25">
      <c r="B3" s="310" t="s">
        <v>322</v>
      </c>
      <c r="C3" s="310"/>
      <c r="D3" s="310"/>
      <c r="E3" s="310"/>
      <c r="F3" s="310"/>
      <c r="G3" s="310"/>
      <c r="H3" s="310"/>
      <c r="I3" s="310"/>
    </row>
    <row r="4" spans="2:9" ht="17.25" customHeight="1" x14ac:dyDescent="0.25">
      <c r="B4" s="129" t="s">
        <v>40</v>
      </c>
      <c r="C4" s="130" t="s">
        <v>41</v>
      </c>
      <c r="D4" s="130" t="s">
        <v>43</v>
      </c>
      <c r="E4" s="130" t="s">
        <v>44</v>
      </c>
      <c r="F4" s="130" t="s">
        <v>45</v>
      </c>
      <c r="G4" s="131" t="s">
        <v>49</v>
      </c>
      <c r="H4" s="130" t="s">
        <v>50</v>
      </c>
      <c r="I4" s="130" t="s">
        <v>51</v>
      </c>
    </row>
    <row r="5" spans="2:9" ht="12.95" customHeight="1" x14ac:dyDescent="0.25">
      <c r="B5" s="291" t="s">
        <v>52</v>
      </c>
      <c r="C5" s="292"/>
      <c r="D5" s="292"/>
      <c r="E5" s="292"/>
      <c r="F5" s="292"/>
      <c r="G5" s="292"/>
      <c r="H5" s="292"/>
      <c r="I5" s="293"/>
    </row>
    <row r="6" spans="2:9" ht="15.75" customHeight="1" x14ac:dyDescent="0.25">
      <c r="B6" s="85" t="s">
        <v>165</v>
      </c>
      <c r="C6" s="86" t="s">
        <v>122</v>
      </c>
      <c r="D6" s="103">
        <v>0.16</v>
      </c>
      <c r="E6" s="103">
        <v>0.16</v>
      </c>
      <c r="F6" s="103">
        <v>0.16</v>
      </c>
      <c r="G6" s="132">
        <v>11</v>
      </c>
      <c r="H6" s="137">
        <v>32567260</v>
      </c>
      <c r="I6" s="137">
        <v>5210761.5999999996</v>
      </c>
    </row>
    <row r="7" spans="2:9" ht="12.95" customHeight="1" x14ac:dyDescent="0.25">
      <c r="B7" s="311" t="s">
        <v>57</v>
      </c>
      <c r="C7" s="312"/>
      <c r="D7" s="313"/>
      <c r="E7" s="313"/>
      <c r="F7" s="313"/>
      <c r="G7" s="136">
        <v>11</v>
      </c>
      <c r="H7" s="137">
        <v>32567260</v>
      </c>
      <c r="I7" s="137">
        <v>5210761.5999999996</v>
      </c>
    </row>
    <row r="8" spans="2:9" ht="12.95" customHeight="1" x14ac:dyDescent="0.25">
      <c r="B8" s="291"/>
      <c r="C8" s="292"/>
      <c r="D8" s="292"/>
      <c r="E8" s="292"/>
      <c r="F8" s="292"/>
      <c r="G8" s="292"/>
      <c r="H8" s="292"/>
      <c r="I8" s="293"/>
    </row>
    <row r="9" spans="2:9" ht="15.75" customHeight="1" x14ac:dyDescent="0.25">
      <c r="B9" s="85" t="s">
        <v>313</v>
      </c>
      <c r="C9" s="86" t="s">
        <v>314</v>
      </c>
      <c r="D9" s="103">
        <v>1</v>
      </c>
      <c r="E9" s="103">
        <v>1</v>
      </c>
      <c r="F9" s="103">
        <v>1</v>
      </c>
      <c r="G9" s="132">
        <v>1</v>
      </c>
      <c r="H9" s="137">
        <v>789473680</v>
      </c>
      <c r="I9" s="137">
        <v>789473680</v>
      </c>
    </row>
    <row r="10" spans="2:9" ht="12.95" customHeight="1" x14ac:dyDescent="0.25">
      <c r="B10" s="311"/>
      <c r="C10" s="312"/>
      <c r="D10" s="313"/>
      <c r="E10" s="313"/>
      <c r="F10" s="313"/>
      <c r="G10" s="136">
        <v>1</v>
      </c>
      <c r="H10" s="137">
        <v>789473680</v>
      </c>
      <c r="I10" s="137">
        <v>789473680</v>
      </c>
    </row>
    <row r="11" spans="2:9" ht="16.5" customHeight="1" x14ac:dyDescent="0.25">
      <c r="B11" s="306" t="s">
        <v>240</v>
      </c>
      <c r="C11" s="307"/>
      <c r="D11" s="314"/>
      <c r="E11" s="314"/>
      <c r="F11" s="314"/>
      <c r="G11" s="145">
        <f>G10+G7</f>
        <v>12</v>
      </c>
      <c r="H11" s="145">
        <f t="shared" ref="H11:I11" si="0">H10+H7</f>
        <v>822040940</v>
      </c>
      <c r="I11" s="145">
        <f t="shared" si="0"/>
        <v>794684441.60000002</v>
      </c>
    </row>
    <row r="12" spans="2:9" ht="14.25" customHeight="1" x14ac:dyDescent="0.25">
      <c r="B12" s="309" t="s">
        <v>118</v>
      </c>
      <c r="C12" s="309"/>
      <c r="D12" s="309"/>
      <c r="E12" s="309"/>
      <c r="F12" s="309"/>
      <c r="G12" s="309"/>
      <c r="H12" s="309"/>
      <c r="I12" s="309"/>
    </row>
    <row r="13" spans="2:9" ht="16.5" customHeight="1" x14ac:dyDescent="0.25">
      <c r="B13" s="63" t="s">
        <v>40</v>
      </c>
      <c r="C13" s="65" t="s">
        <v>41</v>
      </c>
      <c r="D13" s="303" t="s">
        <v>94</v>
      </c>
      <c r="E13" s="304"/>
      <c r="F13" s="304"/>
      <c r="G13" s="304"/>
      <c r="H13" s="304"/>
      <c r="I13" s="305"/>
    </row>
    <row r="14" spans="2:9" ht="12.95" customHeight="1" x14ac:dyDescent="0.25">
      <c r="B14" s="291" t="s">
        <v>52</v>
      </c>
      <c r="C14" s="292"/>
      <c r="D14" s="292"/>
      <c r="E14" s="292"/>
      <c r="F14" s="292"/>
      <c r="G14" s="292"/>
      <c r="H14" s="292"/>
      <c r="I14" s="293"/>
    </row>
    <row r="15" spans="2:9" ht="12.95" customHeight="1" x14ac:dyDescent="0.25">
      <c r="B15" s="94" t="s">
        <v>172</v>
      </c>
      <c r="C15" s="95" t="s">
        <v>173</v>
      </c>
      <c r="D15" s="297" t="s">
        <v>119</v>
      </c>
      <c r="E15" s="298"/>
      <c r="F15" s="298"/>
      <c r="G15" s="298"/>
      <c r="H15" s="298"/>
      <c r="I15" s="299"/>
    </row>
    <row r="16" spans="2:9" ht="12.95" customHeight="1" x14ac:dyDescent="0.25">
      <c r="B16" s="94" t="s">
        <v>120</v>
      </c>
      <c r="C16" s="95" t="s">
        <v>121</v>
      </c>
      <c r="D16" s="300">
        <v>3</v>
      </c>
      <c r="E16" s="301"/>
      <c r="F16" s="301"/>
      <c r="G16" s="301"/>
      <c r="H16" s="301"/>
      <c r="I16" s="302"/>
    </row>
    <row r="17" spans="2:9" ht="12.95" customHeight="1" x14ac:dyDescent="0.25">
      <c r="B17" s="291" t="s">
        <v>60</v>
      </c>
      <c r="C17" s="292"/>
      <c r="D17" s="292"/>
      <c r="E17" s="292"/>
      <c r="F17" s="292"/>
      <c r="G17" s="292"/>
      <c r="H17" s="292"/>
      <c r="I17" s="293"/>
    </row>
    <row r="18" spans="2:9" ht="12.95" customHeight="1" x14ac:dyDescent="0.25">
      <c r="B18" s="67" t="s">
        <v>123</v>
      </c>
      <c r="C18" s="70" t="s">
        <v>124</v>
      </c>
      <c r="D18" s="297" t="s">
        <v>119</v>
      </c>
      <c r="E18" s="298"/>
      <c r="F18" s="298"/>
      <c r="G18" s="298"/>
      <c r="H18" s="298"/>
      <c r="I18" s="299"/>
    </row>
    <row r="19" spans="2:9" ht="12.95" customHeight="1" x14ac:dyDescent="0.25">
      <c r="B19" s="67" t="s">
        <v>125</v>
      </c>
      <c r="C19" s="70" t="s">
        <v>126</v>
      </c>
      <c r="D19" s="297" t="s">
        <v>119</v>
      </c>
      <c r="E19" s="298"/>
      <c r="F19" s="298"/>
      <c r="G19" s="298"/>
      <c r="H19" s="298"/>
      <c r="I19" s="299"/>
    </row>
    <row r="20" spans="2:9" ht="12.95" customHeight="1" x14ac:dyDescent="0.25">
      <c r="B20" s="67" t="s">
        <v>128</v>
      </c>
      <c r="C20" s="70" t="s">
        <v>129</v>
      </c>
      <c r="D20" s="297" t="s">
        <v>119</v>
      </c>
      <c r="E20" s="298"/>
      <c r="F20" s="298"/>
      <c r="G20" s="298"/>
      <c r="H20" s="298"/>
      <c r="I20" s="299"/>
    </row>
    <row r="21" spans="2:9" ht="12.95" customHeight="1" x14ac:dyDescent="0.25">
      <c r="B21" s="67" t="s">
        <v>168</v>
      </c>
      <c r="C21" s="70" t="s">
        <v>127</v>
      </c>
      <c r="D21" s="300">
        <v>0.5</v>
      </c>
      <c r="E21" s="301"/>
      <c r="F21" s="301"/>
      <c r="G21" s="301"/>
      <c r="H21" s="301"/>
      <c r="I21" s="302"/>
    </row>
    <row r="22" spans="2:9" ht="12.95" customHeight="1" x14ac:dyDescent="0.25">
      <c r="B22" s="120" t="s">
        <v>213</v>
      </c>
      <c r="C22" s="121" t="s">
        <v>214</v>
      </c>
      <c r="D22" s="308">
        <v>1</v>
      </c>
      <c r="E22" s="289"/>
      <c r="F22" s="289"/>
      <c r="G22" s="289"/>
      <c r="H22" s="289"/>
      <c r="I22" s="290"/>
    </row>
    <row r="23" spans="2:9" ht="12.95" customHeight="1" x14ac:dyDescent="0.25">
      <c r="B23" s="120" t="s">
        <v>234</v>
      </c>
      <c r="C23" s="121" t="s">
        <v>235</v>
      </c>
      <c r="D23" s="297" t="s">
        <v>119</v>
      </c>
      <c r="E23" s="298"/>
      <c r="F23" s="298"/>
      <c r="G23" s="298"/>
      <c r="H23" s="298"/>
      <c r="I23" s="299"/>
    </row>
    <row r="24" spans="2:9" ht="12.95" customHeight="1" x14ac:dyDescent="0.25">
      <c r="B24" s="85" t="s">
        <v>264</v>
      </c>
      <c r="C24" s="86" t="s">
        <v>265</v>
      </c>
      <c r="D24" s="297" t="s">
        <v>119</v>
      </c>
      <c r="E24" s="298"/>
      <c r="F24" s="298"/>
      <c r="G24" s="298"/>
      <c r="H24" s="298"/>
      <c r="I24" s="299"/>
    </row>
    <row r="25" spans="2:9" ht="12.95" customHeight="1" x14ac:dyDescent="0.25">
      <c r="B25" s="120" t="s">
        <v>243</v>
      </c>
      <c r="C25" s="86" t="s">
        <v>244</v>
      </c>
      <c r="D25" s="297" t="s">
        <v>119</v>
      </c>
      <c r="E25" s="298"/>
      <c r="F25" s="298"/>
      <c r="G25" s="298"/>
      <c r="H25" s="298"/>
      <c r="I25" s="299"/>
    </row>
    <row r="26" spans="2:9" ht="12.95" customHeight="1" x14ac:dyDescent="0.25">
      <c r="B26" s="124" t="s">
        <v>281</v>
      </c>
      <c r="C26" s="144" t="s">
        <v>277</v>
      </c>
      <c r="D26" s="297" t="s">
        <v>119</v>
      </c>
      <c r="E26" s="298"/>
      <c r="F26" s="298"/>
      <c r="G26" s="298"/>
      <c r="H26" s="298"/>
      <c r="I26" s="299"/>
    </row>
    <row r="27" spans="2:9" ht="12.95" customHeight="1" x14ac:dyDescent="0.25">
      <c r="B27" s="124" t="s">
        <v>279</v>
      </c>
      <c r="C27" s="144" t="s">
        <v>275</v>
      </c>
      <c r="D27" s="297" t="s">
        <v>119</v>
      </c>
      <c r="E27" s="298"/>
      <c r="F27" s="298"/>
      <c r="G27" s="298"/>
      <c r="H27" s="298"/>
      <c r="I27" s="299"/>
    </row>
    <row r="28" spans="2:9" ht="12.95" customHeight="1" x14ac:dyDescent="0.25">
      <c r="B28" s="124" t="s">
        <v>278</v>
      </c>
      <c r="C28" s="144" t="s">
        <v>276</v>
      </c>
      <c r="D28" s="297" t="s">
        <v>119</v>
      </c>
      <c r="E28" s="298"/>
      <c r="F28" s="298"/>
      <c r="G28" s="298"/>
      <c r="H28" s="298"/>
      <c r="I28" s="299"/>
    </row>
    <row r="29" spans="2:9" ht="12.95" customHeight="1" x14ac:dyDescent="0.25">
      <c r="B29" s="124" t="s">
        <v>284</v>
      </c>
      <c r="C29" s="144" t="s">
        <v>283</v>
      </c>
      <c r="D29" s="297" t="s">
        <v>119</v>
      </c>
      <c r="E29" s="298"/>
      <c r="F29" s="298"/>
      <c r="G29" s="298"/>
      <c r="H29" s="298"/>
      <c r="I29" s="299"/>
    </row>
    <row r="30" spans="2:9" ht="12.95" customHeight="1" x14ac:dyDescent="0.25">
      <c r="B30" s="291" t="s">
        <v>61</v>
      </c>
      <c r="C30" s="292"/>
      <c r="D30" s="292"/>
      <c r="E30" s="292"/>
      <c r="F30" s="292"/>
      <c r="G30" s="292"/>
      <c r="H30" s="292"/>
      <c r="I30" s="293"/>
    </row>
    <row r="31" spans="2:9" ht="12.75" customHeight="1" x14ac:dyDescent="0.25">
      <c r="B31" s="124" t="s">
        <v>287</v>
      </c>
      <c r="C31" s="144" t="s">
        <v>286</v>
      </c>
      <c r="D31" s="297" t="s">
        <v>119</v>
      </c>
      <c r="E31" s="298"/>
      <c r="F31" s="298"/>
      <c r="G31" s="298"/>
      <c r="H31" s="298"/>
      <c r="I31" s="299"/>
    </row>
    <row r="32" spans="2:9" ht="12.95" customHeight="1" x14ac:dyDescent="0.25">
      <c r="B32" s="294" t="s">
        <v>130</v>
      </c>
      <c r="C32" s="295"/>
      <c r="D32" s="295"/>
      <c r="E32" s="295"/>
      <c r="F32" s="295"/>
      <c r="G32" s="295"/>
      <c r="H32" s="295"/>
      <c r="I32" s="296"/>
    </row>
    <row r="33" spans="2:9" ht="12.95" customHeight="1" x14ac:dyDescent="0.25">
      <c r="B33" s="67" t="s">
        <v>133</v>
      </c>
      <c r="C33" s="70" t="s">
        <v>134</v>
      </c>
      <c r="D33" s="300">
        <v>1</v>
      </c>
      <c r="E33" s="301"/>
      <c r="F33" s="301"/>
      <c r="G33" s="301"/>
      <c r="H33" s="301"/>
      <c r="I33" s="302"/>
    </row>
    <row r="34" spans="2:9" ht="12.95" customHeight="1" x14ac:dyDescent="0.25">
      <c r="B34" s="67" t="s">
        <v>184</v>
      </c>
      <c r="C34" s="70" t="s">
        <v>185</v>
      </c>
      <c r="D34" s="300">
        <v>10</v>
      </c>
      <c r="E34" s="301"/>
      <c r="F34" s="301"/>
      <c r="G34" s="301"/>
      <c r="H34" s="301"/>
      <c r="I34" s="302"/>
    </row>
    <row r="35" spans="2:9" ht="12.95" customHeight="1" x14ac:dyDescent="0.25">
      <c r="B35" s="120" t="s">
        <v>236</v>
      </c>
      <c r="C35" s="121" t="s">
        <v>239</v>
      </c>
      <c r="D35" s="297" t="s">
        <v>119</v>
      </c>
      <c r="E35" s="298"/>
      <c r="F35" s="298"/>
      <c r="G35" s="298"/>
      <c r="H35" s="298"/>
      <c r="I35" s="299"/>
    </row>
    <row r="36" spans="2:9" ht="12.95" customHeight="1" x14ac:dyDescent="0.25">
      <c r="B36" s="85" t="s">
        <v>131</v>
      </c>
      <c r="C36" s="86" t="s">
        <v>132</v>
      </c>
      <c r="D36" s="300">
        <v>25</v>
      </c>
      <c r="E36" s="301"/>
      <c r="F36" s="301"/>
      <c r="G36" s="301"/>
      <c r="H36" s="301"/>
      <c r="I36" s="302"/>
    </row>
    <row r="37" spans="2:9" ht="15.75" x14ac:dyDescent="0.25">
      <c r="B37" s="291" t="s">
        <v>70</v>
      </c>
      <c r="C37" s="292"/>
      <c r="D37" s="292"/>
      <c r="E37" s="292"/>
      <c r="F37" s="292"/>
      <c r="G37" s="292"/>
      <c r="H37" s="292"/>
      <c r="I37" s="293"/>
    </row>
    <row r="38" spans="2:9" ht="15.75" x14ac:dyDescent="0.25">
      <c r="B38" s="67" t="s">
        <v>174</v>
      </c>
      <c r="C38" s="70" t="s">
        <v>175</v>
      </c>
      <c r="D38" s="288">
        <v>2</v>
      </c>
      <c r="E38" s="289"/>
      <c r="F38" s="289"/>
      <c r="G38" s="289"/>
      <c r="H38" s="289"/>
      <c r="I38" s="290"/>
    </row>
  </sheetData>
  <mergeCells count="37">
    <mergeCell ref="B2:E2"/>
    <mergeCell ref="B12:I12"/>
    <mergeCell ref="B3:I3"/>
    <mergeCell ref="B5:I5"/>
    <mergeCell ref="B7:C7"/>
    <mergeCell ref="D7:F7"/>
    <mergeCell ref="D11:F11"/>
    <mergeCell ref="B8:I8"/>
    <mergeCell ref="B10:C10"/>
    <mergeCell ref="D10:F10"/>
    <mergeCell ref="B17:I17"/>
    <mergeCell ref="D18:I18"/>
    <mergeCell ref="D22:I22"/>
    <mergeCell ref="D23:I23"/>
    <mergeCell ref="D28:I28"/>
    <mergeCell ref="D25:I25"/>
    <mergeCell ref="D24:I24"/>
    <mergeCell ref="D19:I19"/>
    <mergeCell ref="D13:I13"/>
    <mergeCell ref="D16:I16"/>
    <mergeCell ref="B11:C11"/>
    <mergeCell ref="D15:I15"/>
    <mergeCell ref="B14:I14"/>
    <mergeCell ref="D38:I38"/>
    <mergeCell ref="B30:I30"/>
    <mergeCell ref="B32:I32"/>
    <mergeCell ref="D20:I20"/>
    <mergeCell ref="D26:I26"/>
    <mergeCell ref="D27:I27"/>
    <mergeCell ref="D21:I21"/>
    <mergeCell ref="D29:I29"/>
    <mergeCell ref="D35:I35"/>
    <mergeCell ref="D36:I36"/>
    <mergeCell ref="D34:I34"/>
    <mergeCell ref="D33:I33"/>
    <mergeCell ref="D31:I31"/>
    <mergeCell ref="B37:I37"/>
  </mergeCells>
  <pageMargins left="0" right="0" top="0" bottom="0" header="0" footer="0"/>
  <pageSetup paperSize="9" scale="105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80B4-2D44-4724-B345-0F46156DE5C5}">
  <dimension ref="B1:F19"/>
  <sheetViews>
    <sheetView rightToLeft="1" workbookViewId="0">
      <selection activeCell="J8" sqref="J8"/>
    </sheetView>
  </sheetViews>
  <sheetFormatPr defaultColWidth="7.875" defaultRowHeight="18.75" x14ac:dyDescent="0.3"/>
  <cols>
    <col min="1" max="1" width="3.25" style="166" customWidth="1"/>
    <col min="2" max="2" width="22.125" style="166" bestFit="1" customWidth="1"/>
    <col min="3" max="3" width="10.875" style="166" customWidth="1"/>
    <col min="4" max="4" width="10.125" style="166" customWidth="1"/>
    <col min="5" max="5" width="16.125" style="166" customWidth="1"/>
    <col min="6" max="6" width="18.125" style="166" customWidth="1"/>
    <col min="7" max="256" width="7.875" style="166"/>
    <col min="257" max="257" width="3.25" style="166" customWidth="1"/>
    <col min="258" max="258" width="22.125" style="166" bestFit="1" customWidth="1"/>
    <col min="259" max="259" width="10.875" style="166" customWidth="1"/>
    <col min="260" max="260" width="10.125" style="166" customWidth="1"/>
    <col min="261" max="261" width="16.125" style="166" customWidth="1"/>
    <col min="262" max="262" width="18.125" style="166" customWidth="1"/>
    <col min="263" max="512" width="7.875" style="166"/>
    <col min="513" max="513" width="3.25" style="166" customWidth="1"/>
    <col min="514" max="514" width="22.125" style="166" bestFit="1" customWidth="1"/>
    <col min="515" max="515" width="10.875" style="166" customWidth="1"/>
    <col min="516" max="516" width="10.125" style="166" customWidth="1"/>
    <col min="517" max="517" width="16.125" style="166" customWidth="1"/>
    <col min="518" max="518" width="18.125" style="166" customWidth="1"/>
    <col min="519" max="768" width="7.875" style="166"/>
    <col min="769" max="769" width="3.25" style="166" customWidth="1"/>
    <col min="770" max="770" width="22.125" style="166" bestFit="1" customWidth="1"/>
    <col min="771" max="771" width="10.875" style="166" customWidth="1"/>
    <col min="772" max="772" width="10.125" style="166" customWidth="1"/>
    <col min="773" max="773" width="16.125" style="166" customWidth="1"/>
    <col min="774" max="774" width="18.125" style="166" customWidth="1"/>
    <col min="775" max="1024" width="7.875" style="166"/>
    <col min="1025" max="1025" width="3.25" style="166" customWidth="1"/>
    <col min="1026" max="1026" width="22.125" style="166" bestFit="1" customWidth="1"/>
    <col min="1027" max="1027" width="10.875" style="166" customWidth="1"/>
    <col min="1028" max="1028" width="10.125" style="166" customWidth="1"/>
    <col min="1029" max="1029" width="16.125" style="166" customWidth="1"/>
    <col min="1030" max="1030" width="18.125" style="166" customWidth="1"/>
    <col min="1031" max="1280" width="7.875" style="166"/>
    <col min="1281" max="1281" width="3.25" style="166" customWidth="1"/>
    <col min="1282" max="1282" width="22.125" style="166" bestFit="1" customWidth="1"/>
    <col min="1283" max="1283" width="10.875" style="166" customWidth="1"/>
    <col min="1284" max="1284" width="10.125" style="166" customWidth="1"/>
    <col min="1285" max="1285" width="16.125" style="166" customWidth="1"/>
    <col min="1286" max="1286" width="18.125" style="166" customWidth="1"/>
    <col min="1287" max="1536" width="7.875" style="166"/>
    <col min="1537" max="1537" width="3.25" style="166" customWidth="1"/>
    <col min="1538" max="1538" width="22.125" style="166" bestFit="1" customWidth="1"/>
    <col min="1539" max="1539" width="10.875" style="166" customWidth="1"/>
    <col min="1540" max="1540" width="10.125" style="166" customWidth="1"/>
    <col min="1541" max="1541" width="16.125" style="166" customWidth="1"/>
    <col min="1542" max="1542" width="18.125" style="166" customWidth="1"/>
    <col min="1543" max="1792" width="7.875" style="166"/>
    <col min="1793" max="1793" width="3.25" style="166" customWidth="1"/>
    <col min="1794" max="1794" width="22.125" style="166" bestFit="1" customWidth="1"/>
    <col min="1795" max="1795" width="10.875" style="166" customWidth="1"/>
    <col min="1796" max="1796" width="10.125" style="166" customWidth="1"/>
    <col min="1797" max="1797" width="16.125" style="166" customWidth="1"/>
    <col min="1798" max="1798" width="18.125" style="166" customWidth="1"/>
    <col min="1799" max="2048" width="7.875" style="166"/>
    <col min="2049" max="2049" width="3.25" style="166" customWidth="1"/>
    <col min="2050" max="2050" width="22.125" style="166" bestFit="1" customWidth="1"/>
    <col min="2051" max="2051" width="10.875" style="166" customWidth="1"/>
    <col min="2052" max="2052" width="10.125" style="166" customWidth="1"/>
    <col min="2053" max="2053" width="16.125" style="166" customWidth="1"/>
    <col min="2054" max="2054" width="18.125" style="166" customWidth="1"/>
    <col min="2055" max="2304" width="7.875" style="166"/>
    <col min="2305" max="2305" width="3.25" style="166" customWidth="1"/>
    <col min="2306" max="2306" width="22.125" style="166" bestFit="1" customWidth="1"/>
    <col min="2307" max="2307" width="10.875" style="166" customWidth="1"/>
    <col min="2308" max="2308" width="10.125" style="166" customWidth="1"/>
    <col min="2309" max="2309" width="16.125" style="166" customWidth="1"/>
    <col min="2310" max="2310" width="18.125" style="166" customWidth="1"/>
    <col min="2311" max="2560" width="7.875" style="166"/>
    <col min="2561" max="2561" width="3.25" style="166" customWidth="1"/>
    <col min="2562" max="2562" width="22.125" style="166" bestFit="1" customWidth="1"/>
    <col min="2563" max="2563" width="10.875" style="166" customWidth="1"/>
    <col min="2564" max="2564" width="10.125" style="166" customWidth="1"/>
    <col min="2565" max="2565" width="16.125" style="166" customWidth="1"/>
    <col min="2566" max="2566" width="18.125" style="166" customWidth="1"/>
    <col min="2567" max="2816" width="7.875" style="166"/>
    <col min="2817" max="2817" width="3.25" style="166" customWidth="1"/>
    <col min="2818" max="2818" width="22.125" style="166" bestFit="1" customWidth="1"/>
    <col min="2819" max="2819" width="10.875" style="166" customWidth="1"/>
    <col min="2820" max="2820" width="10.125" style="166" customWidth="1"/>
    <col min="2821" max="2821" width="16.125" style="166" customWidth="1"/>
    <col min="2822" max="2822" width="18.125" style="166" customWidth="1"/>
    <col min="2823" max="3072" width="7.875" style="166"/>
    <col min="3073" max="3073" width="3.25" style="166" customWidth="1"/>
    <col min="3074" max="3074" width="22.125" style="166" bestFit="1" customWidth="1"/>
    <col min="3075" max="3075" width="10.875" style="166" customWidth="1"/>
    <col min="3076" max="3076" width="10.125" style="166" customWidth="1"/>
    <col min="3077" max="3077" width="16.125" style="166" customWidth="1"/>
    <col min="3078" max="3078" width="18.125" style="166" customWidth="1"/>
    <col min="3079" max="3328" width="7.875" style="166"/>
    <col min="3329" max="3329" width="3.25" style="166" customWidth="1"/>
    <col min="3330" max="3330" width="22.125" style="166" bestFit="1" customWidth="1"/>
    <col min="3331" max="3331" width="10.875" style="166" customWidth="1"/>
    <col min="3332" max="3332" width="10.125" style="166" customWidth="1"/>
    <col min="3333" max="3333" width="16.125" style="166" customWidth="1"/>
    <col min="3334" max="3334" width="18.125" style="166" customWidth="1"/>
    <col min="3335" max="3584" width="7.875" style="166"/>
    <col min="3585" max="3585" width="3.25" style="166" customWidth="1"/>
    <col min="3586" max="3586" width="22.125" style="166" bestFit="1" customWidth="1"/>
    <col min="3587" max="3587" width="10.875" style="166" customWidth="1"/>
    <col min="3588" max="3588" width="10.125" style="166" customWidth="1"/>
    <col min="3589" max="3589" width="16.125" style="166" customWidth="1"/>
    <col min="3590" max="3590" width="18.125" style="166" customWidth="1"/>
    <col min="3591" max="3840" width="7.875" style="166"/>
    <col min="3841" max="3841" width="3.25" style="166" customWidth="1"/>
    <col min="3842" max="3842" width="22.125" style="166" bestFit="1" customWidth="1"/>
    <col min="3843" max="3843" width="10.875" style="166" customWidth="1"/>
    <col min="3844" max="3844" width="10.125" style="166" customWidth="1"/>
    <col min="3845" max="3845" width="16.125" style="166" customWidth="1"/>
    <col min="3846" max="3846" width="18.125" style="166" customWidth="1"/>
    <col min="3847" max="4096" width="7.875" style="166"/>
    <col min="4097" max="4097" width="3.25" style="166" customWidth="1"/>
    <col min="4098" max="4098" width="22.125" style="166" bestFit="1" customWidth="1"/>
    <col min="4099" max="4099" width="10.875" style="166" customWidth="1"/>
    <col min="4100" max="4100" width="10.125" style="166" customWidth="1"/>
    <col min="4101" max="4101" width="16.125" style="166" customWidth="1"/>
    <col min="4102" max="4102" width="18.125" style="166" customWidth="1"/>
    <col min="4103" max="4352" width="7.875" style="166"/>
    <col min="4353" max="4353" width="3.25" style="166" customWidth="1"/>
    <col min="4354" max="4354" width="22.125" style="166" bestFit="1" customWidth="1"/>
    <col min="4355" max="4355" width="10.875" style="166" customWidth="1"/>
    <col min="4356" max="4356" width="10.125" style="166" customWidth="1"/>
    <col min="4357" max="4357" width="16.125" style="166" customWidth="1"/>
    <col min="4358" max="4358" width="18.125" style="166" customWidth="1"/>
    <col min="4359" max="4608" width="7.875" style="166"/>
    <col min="4609" max="4609" width="3.25" style="166" customWidth="1"/>
    <col min="4610" max="4610" width="22.125" style="166" bestFit="1" customWidth="1"/>
    <col min="4611" max="4611" width="10.875" style="166" customWidth="1"/>
    <col min="4612" max="4612" width="10.125" style="166" customWidth="1"/>
    <col min="4613" max="4613" width="16.125" style="166" customWidth="1"/>
    <col min="4614" max="4614" width="18.125" style="166" customWidth="1"/>
    <col min="4615" max="4864" width="7.875" style="166"/>
    <col min="4865" max="4865" width="3.25" style="166" customWidth="1"/>
    <col min="4866" max="4866" width="22.125" style="166" bestFit="1" customWidth="1"/>
    <col min="4867" max="4867" width="10.875" style="166" customWidth="1"/>
    <col min="4868" max="4868" width="10.125" style="166" customWidth="1"/>
    <col min="4869" max="4869" width="16.125" style="166" customWidth="1"/>
    <col min="4870" max="4870" width="18.125" style="166" customWidth="1"/>
    <col min="4871" max="5120" width="7.875" style="166"/>
    <col min="5121" max="5121" width="3.25" style="166" customWidth="1"/>
    <col min="5122" max="5122" width="22.125" style="166" bestFit="1" customWidth="1"/>
    <col min="5123" max="5123" width="10.875" style="166" customWidth="1"/>
    <col min="5124" max="5124" width="10.125" style="166" customWidth="1"/>
    <col min="5125" max="5125" width="16.125" style="166" customWidth="1"/>
    <col min="5126" max="5126" width="18.125" style="166" customWidth="1"/>
    <col min="5127" max="5376" width="7.875" style="166"/>
    <col min="5377" max="5377" width="3.25" style="166" customWidth="1"/>
    <col min="5378" max="5378" width="22.125" style="166" bestFit="1" customWidth="1"/>
    <col min="5379" max="5379" width="10.875" style="166" customWidth="1"/>
    <col min="5380" max="5380" width="10.125" style="166" customWidth="1"/>
    <col min="5381" max="5381" width="16.125" style="166" customWidth="1"/>
    <col min="5382" max="5382" width="18.125" style="166" customWidth="1"/>
    <col min="5383" max="5632" width="7.875" style="166"/>
    <col min="5633" max="5633" width="3.25" style="166" customWidth="1"/>
    <col min="5634" max="5634" width="22.125" style="166" bestFit="1" customWidth="1"/>
    <col min="5635" max="5635" width="10.875" style="166" customWidth="1"/>
    <col min="5636" max="5636" width="10.125" style="166" customWidth="1"/>
    <col min="5637" max="5637" width="16.125" style="166" customWidth="1"/>
    <col min="5638" max="5638" width="18.125" style="166" customWidth="1"/>
    <col min="5639" max="5888" width="7.875" style="166"/>
    <col min="5889" max="5889" width="3.25" style="166" customWidth="1"/>
    <col min="5890" max="5890" width="22.125" style="166" bestFit="1" customWidth="1"/>
    <col min="5891" max="5891" width="10.875" style="166" customWidth="1"/>
    <col min="5892" max="5892" width="10.125" style="166" customWidth="1"/>
    <col min="5893" max="5893" width="16.125" style="166" customWidth="1"/>
    <col min="5894" max="5894" width="18.125" style="166" customWidth="1"/>
    <col min="5895" max="6144" width="7.875" style="166"/>
    <col min="6145" max="6145" width="3.25" style="166" customWidth="1"/>
    <col min="6146" max="6146" width="22.125" style="166" bestFit="1" customWidth="1"/>
    <col min="6147" max="6147" width="10.875" style="166" customWidth="1"/>
    <col min="6148" max="6148" width="10.125" style="166" customWidth="1"/>
    <col min="6149" max="6149" width="16.125" style="166" customWidth="1"/>
    <col min="6150" max="6150" width="18.125" style="166" customWidth="1"/>
    <col min="6151" max="6400" width="7.875" style="166"/>
    <col min="6401" max="6401" width="3.25" style="166" customWidth="1"/>
    <col min="6402" max="6402" width="22.125" style="166" bestFit="1" customWidth="1"/>
    <col min="6403" max="6403" width="10.875" style="166" customWidth="1"/>
    <col min="6404" max="6404" width="10.125" style="166" customWidth="1"/>
    <col min="6405" max="6405" width="16.125" style="166" customWidth="1"/>
    <col min="6406" max="6406" width="18.125" style="166" customWidth="1"/>
    <col min="6407" max="6656" width="7.875" style="166"/>
    <col min="6657" max="6657" width="3.25" style="166" customWidth="1"/>
    <col min="6658" max="6658" width="22.125" style="166" bestFit="1" customWidth="1"/>
    <col min="6659" max="6659" width="10.875" style="166" customWidth="1"/>
    <col min="6660" max="6660" width="10.125" style="166" customWidth="1"/>
    <col min="6661" max="6661" width="16.125" style="166" customWidth="1"/>
    <col min="6662" max="6662" width="18.125" style="166" customWidth="1"/>
    <col min="6663" max="6912" width="7.875" style="166"/>
    <col min="6913" max="6913" width="3.25" style="166" customWidth="1"/>
    <col min="6914" max="6914" width="22.125" style="166" bestFit="1" customWidth="1"/>
    <col min="6915" max="6915" width="10.875" style="166" customWidth="1"/>
    <col min="6916" max="6916" width="10.125" style="166" customWidth="1"/>
    <col min="6917" max="6917" width="16.125" style="166" customWidth="1"/>
    <col min="6918" max="6918" width="18.125" style="166" customWidth="1"/>
    <col min="6919" max="7168" width="7.875" style="166"/>
    <col min="7169" max="7169" width="3.25" style="166" customWidth="1"/>
    <col min="7170" max="7170" width="22.125" style="166" bestFit="1" customWidth="1"/>
    <col min="7171" max="7171" width="10.875" style="166" customWidth="1"/>
    <col min="7172" max="7172" width="10.125" style="166" customWidth="1"/>
    <col min="7173" max="7173" width="16.125" style="166" customWidth="1"/>
    <col min="7174" max="7174" width="18.125" style="166" customWidth="1"/>
    <col min="7175" max="7424" width="7.875" style="166"/>
    <col min="7425" max="7425" width="3.25" style="166" customWidth="1"/>
    <col min="7426" max="7426" width="22.125" style="166" bestFit="1" customWidth="1"/>
    <col min="7427" max="7427" width="10.875" style="166" customWidth="1"/>
    <col min="7428" max="7428" width="10.125" style="166" customWidth="1"/>
    <col min="7429" max="7429" width="16.125" style="166" customWidth="1"/>
    <col min="7430" max="7430" width="18.125" style="166" customWidth="1"/>
    <col min="7431" max="7680" width="7.875" style="166"/>
    <col min="7681" max="7681" width="3.25" style="166" customWidth="1"/>
    <col min="7682" max="7682" width="22.125" style="166" bestFit="1" customWidth="1"/>
    <col min="7683" max="7683" width="10.875" style="166" customWidth="1"/>
    <col min="7684" max="7684" width="10.125" style="166" customWidth="1"/>
    <col min="7685" max="7685" width="16.125" style="166" customWidth="1"/>
    <col min="7686" max="7686" width="18.125" style="166" customWidth="1"/>
    <col min="7687" max="7936" width="7.875" style="166"/>
    <col min="7937" max="7937" width="3.25" style="166" customWidth="1"/>
    <col min="7938" max="7938" width="22.125" style="166" bestFit="1" customWidth="1"/>
    <col min="7939" max="7939" width="10.875" style="166" customWidth="1"/>
    <col min="7940" max="7940" width="10.125" style="166" customWidth="1"/>
    <col min="7941" max="7941" width="16.125" style="166" customWidth="1"/>
    <col min="7942" max="7942" width="18.125" style="166" customWidth="1"/>
    <col min="7943" max="8192" width="7.875" style="166"/>
    <col min="8193" max="8193" width="3.25" style="166" customWidth="1"/>
    <col min="8194" max="8194" width="22.125" style="166" bestFit="1" customWidth="1"/>
    <col min="8195" max="8195" width="10.875" style="166" customWidth="1"/>
    <col min="8196" max="8196" width="10.125" style="166" customWidth="1"/>
    <col min="8197" max="8197" width="16.125" style="166" customWidth="1"/>
    <col min="8198" max="8198" width="18.125" style="166" customWidth="1"/>
    <col min="8199" max="8448" width="7.875" style="166"/>
    <col min="8449" max="8449" width="3.25" style="166" customWidth="1"/>
    <col min="8450" max="8450" width="22.125" style="166" bestFit="1" customWidth="1"/>
    <col min="8451" max="8451" width="10.875" style="166" customWidth="1"/>
    <col min="8452" max="8452" width="10.125" style="166" customWidth="1"/>
    <col min="8453" max="8453" width="16.125" style="166" customWidth="1"/>
    <col min="8454" max="8454" width="18.125" style="166" customWidth="1"/>
    <col min="8455" max="8704" width="7.875" style="166"/>
    <col min="8705" max="8705" width="3.25" style="166" customWidth="1"/>
    <col min="8706" max="8706" width="22.125" style="166" bestFit="1" customWidth="1"/>
    <col min="8707" max="8707" width="10.875" style="166" customWidth="1"/>
    <col min="8708" max="8708" width="10.125" style="166" customWidth="1"/>
    <col min="8709" max="8709" width="16.125" style="166" customWidth="1"/>
    <col min="8710" max="8710" width="18.125" style="166" customWidth="1"/>
    <col min="8711" max="8960" width="7.875" style="166"/>
    <col min="8961" max="8961" width="3.25" style="166" customWidth="1"/>
    <col min="8962" max="8962" width="22.125" style="166" bestFit="1" customWidth="1"/>
    <col min="8963" max="8963" width="10.875" style="166" customWidth="1"/>
    <col min="8964" max="8964" width="10.125" style="166" customWidth="1"/>
    <col min="8965" max="8965" width="16.125" style="166" customWidth="1"/>
    <col min="8966" max="8966" width="18.125" style="166" customWidth="1"/>
    <col min="8967" max="9216" width="7.875" style="166"/>
    <col min="9217" max="9217" width="3.25" style="166" customWidth="1"/>
    <col min="9218" max="9218" width="22.125" style="166" bestFit="1" customWidth="1"/>
    <col min="9219" max="9219" width="10.875" style="166" customWidth="1"/>
    <col min="9220" max="9220" width="10.125" style="166" customWidth="1"/>
    <col min="9221" max="9221" width="16.125" style="166" customWidth="1"/>
    <col min="9222" max="9222" width="18.125" style="166" customWidth="1"/>
    <col min="9223" max="9472" width="7.875" style="166"/>
    <col min="9473" max="9473" width="3.25" style="166" customWidth="1"/>
    <col min="9474" max="9474" width="22.125" style="166" bestFit="1" customWidth="1"/>
    <col min="9475" max="9475" width="10.875" style="166" customWidth="1"/>
    <col min="9476" max="9476" width="10.125" style="166" customWidth="1"/>
    <col min="9477" max="9477" width="16.125" style="166" customWidth="1"/>
    <col min="9478" max="9478" width="18.125" style="166" customWidth="1"/>
    <col min="9479" max="9728" width="7.875" style="166"/>
    <col min="9729" max="9729" width="3.25" style="166" customWidth="1"/>
    <col min="9730" max="9730" width="22.125" style="166" bestFit="1" customWidth="1"/>
    <col min="9731" max="9731" width="10.875" style="166" customWidth="1"/>
    <col min="9732" max="9732" width="10.125" style="166" customWidth="1"/>
    <col min="9733" max="9733" width="16.125" style="166" customWidth="1"/>
    <col min="9734" max="9734" width="18.125" style="166" customWidth="1"/>
    <col min="9735" max="9984" width="7.875" style="166"/>
    <col min="9985" max="9985" width="3.25" style="166" customWidth="1"/>
    <col min="9986" max="9986" width="22.125" style="166" bestFit="1" customWidth="1"/>
    <col min="9987" max="9987" width="10.875" style="166" customWidth="1"/>
    <col min="9988" max="9988" width="10.125" style="166" customWidth="1"/>
    <col min="9989" max="9989" width="16.125" style="166" customWidth="1"/>
    <col min="9990" max="9990" width="18.125" style="166" customWidth="1"/>
    <col min="9991" max="10240" width="7.875" style="166"/>
    <col min="10241" max="10241" width="3.25" style="166" customWidth="1"/>
    <col min="10242" max="10242" width="22.125" style="166" bestFit="1" customWidth="1"/>
    <col min="10243" max="10243" width="10.875" style="166" customWidth="1"/>
    <col min="10244" max="10244" width="10.125" style="166" customWidth="1"/>
    <col min="10245" max="10245" width="16.125" style="166" customWidth="1"/>
    <col min="10246" max="10246" width="18.125" style="166" customWidth="1"/>
    <col min="10247" max="10496" width="7.875" style="166"/>
    <col min="10497" max="10497" width="3.25" style="166" customWidth="1"/>
    <col min="10498" max="10498" width="22.125" style="166" bestFit="1" customWidth="1"/>
    <col min="10499" max="10499" width="10.875" style="166" customWidth="1"/>
    <col min="10500" max="10500" width="10.125" style="166" customWidth="1"/>
    <col min="10501" max="10501" width="16.125" style="166" customWidth="1"/>
    <col min="10502" max="10502" width="18.125" style="166" customWidth="1"/>
    <col min="10503" max="10752" width="7.875" style="166"/>
    <col min="10753" max="10753" width="3.25" style="166" customWidth="1"/>
    <col min="10754" max="10754" width="22.125" style="166" bestFit="1" customWidth="1"/>
    <col min="10755" max="10755" width="10.875" style="166" customWidth="1"/>
    <col min="10756" max="10756" width="10.125" style="166" customWidth="1"/>
    <col min="10757" max="10757" width="16.125" style="166" customWidth="1"/>
    <col min="10758" max="10758" width="18.125" style="166" customWidth="1"/>
    <col min="10759" max="11008" width="7.875" style="166"/>
    <col min="11009" max="11009" width="3.25" style="166" customWidth="1"/>
    <col min="11010" max="11010" width="22.125" style="166" bestFit="1" customWidth="1"/>
    <col min="11011" max="11011" width="10.875" style="166" customWidth="1"/>
    <col min="11012" max="11012" width="10.125" style="166" customWidth="1"/>
    <col min="11013" max="11013" width="16.125" style="166" customWidth="1"/>
    <col min="11014" max="11014" width="18.125" style="166" customWidth="1"/>
    <col min="11015" max="11264" width="7.875" style="166"/>
    <col min="11265" max="11265" width="3.25" style="166" customWidth="1"/>
    <col min="11266" max="11266" width="22.125" style="166" bestFit="1" customWidth="1"/>
    <col min="11267" max="11267" width="10.875" style="166" customWidth="1"/>
    <col min="11268" max="11268" width="10.125" style="166" customWidth="1"/>
    <col min="11269" max="11269" width="16.125" style="166" customWidth="1"/>
    <col min="11270" max="11270" width="18.125" style="166" customWidth="1"/>
    <col min="11271" max="11520" width="7.875" style="166"/>
    <col min="11521" max="11521" width="3.25" style="166" customWidth="1"/>
    <col min="11522" max="11522" width="22.125" style="166" bestFit="1" customWidth="1"/>
    <col min="11523" max="11523" width="10.875" style="166" customWidth="1"/>
    <col min="11524" max="11524" width="10.125" style="166" customWidth="1"/>
    <col min="11525" max="11525" width="16.125" style="166" customWidth="1"/>
    <col min="11526" max="11526" width="18.125" style="166" customWidth="1"/>
    <col min="11527" max="11776" width="7.875" style="166"/>
    <col min="11777" max="11777" width="3.25" style="166" customWidth="1"/>
    <col min="11778" max="11778" width="22.125" style="166" bestFit="1" customWidth="1"/>
    <col min="11779" max="11779" width="10.875" style="166" customWidth="1"/>
    <col min="11780" max="11780" width="10.125" style="166" customWidth="1"/>
    <col min="11781" max="11781" width="16.125" style="166" customWidth="1"/>
    <col min="11782" max="11782" width="18.125" style="166" customWidth="1"/>
    <col min="11783" max="12032" width="7.875" style="166"/>
    <col min="12033" max="12033" width="3.25" style="166" customWidth="1"/>
    <col min="12034" max="12034" width="22.125" style="166" bestFit="1" customWidth="1"/>
    <col min="12035" max="12035" width="10.875" style="166" customWidth="1"/>
    <col min="12036" max="12036" width="10.125" style="166" customWidth="1"/>
    <col min="12037" max="12037" width="16.125" style="166" customWidth="1"/>
    <col min="12038" max="12038" width="18.125" style="166" customWidth="1"/>
    <col min="12039" max="12288" width="7.875" style="166"/>
    <col min="12289" max="12289" width="3.25" style="166" customWidth="1"/>
    <col min="12290" max="12290" width="22.125" style="166" bestFit="1" customWidth="1"/>
    <col min="12291" max="12291" width="10.875" style="166" customWidth="1"/>
    <col min="12292" max="12292" width="10.125" style="166" customWidth="1"/>
    <col min="12293" max="12293" width="16.125" style="166" customWidth="1"/>
    <col min="12294" max="12294" width="18.125" style="166" customWidth="1"/>
    <col min="12295" max="12544" width="7.875" style="166"/>
    <col min="12545" max="12545" width="3.25" style="166" customWidth="1"/>
    <col min="12546" max="12546" width="22.125" style="166" bestFit="1" customWidth="1"/>
    <col min="12547" max="12547" width="10.875" style="166" customWidth="1"/>
    <col min="12548" max="12548" width="10.125" style="166" customWidth="1"/>
    <col min="12549" max="12549" width="16.125" style="166" customWidth="1"/>
    <col min="12550" max="12550" width="18.125" style="166" customWidth="1"/>
    <col min="12551" max="12800" width="7.875" style="166"/>
    <col min="12801" max="12801" width="3.25" style="166" customWidth="1"/>
    <col min="12802" max="12802" width="22.125" style="166" bestFit="1" customWidth="1"/>
    <col min="12803" max="12803" width="10.875" style="166" customWidth="1"/>
    <col min="12804" max="12804" width="10.125" style="166" customWidth="1"/>
    <col min="12805" max="12805" width="16.125" style="166" customWidth="1"/>
    <col min="12806" max="12806" width="18.125" style="166" customWidth="1"/>
    <col min="12807" max="13056" width="7.875" style="166"/>
    <col min="13057" max="13057" width="3.25" style="166" customWidth="1"/>
    <col min="13058" max="13058" width="22.125" style="166" bestFit="1" customWidth="1"/>
    <col min="13059" max="13059" width="10.875" style="166" customWidth="1"/>
    <col min="13060" max="13060" width="10.125" style="166" customWidth="1"/>
    <col min="13061" max="13061" width="16.125" style="166" customWidth="1"/>
    <col min="13062" max="13062" width="18.125" style="166" customWidth="1"/>
    <col min="13063" max="13312" width="7.875" style="166"/>
    <col min="13313" max="13313" width="3.25" style="166" customWidth="1"/>
    <col min="13314" max="13314" width="22.125" style="166" bestFit="1" customWidth="1"/>
    <col min="13315" max="13315" width="10.875" style="166" customWidth="1"/>
    <col min="13316" max="13316" width="10.125" style="166" customWidth="1"/>
    <col min="13317" max="13317" width="16.125" style="166" customWidth="1"/>
    <col min="13318" max="13318" width="18.125" style="166" customWidth="1"/>
    <col min="13319" max="13568" width="7.875" style="166"/>
    <col min="13569" max="13569" width="3.25" style="166" customWidth="1"/>
    <col min="13570" max="13570" width="22.125" style="166" bestFit="1" customWidth="1"/>
    <col min="13571" max="13571" width="10.875" style="166" customWidth="1"/>
    <col min="13572" max="13572" width="10.125" style="166" customWidth="1"/>
    <col min="13573" max="13573" width="16.125" style="166" customWidth="1"/>
    <col min="13574" max="13574" width="18.125" style="166" customWidth="1"/>
    <col min="13575" max="13824" width="7.875" style="166"/>
    <col min="13825" max="13825" width="3.25" style="166" customWidth="1"/>
    <col min="13826" max="13826" width="22.125" style="166" bestFit="1" customWidth="1"/>
    <col min="13827" max="13827" width="10.875" style="166" customWidth="1"/>
    <col min="13828" max="13828" width="10.125" style="166" customWidth="1"/>
    <col min="13829" max="13829" width="16.125" style="166" customWidth="1"/>
    <col min="13830" max="13830" width="18.125" style="166" customWidth="1"/>
    <col min="13831" max="14080" width="7.875" style="166"/>
    <col min="14081" max="14081" width="3.25" style="166" customWidth="1"/>
    <col min="14082" max="14082" width="22.125" style="166" bestFit="1" customWidth="1"/>
    <col min="14083" max="14083" width="10.875" style="166" customWidth="1"/>
    <col min="14084" max="14084" width="10.125" style="166" customWidth="1"/>
    <col min="14085" max="14085" width="16.125" style="166" customWidth="1"/>
    <col min="14086" max="14086" width="18.125" style="166" customWidth="1"/>
    <col min="14087" max="14336" width="7.875" style="166"/>
    <col min="14337" max="14337" width="3.25" style="166" customWidth="1"/>
    <col min="14338" max="14338" width="22.125" style="166" bestFit="1" customWidth="1"/>
    <col min="14339" max="14339" width="10.875" style="166" customWidth="1"/>
    <col min="14340" max="14340" width="10.125" style="166" customWidth="1"/>
    <col min="14341" max="14341" width="16.125" style="166" customWidth="1"/>
    <col min="14342" max="14342" width="18.125" style="166" customWidth="1"/>
    <col min="14343" max="14592" width="7.875" style="166"/>
    <col min="14593" max="14593" width="3.25" style="166" customWidth="1"/>
    <col min="14594" max="14594" width="22.125" style="166" bestFit="1" customWidth="1"/>
    <col min="14595" max="14595" width="10.875" style="166" customWidth="1"/>
    <col min="14596" max="14596" width="10.125" style="166" customWidth="1"/>
    <col min="14597" max="14597" width="16.125" style="166" customWidth="1"/>
    <col min="14598" max="14598" width="18.125" style="166" customWidth="1"/>
    <col min="14599" max="14848" width="7.875" style="166"/>
    <col min="14849" max="14849" width="3.25" style="166" customWidth="1"/>
    <col min="14850" max="14850" width="22.125" style="166" bestFit="1" customWidth="1"/>
    <col min="14851" max="14851" width="10.875" style="166" customWidth="1"/>
    <col min="14852" max="14852" width="10.125" style="166" customWidth="1"/>
    <col min="14853" max="14853" width="16.125" style="166" customWidth="1"/>
    <col min="14854" max="14854" width="18.125" style="166" customWidth="1"/>
    <col min="14855" max="15104" width="7.875" style="166"/>
    <col min="15105" max="15105" width="3.25" style="166" customWidth="1"/>
    <col min="15106" max="15106" width="22.125" style="166" bestFit="1" customWidth="1"/>
    <col min="15107" max="15107" width="10.875" style="166" customWidth="1"/>
    <col min="15108" max="15108" width="10.125" style="166" customWidth="1"/>
    <col min="15109" max="15109" width="16.125" style="166" customWidth="1"/>
    <col min="15110" max="15110" width="18.125" style="166" customWidth="1"/>
    <col min="15111" max="15360" width="7.875" style="166"/>
    <col min="15361" max="15361" width="3.25" style="166" customWidth="1"/>
    <col min="15362" max="15362" width="22.125" style="166" bestFit="1" customWidth="1"/>
    <col min="15363" max="15363" width="10.875" style="166" customWidth="1"/>
    <col min="15364" max="15364" width="10.125" style="166" customWidth="1"/>
    <col min="15365" max="15365" width="16.125" style="166" customWidth="1"/>
    <col min="15366" max="15366" width="18.125" style="166" customWidth="1"/>
    <col min="15367" max="15616" width="7.875" style="166"/>
    <col min="15617" max="15617" width="3.25" style="166" customWidth="1"/>
    <col min="15618" max="15618" width="22.125" style="166" bestFit="1" customWidth="1"/>
    <col min="15619" max="15619" width="10.875" style="166" customWidth="1"/>
    <col min="15620" max="15620" width="10.125" style="166" customWidth="1"/>
    <col min="15621" max="15621" width="16.125" style="166" customWidth="1"/>
    <col min="15622" max="15622" width="18.125" style="166" customWidth="1"/>
    <col min="15623" max="15872" width="7.875" style="166"/>
    <col min="15873" max="15873" width="3.25" style="166" customWidth="1"/>
    <col min="15874" max="15874" width="22.125" style="166" bestFit="1" customWidth="1"/>
    <col min="15875" max="15875" width="10.875" style="166" customWidth="1"/>
    <col min="15876" max="15876" width="10.125" style="166" customWidth="1"/>
    <col min="15877" max="15877" width="16.125" style="166" customWidth="1"/>
    <col min="15878" max="15878" width="18.125" style="166" customWidth="1"/>
    <col min="15879" max="16128" width="7.875" style="166"/>
    <col min="16129" max="16129" width="3.25" style="166" customWidth="1"/>
    <col min="16130" max="16130" width="22.125" style="166" bestFit="1" customWidth="1"/>
    <col min="16131" max="16131" width="10.875" style="166" customWidth="1"/>
    <col min="16132" max="16132" width="10.125" style="166" customWidth="1"/>
    <col min="16133" max="16133" width="16.125" style="166" customWidth="1"/>
    <col min="16134" max="16134" width="18.125" style="166" customWidth="1"/>
    <col min="16135" max="16384" width="7.875" style="166"/>
  </cols>
  <sheetData>
    <row r="1" spans="2:6" ht="27" customHeight="1" x14ac:dyDescent="0.3">
      <c r="B1" s="317" t="s">
        <v>337</v>
      </c>
      <c r="C1" s="317"/>
    </row>
    <row r="2" spans="2:6" ht="18" customHeight="1" x14ac:dyDescent="0.3">
      <c r="B2" s="282" t="s">
        <v>350</v>
      </c>
      <c r="C2" s="282"/>
      <c r="D2" s="282"/>
      <c r="E2" s="282"/>
    </row>
    <row r="3" spans="2:6" ht="21.95" customHeight="1" x14ac:dyDescent="0.3">
      <c r="B3" s="317"/>
      <c r="C3" s="317"/>
      <c r="D3" s="317"/>
    </row>
    <row r="4" spans="2:6" ht="21.95" customHeight="1" x14ac:dyDescent="0.3">
      <c r="B4" s="280" t="s">
        <v>351</v>
      </c>
      <c r="C4" s="280"/>
      <c r="D4" s="280"/>
      <c r="E4" s="280"/>
      <c r="F4" s="280"/>
    </row>
    <row r="5" spans="2:6" x14ac:dyDescent="0.3">
      <c r="B5" s="175" t="s">
        <v>28</v>
      </c>
      <c r="C5" s="176" t="s">
        <v>41</v>
      </c>
      <c r="D5" s="176" t="s">
        <v>49</v>
      </c>
      <c r="E5" s="176" t="s">
        <v>31</v>
      </c>
      <c r="F5" s="176" t="s">
        <v>51</v>
      </c>
    </row>
    <row r="6" spans="2:6" ht="21.95" customHeight="1" x14ac:dyDescent="0.3">
      <c r="B6" s="267" t="s">
        <v>52</v>
      </c>
      <c r="C6" s="268"/>
      <c r="D6" s="268"/>
      <c r="E6" s="268"/>
      <c r="F6" s="269"/>
    </row>
    <row r="7" spans="2:6" ht="21.95" customHeight="1" x14ac:dyDescent="0.3">
      <c r="B7" s="178" t="s">
        <v>352</v>
      </c>
      <c r="C7" s="179" t="s">
        <v>314</v>
      </c>
      <c r="D7" s="177">
        <v>1</v>
      </c>
      <c r="E7" s="165">
        <v>789473680</v>
      </c>
      <c r="F7" s="165">
        <v>789473680</v>
      </c>
    </row>
    <row r="8" spans="2:6" ht="21.95" customHeight="1" x14ac:dyDescent="0.3">
      <c r="B8" s="315" t="s">
        <v>353</v>
      </c>
      <c r="C8" s="316"/>
      <c r="D8" s="165">
        <f>SUM(D7)</f>
        <v>1</v>
      </c>
      <c r="E8" s="165">
        <f>SUM(E7)</f>
        <v>789473680</v>
      </c>
      <c r="F8" s="165">
        <f>SUM(F7)</f>
        <v>789473680</v>
      </c>
    </row>
    <row r="9" spans="2:6" ht="21.95" customHeight="1" x14ac:dyDescent="0.3">
      <c r="B9" s="272" t="s">
        <v>344</v>
      </c>
      <c r="C9" s="273"/>
      <c r="D9" s="165">
        <f>D8</f>
        <v>1</v>
      </c>
      <c r="E9" s="165">
        <f>E8</f>
        <v>789473680</v>
      </c>
      <c r="F9" s="165">
        <f>F8</f>
        <v>789473680</v>
      </c>
    </row>
    <row r="10" spans="2:6" ht="21.95" customHeight="1" x14ac:dyDescent="0.3"/>
    <row r="11" spans="2:6" ht="21.95" customHeight="1" x14ac:dyDescent="0.3">
      <c r="B11" s="280" t="s">
        <v>354</v>
      </c>
      <c r="C11" s="280"/>
      <c r="D11" s="280"/>
      <c r="E11" s="280"/>
      <c r="F11" s="280"/>
    </row>
    <row r="12" spans="2:6" ht="21.95" customHeight="1" x14ac:dyDescent="0.3">
      <c r="B12" s="175" t="s">
        <v>28</v>
      </c>
      <c r="C12" s="176" t="s">
        <v>41</v>
      </c>
      <c r="D12" s="176" t="s">
        <v>49</v>
      </c>
      <c r="E12" s="176" t="s">
        <v>31</v>
      </c>
      <c r="F12" s="176" t="s">
        <v>51</v>
      </c>
    </row>
    <row r="13" spans="2:6" ht="21.95" customHeight="1" x14ac:dyDescent="0.3">
      <c r="B13" s="267" t="s">
        <v>52</v>
      </c>
      <c r="C13" s="268"/>
      <c r="D13" s="268"/>
      <c r="E13" s="268"/>
      <c r="F13" s="269"/>
    </row>
    <row r="14" spans="2:6" ht="21" customHeight="1" x14ac:dyDescent="0.3">
      <c r="B14" s="178" t="s">
        <v>352</v>
      </c>
      <c r="C14" s="179" t="s">
        <v>314</v>
      </c>
      <c r="D14" s="165">
        <v>1</v>
      </c>
      <c r="E14" s="165">
        <v>789473680</v>
      </c>
      <c r="F14" s="165">
        <v>789473680</v>
      </c>
    </row>
    <row r="15" spans="2:6" x14ac:dyDescent="0.3">
      <c r="B15" s="270" t="s">
        <v>353</v>
      </c>
      <c r="C15" s="271"/>
      <c r="D15" s="169">
        <f>SUM(D14)</f>
        <v>1</v>
      </c>
      <c r="E15" s="169">
        <f>SUM(E14)</f>
        <v>789473680</v>
      </c>
      <c r="F15" s="169">
        <f>SUM(F14)</f>
        <v>789473680</v>
      </c>
    </row>
    <row r="16" spans="2:6" x14ac:dyDescent="0.3">
      <c r="B16" s="272" t="s">
        <v>344</v>
      </c>
      <c r="C16" s="273"/>
      <c r="D16" s="169">
        <f>D15</f>
        <v>1</v>
      </c>
      <c r="E16" s="169">
        <f>E15</f>
        <v>789473680</v>
      </c>
      <c r="F16" s="169">
        <f>F15</f>
        <v>789473680</v>
      </c>
    </row>
    <row r="18" ht="21.75" customHeight="1" x14ac:dyDescent="0.3"/>
    <row r="19" ht="21.75" customHeight="1" x14ac:dyDescent="0.3"/>
  </sheetData>
  <mergeCells count="11">
    <mergeCell ref="B16:C16"/>
    <mergeCell ref="B1:C1"/>
    <mergeCell ref="B2:E2"/>
    <mergeCell ref="B3:D3"/>
    <mergeCell ref="B4:F4"/>
    <mergeCell ref="B6:F6"/>
    <mergeCell ref="B8:C8"/>
    <mergeCell ref="B9:C9"/>
    <mergeCell ref="B11:F11"/>
    <mergeCell ref="B13:F13"/>
    <mergeCell ref="B15:C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9" customWidth="1"/>
    <col min="6" max="6" width="13.875" style="69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7"/>
      <c r="B1" s="58" t="s">
        <v>0</v>
      </c>
      <c r="C1" s="58"/>
      <c r="D1" s="58"/>
      <c r="E1" s="59"/>
      <c r="F1" s="59"/>
      <c r="G1" s="58"/>
    </row>
    <row r="2" spans="1:7" ht="23.25" x14ac:dyDescent="0.25">
      <c r="A2" s="60"/>
      <c r="B2" s="201" t="s">
        <v>319</v>
      </c>
      <c r="C2" s="201"/>
      <c r="D2" s="201"/>
      <c r="E2" s="201"/>
      <c r="F2" s="61"/>
      <c r="G2" s="62"/>
    </row>
    <row r="3" spans="1:7" ht="26.25" x14ac:dyDescent="0.25">
      <c r="B3" s="320" t="s">
        <v>135</v>
      </c>
      <c r="C3" s="320"/>
      <c r="D3" s="320"/>
      <c r="E3" s="320"/>
      <c r="F3" s="320"/>
      <c r="G3" s="320"/>
    </row>
    <row r="4" spans="1:7" ht="18.75" x14ac:dyDescent="0.25">
      <c r="B4" s="63" t="s">
        <v>136</v>
      </c>
      <c r="C4" s="64" t="s">
        <v>137</v>
      </c>
      <c r="D4" s="65" t="s">
        <v>138</v>
      </c>
      <c r="E4" s="321" t="s">
        <v>139</v>
      </c>
      <c r="F4" s="322"/>
      <c r="G4" s="66" t="s">
        <v>140</v>
      </c>
    </row>
    <row r="5" spans="1:7" ht="21.95" customHeight="1" x14ac:dyDescent="0.25">
      <c r="B5" s="67" t="s">
        <v>141</v>
      </c>
      <c r="C5" s="35" t="s">
        <v>142</v>
      </c>
      <c r="D5" s="36" t="s">
        <v>183</v>
      </c>
      <c r="E5" s="323">
        <v>1001095</v>
      </c>
      <c r="F5" s="319"/>
      <c r="G5" s="105">
        <v>46640</v>
      </c>
    </row>
    <row r="6" spans="1:7" ht="21.95" customHeight="1" x14ac:dyDescent="0.25">
      <c r="B6" s="67" t="s">
        <v>141</v>
      </c>
      <c r="C6" s="35" t="s">
        <v>143</v>
      </c>
      <c r="D6" s="36" t="s">
        <v>144</v>
      </c>
      <c r="E6" s="318" t="s">
        <v>145</v>
      </c>
      <c r="F6" s="319"/>
      <c r="G6" s="68" t="s">
        <v>146</v>
      </c>
    </row>
    <row r="7" spans="1:7" ht="21.95" customHeight="1" x14ac:dyDescent="0.25">
      <c r="B7" s="67" t="s">
        <v>141</v>
      </c>
      <c r="C7" s="35" t="s">
        <v>147</v>
      </c>
      <c r="D7" s="133" t="s">
        <v>241</v>
      </c>
      <c r="E7" s="318" t="s">
        <v>145</v>
      </c>
      <c r="F7" s="319"/>
      <c r="G7" s="105" t="s">
        <v>242</v>
      </c>
    </row>
    <row r="8" spans="1:7" ht="21.95" customHeight="1" x14ac:dyDescent="0.25">
      <c r="B8" s="85" t="s">
        <v>149</v>
      </c>
      <c r="C8" s="35" t="s">
        <v>142</v>
      </c>
      <c r="D8" s="36" t="s">
        <v>150</v>
      </c>
      <c r="E8" s="318">
        <v>951110</v>
      </c>
      <c r="F8" s="319"/>
      <c r="G8" s="108" t="s">
        <v>194</v>
      </c>
    </row>
    <row r="9" spans="1:7" ht="21.95" customHeight="1" x14ac:dyDescent="0.25">
      <c r="B9" s="85" t="s">
        <v>149</v>
      </c>
      <c r="C9" s="106" t="s">
        <v>143</v>
      </c>
      <c r="D9" s="36" t="s">
        <v>152</v>
      </c>
      <c r="E9" s="318">
        <v>965050</v>
      </c>
      <c r="F9" s="319"/>
      <c r="G9" s="105" t="s">
        <v>180</v>
      </c>
    </row>
    <row r="10" spans="1:7" ht="21.95" customHeight="1" x14ac:dyDescent="0.25">
      <c r="B10" s="67" t="s">
        <v>148</v>
      </c>
      <c r="C10" s="35" t="s">
        <v>147</v>
      </c>
      <c r="D10" s="36" t="s">
        <v>153</v>
      </c>
      <c r="E10" s="318" t="s">
        <v>145</v>
      </c>
      <c r="F10" s="319"/>
      <c r="G10" s="68" t="s">
        <v>154</v>
      </c>
    </row>
    <row r="11" spans="1:7" ht="21.95" customHeight="1" x14ac:dyDescent="0.25">
      <c r="B11" s="67" t="s">
        <v>151</v>
      </c>
      <c r="C11" s="35" t="s">
        <v>147</v>
      </c>
      <c r="D11" s="36" t="s">
        <v>155</v>
      </c>
      <c r="E11" s="318">
        <v>978181.82</v>
      </c>
      <c r="F11" s="319"/>
      <c r="G11" s="91"/>
    </row>
    <row r="12" spans="1:7" ht="21.95" customHeight="1" x14ac:dyDescent="0.25">
      <c r="B12" s="67" t="s">
        <v>156</v>
      </c>
      <c r="C12" s="35" t="s">
        <v>142</v>
      </c>
      <c r="D12" s="36" t="s">
        <v>157</v>
      </c>
      <c r="E12" s="318" t="s">
        <v>145</v>
      </c>
      <c r="F12" s="319"/>
      <c r="G12" s="68">
        <v>46662</v>
      </c>
    </row>
    <row r="13" spans="1:7" ht="21.95" customHeight="1" x14ac:dyDescent="0.25">
      <c r="B13" s="67" t="s">
        <v>158</v>
      </c>
      <c r="C13" s="35" t="s">
        <v>142</v>
      </c>
      <c r="D13" s="36" t="s">
        <v>159</v>
      </c>
      <c r="E13" s="318" t="s">
        <v>145</v>
      </c>
      <c r="F13" s="319"/>
      <c r="G13" s="68">
        <v>47363</v>
      </c>
    </row>
    <row r="14" spans="1:7" ht="21.95" customHeight="1" x14ac:dyDescent="0.25">
      <c r="B14" s="67" t="s">
        <v>156</v>
      </c>
      <c r="C14" s="35" t="s">
        <v>143</v>
      </c>
      <c r="D14" s="36" t="s">
        <v>160</v>
      </c>
      <c r="E14" s="318" t="s">
        <v>145</v>
      </c>
      <c r="F14" s="319"/>
      <c r="G14" s="68" t="s">
        <v>161</v>
      </c>
    </row>
    <row r="15" spans="1:7" ht="24.75" customHeight="1" x14ac:dyDescent="0.25">
      <c r="B15" s="67" t="s">
        <v>158</v>
      </c>
      <c r="C15" s="35" t="s">
        <v>143</v>
      </c>
      <c r="D15" s="36" t="s">
        <v>162</v>
      </c>
      <c r="E15" s="318" t="s">
        <v>145</v>
      </c>
      <c r="F15" s="319"/>
      <c r="G15" s="68" t="s">
        <v>163</v>
      </c>
    </row>
    <row r="16" spans="1:7" ht="19.5" customHeight="1" x14ac:dyDescent="0.25">
      <c r="B16" s="67" t="s">
        <v>156</v>
      </c>
      <c r="C16" s="35" t="s">
        <v>147</v>
      </c>
      <c r="D16" s="107" t="s">
        <v>190</v>
      </c>
      <c r="E16" s="318" t="s">
        <v>145</v>
      </c>
      <c r="F16" s="319"/>
      <c r="G16" s="108" t="s">
        <v>192</v>
      </c>
    </row>
    <row r="17" spans="2:7" ht="22.5" customHeight="1" x14ac:dyDescent="0.25">
      <c r="B17" s="67" t="s">
        <v>158</v>
      </c>
      <c r="C17" s="35" t="s">
        <v>147</v>
      </c>
      <c r="D17" s="107" t="s">
        <v>191</v>
      </c>
      <c r="E17" s="318" t="s">
        <v>145</v>
      </c>
      <c r="F17" s="319"/>
      <c r="G17" s="108" t="s">
        <v>193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اجانب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PC</cp:lastModifiedBy>
  <cp:lastPrinted>2026-08-26T11:13:09Z</cp:lastPrinted>
  <dcterms:created xsi:type="dcterms:W3CDTF">2026-01-04T07:55:20Z</dcterms:created>
  <dcterms:modified xsi:type="dcterms:W3CDTF">2026-08-26T11:13:21Z</dcterms:modified>
</cp:coreProperties>
</file>