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350" windowWidth="20115" windowHeight="1125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44525"/>
</workbook>
</file>

<file path=xl/calcChain.xml><?xml version="1.0" encoding="utf-8"?>
<calcChain xmlns="http://schemas.openxmlformats.org/spreadsheetml/2006/main">
  <c r="F35" i="16" l="1"/>
  <c r="D35" i="16"/>
  <c r="F34" i="16"/>
  <c r="E34" i="16"/>
  <c r="E35" i="16" s="1"/>
  <c r="D34" i="16"/>
  <c r="D28" i="16"/>
  <c r="F27" i="16"/>
  <c r="E27" i="16"/>
  <c r="D27" i="16"/>
  <c r="F23" i="16"/>
  <c r="E23" i="16"/>
  <c r="D23" i="16"/>
  <c r="F20" i="16"/>
  <c r="F28" i="16" s="1"/>
  <c r="E20" i="16"/>
  <c r="E28" i="16" s="1"/>
  <c r="D20" i="16"/>
  <c r="E12" i="16"/>
  <c r="D12" i="16"/>
  <c r="F11" i="16"/>
  <c r="E11" i="16"/>
  <c r="D11" i="16"/>
  <c r="F8" i="16"/>
  <c r="F12" i="16" s="1"/>
  <c r="E8" i="16"/>
  <c r="D8" i="16"/>
  <c r="B6" i="11"/>
  <c r="B5" i="11"/>
  <c r="B4" i="11"/>
  <c r="M72" i="15"/>
  <c r="N72" i="15"/>
  <c r="L72" i="15"/>
  <c r="M71" i="15"/>
  <c r="N71" i="15"/>
  <c r="L71" i="15"/>
  <c r="L67" i="15"/>
  <c r="M67" i="15"/>
  <c r="N67" i="15"/>
  <c r="L59" i="15"/>
  <c r="M59" i="15"/>
  <c r="N59" i="15"/>
  <c r="M52" i="15"/>
  <c r="N52" i="15"/>
  <c r="L52" i="15"/>
  <c r="M48" i="15"/>
  <c r="N48" i="15"/>
  <c r="L48" i="15"/>
  <c r="M42" i="15"/>
  <c r="N42" i="15"/>
  <c r="L42" i="15"/>
  <c r="L41" i="15"/>
  <c r="M41" i="15"/>
  <c r="N41" i="15"/>
  <c r="L32" i="15"/>
  <c r="M32" i="15"/>
  <c r="N32" i="15"/>
  <c r="L25" i="15"/>
  <c r="M25" i="15"/>
  <c r="N25" i="15"/>
  <c r="M20" i="15"/>
  <c r="N20" i="15"/>
  <c r="L20" i="15"/>
  <c r="L14" i="15"/>
  <c r="M14" i="15"/>
  <c r="N14" i="15"/>
  <c r="M70" i="15" l="1"/>
  <c r="N70" i="15"/>
  <c r="L70" i="15"/>
  <c r="M62" i="15"/>
  <c r="N62" i="15"/>
  <c r="L62" i="15"/>
  <c r="M51" i="15"/>
  <c r="N51" i="15"/>
  <c r="L51" i="15"/>
  <c r="L36" i="15"/>
  <c r="M36" i="15"/>
  <c r="N36" i="15"/>
  <c r="L17" i="15"/>
  <c r="M17" i="15"/>
  <c r="N17" i="15"/>
  <c r="B10" i="11" l="1"/>
</calcChain>
</file>

<file path=xl/sharedStrings.xml><?xml version="1.0" encoding="utf-8"?>
<sst xmlns="http://schemas.openxmlformats.org/spreadsheetml/2006/main" count="491" uniqueCount="334">
  <si>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</si>
  <si>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</si>
  <si>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</si>
  <si>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</si>
  <si>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</si>
  <si>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</si>
  <si>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</si>
  <si>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</si>
  <si>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</si>
  <si>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</si>
  <si>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</si>
  <si>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</si>
  <si>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</si>
  <si>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</si>
  <si>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</si>
  <si>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</si>
  <si>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</si>
  <si>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</si>
  <si>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</si>
  <si>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</si>
  <si>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</si>
  <si>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</si>
  <si>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</si>
  <si>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</si>
  <si>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</si>
  <si>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</si>
  <si>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</si>
  <si>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</si>
  <si>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</si>
  <si>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</si>
  <si>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</si>
  <si>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</si>
  <si>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</si>
  <si>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</si>
  <si>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</si>
  <si>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>مصرف الاقتصاد (BEFI)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</si>
  <si>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</si>
  <si>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</si>
  <si>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</si>
  <si>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</si>
  <si>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</si>
  <si>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مصرف القابض الاسلامي</t>
  </si>
  <si>
    <t>قطاع الفنادق والسياحة</t>
  </si>
  <si>
    <t>الحمراء للتأمين</t>
  </si>
  <si>
    <t>NHAM</t>
  </si>
  <si>
    <t>أولاً : أخبار الشركات .</t>
  </si>
  <si>
    <t>الموقوفة بقرار من الهيئة</t>
  </si>
  <si>
    <t>الاهلية للتأمين</t>
  </si>
  <si>
    <t>NAHF</t>
  </si>
  <si>
    <t>BQAB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</si>
  <si>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</si>
  <si>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</si>
  <si>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</si>
  <si>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</si>
  <si>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</si>
  <si>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</si>
  <si>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</si>
  <si>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</si>
  <si>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</si>
  <si>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النخبة للمقاولات العامة </t>
  </si>
  <si>
    <t>SNUC</t>
  </si>
  <si>
    <t>مصرف العربية الاسلامي</t>
  </si>
  <si>
    <t>بغداد لمواد التغليف</t>
  </si>
  <si>
    <t>IBPM</t>
  </si>
  <si>
    <t xml:space="preserve">المصرف العراقي الاسلامي </t>
  </si>
  <si>
    <t>BIIB</t>
  </si>
  <si>
    <t xml:space="preserve">مصرف المستشار الاسلامي </t>
  </si>
  <si>
    <t>BMUI</t>
  </si>
  <si>
    <t>BIDB</t>
  </si>
  <si>
    <t xml:space="preserve">مصرف التنمية الدولي 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</si>
  <si>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</si>
  <si>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</si>
  <si>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</si>
  <si>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</si>
  <si>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</si>
  <si>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</si>
  <si>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HKAR</t>
  </si>
  <si>
    <t xml:space="preserve">فنادق كربلاء </t>
  </si>
  <si>
    <t>مصرف الائتمان</t>
  </si>
  <si>
    <t>BROI</t>
  </si>
  <si>
    <t>مصرف الموصل</t>
  </si>
  <si>
    <t>BMFI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</si>
  <si>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</si>
  <si>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</si>
  <si>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</si>
  <si>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</si>
  <si>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</si>
  <si>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</si>
  <si>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</si>
  <si>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</si>
  <si>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</si>
  <si>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</si>
  <si>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</si>
  <si>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</si>
  <si>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</si>
  <si>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</si>
  <si>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</si>
  <si>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</si>
  <si>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</si>
  <si>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</si>
  <si>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بغداد</t>
  </si>
  <si>
    <t>BBOB</t>
  </si>
  <si>
    <t xml:space="preserve">مصرف الانصاري الاسلامي </t>
  </si>
  <si>
    <t>BANS</t>
  </si>
  <si>
    <t>HASH</t>
  </si>
  <si>
    <t>فندق اشور</t>
  </si>
  <si>
    <t>مصرف الاقليم التجاري</t>
  </si>
  <si>
    <t>BRTB</t>
  </si>
  <si>
    <t>الكندي لانتاج اللقاحات</t>
  </si>
  <si>
    <t>IKLV</t>
  </si>
  <si>
    <t>الفلوجة لانتاج المواد الانشائية(IFCM)</t>
  </si>
  <si>
    <t>مجموع قطاع الخدمات</t>
  </si>
  <si>
    <t>مصرف المشرق العربي الاسلامي (BAMS)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</si>
  <si>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</si>
  <si>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</si>
  <si>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</si>
  <si>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</si>
  <si>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</si>
  <si>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</si>
  <si>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</si>
  <si>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</si>
  <si>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</si>
  <si>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المصرف التجاري</t>
  </si>
  <si>
    <t>BCOI</t>
  </si>
  <si>
    <t>مصرف الثقة الدولي</t>
  </si>
  <si>
    <t>BTRU</t>
  </si>
  <si>
    <t>IBSD</t>
  </si>
  <si>
    <t xml:space="preserve">بغداد للمشروبات الغازية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</si>
  <si>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</t>
  </si>
  <si>
    <t>المنصور الدوائية</t>
  </si>
  <si>
    <t>IMAP</t>
  </si>
  <si>
    <t>قررت الهيئة العامة في اجتماعها المنعقد في 2022/5/7 زيادة راس مال الشركة من (9.914.267.350) دينار الى (16) مليار  وفق المادة (55/ اولا) من قانون الشركات.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</si>
  <si>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</si>
  <si>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</si>
  <si>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</si>
  <si>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</si>
  <si>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</si>
  <si>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</si>
  <si>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</si>
  <si>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</si>
  <si>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</si>
  <si>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</si>
  <si>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</si>
  <si>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</si>
  <si>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</si>
  <si>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</si>
  <si>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</si>
  <si>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</si>
  <si>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المعمورة العقارية (SMRI)</t>
  </si>
  <si>
    <t>تعلن الشركة عن البدء بتوزيع الارباح السنوية للمساهمين بنسبة (6%) من راس المال المدفوع في مقر الشركة اعتبارا من يوم 2022/6/20  مع جلب المستمسكات الثبوتية او بموجب وكالة مصدقة لغاية الساعة الثانية عشر ونصف ظهرا طيلة ايام الاسبوع عدا يوم الخميس.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</si>
  <si>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</si>
  <si>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</si>
  <si>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</si>
  <si>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</si>
  <si>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</si>
  <si>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</si>
  <si>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>آسياسيل للاتصالات (TASC)</t>
  </si>
  <si>
    <t>تعلن الشركة عن البدء بتوزيع الارباح السنوية للمساهمين بنسبة (100%) من راس المال الشركة في فرعي الجادرية  مجاور فندق كورال والاعظمية  شارع عمر بن عبدالعزيز للمصرف الاهلي  اعتبارا من يوم الاحد 2022/6/19. علما ان الشركة تشترط وجود هذا التخويل (نسخة اصلية) مع كتاب شركة الوساطة الذي يتم بموجبة طلب الارباح.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</si>
  <si>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</si>
  <si>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</si>
  <si>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</si>
  <si>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</si>
  <si>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</si>
  <si>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</si>
  <si>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</si>
  <si>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</si>
  <si>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</si>
  <si>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</si>
  <si>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</si>
  <si>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</si>
  <si>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</si>
  <si>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</si>
  <si>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</si>
  <si>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BNOR</t>
  </si>
  <si>
    <t>مصرف الشمال</t>
  </si>
  <si>
    <t>SBAG</t>
  </si>
  <si>
    <t>SILT</t>
  </si>
  <si>
    <t>SIGT</t>
  </si>
  <si>
    <t xml:space="preserve">نقل المنتجات النفطية 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</si>
  <si>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</si>
  <si>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</si>
  <si>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</si>
  <si>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</si>
  <si>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</si>
  <si>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</si>
  <si>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</si>
  <si>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</si>
  <si>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AMAP</t>
  </si>
  <si>
    <t>الحديثة للانتاج الحيواني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</si>
  <si>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</si>
  <si>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</si>
  <si>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</si>
  <si>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</si>
  <si>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</si>
  <si>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</si>
  <si>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</si>
  <si>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</si>
  <si>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طريق الخازر للمواد الانشائية (IKHC)</t>
  </si>
  <si>
    <t>عدم تقديم البيانات المالية الفصلية للفصل الاول لعام 2022 .سعر الاغلاق (1.710) دينار.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</si>
  <si>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</si>
  <si>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</si>
  <si>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</si>
  <si>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</si>
  <si>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</si>
  <si>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</si>
  <si>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</si>
  <si>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</si>
  <si>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</si>
  <si>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</si>
  <si>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</si>
  <si>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</si>
  <si>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</si>
  <si>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</si>
  <si>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</si>
  <si>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</si>
  <si>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</si>
  <si>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</si>
  <si>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</si>
  <si>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</si>
  <si>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الخياطة الحديثة (IMOS)</t>
  </si>
  <si>
    <t>قررت الهيئة العامة في اجتماعها المنعقد في 2022/3/3 زيادة راسمال الشركة من (250) الى (265) مليار دينار  وفق المادة (56/رابعا) من قانون الشركات .حصلت موافقة هيئة الاوراق المالية على تمديد فترة اضافة اسهم الشركة لمدة اربعة اشهر من تاريخ 2022/7/3.</t>
  </si>
  <si>
    <t>مصرف العالم الاسلامي(BWOR)</t>
  </si>
  <si>
    <t>المصرف الدولي الاسلامي</t>
  </si>
  <si>
    <t>BINT</t>
  </si>
  <si>
    <t>فندق بابل</t>
  </si>
  <si>
    <t>HBAY</t>
  </si>
  <si>
    <t>مصرف الخليج (BGUC)</t>
  </si>
  <si>
    <t>الزوراء للاستثمار المالي (VZAF)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</si>
  <si>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</si>
  <si>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</si>
  <si>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</si>
  <si>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</si>
  <si>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</si>
  <si>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دار السلام للتأمين (NDSA)</t>
  </si>
  <si>
    <t>الكيمياوية والبلاستيكية (INCP)</t>
  </si>
  <si>
    <t>عدد النقاط</t>
  </si>
  <si>
    <t>صدرت المصادقة دائره تسجيل الشركات بتاريخ 2022/6/7على انتهاء اجراءات زيادة رأسمال الشركة من (200) مليار دينار الى (250) مليار دينار وفق المادة (55/اولاً) من قانون الشركات.استنادا الى قرار الهيئة العامة المنعقد في 2022/2/26</t>
  </si>
  <si>
    <t>المصرف الاهلي</t>
  </si>
  <si>
    <t>BNOI</t>
  </si>
  <si>
    <t>قررت الهيئة العامة في اجتماعها المنعقد في 2022/8/2 زيادة راس مال الشركة من (250) مليار دينار الى (270) مليار  وفق المادة (55/ثانيا) من قانون الشركات.</t>
  </si>
  <si>
    <t>عدم تقديم البيانات المالية السنوية لعام 2021 . سعر الاغلاق (13.000) دينار.</t>
  </si>
  <si>
    <t>عدم تقديم البيانات المالية السنوية لعام 2021 . سعر الاغلاق (9.400) دينار.</t>
  </si>
  <si>
    <t>عدم تقديم البيانات المالية السنوية لعام 2021 . سعر الاغلاق (1.940) دينار.</t>
  </si>
  <si>
    <t>عدم تقديم البيانات المالية السنوية لعام 2021 . سعر الاغلاق (1.900) دينار.</t>
  </si>
  <si>
    <t>عدم تقديم البيانات المالية السنوية لعام 2021 . سعر الاغلاق (0.070) دينار.</t>
  </si>
  <si>
    <t>عدم تقديم البيانات المالية السنوية لعام 2021 . سعر الاغلاق (4.800) دينار.</t>
  </si>
  <si>
    <t>عدم تقديم البيانات المالية السنوية لعام 2021 . سعر الاغلاق (0.340) دينار.</t>
  </si>
  <si>
    <t>عدم تقديم البيانات المالية السنوية لعام 2021 . سعر الاغلاق (1.300) دينار.</t>
  </si>
  <si>
    <t>عدم تقديم البيانات المالية السنوية لعام 2021 . سعر الاغلاق (0.250) دينار.</t>
  </si>
  <si>
    <t>السجاد والمفروشات</t>
  </si>
  <si>
    <t>IITC</t>
  </si>
  <si>
    <t>الخليج للتأمين</t>
  </si>
  <si>
    <t>NGIR</t>
  </si>
  <si>
    <t>الهلال الصناعية</t>
  </si>
  <si>
    <t>IHLI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</si>
  <si>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2022/8/6.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</si>
  <si>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</si>
  <si>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الفصلية للفصل الاول لعام 2022 والافصاح السنوي لعام 2021 .سعر الاغلاق (0.430)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</si>
  <si>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</si>
  <si>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</si>
  <si>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</si>
  <si>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</si>
  <si>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</si>
  <si>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</si>
  <si>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</si>
  <si>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الاقليم التجاري (BRTB)</t>
  </si>
  <si>
    <t>الموصل لمدن الالعاب (SMOF)</t>
  </si>
  <si>
    <t>مصرف القابض الاسلامي (BQAB)</t>
  </si>
  <si>
    <t>سيعقد إجتماع الهيئة العامة للشركة يوم الاحد الموافق 2022/9/4 الساعة العاشرة صباحاً في مقر الشركة ، مناقشة الحسابات الختامية للسنة المالية المنتهية في 2021/12/31 ،مناقشة مقسوم الارباح . سيتم إيقاف التداول على أسهم الشركة إعتباراً من جلسة الثلاثاء 2022/8/30 .</t>
  </si>
  <si>
    <t>سيعقد إجتماع الهيئة العامة للشركة يوم الاربعاء الموافق 2022/8/31 الساعة العاشرة صباحاً في مقر الشركة ، مناقشة الحسابات الختامية للسنة المالية المنتهية في 2021/12/31 ،مناقشة مقسوم الارباح . سيتم إيقاف التداول على أسهم الشركة إعتباراً من جلسة الاحد 2022/8/28 .</t>
  </si>
  <si>
    <t>سيعقد إجتماع الهيئة العامة للشركة يوم الثلاثاء الموافق 2022/9/13 الساعة العاشرة صباحاً في مقر الشركة ، مناقشة الحسابات الختامية للسنة المالية المنتهية في 2021/12/31 ، مناقشة مقسوم الارباح ، وتعديل عقد التاسيس واعتماد التصويت التراكمي . سيتم إيقاف التداول على أسهم الشركة إعتباراً من جلسة الخميس 2022/9/8 .</t>
  </si>
  <si>
    <t>سيعقد إجتماع الهيئة العامة للشركة يوم الاربعاء الموافق 2022/8/31 الساعة الثانية عشرا والنصف مساءاً في موسسة المحطةلريادة الاعمال ، مناقشة الحسابات الختامية للسنة المالية المنتهية في 2021/12/31 ، مناقشة توزيع الارباح ، وتعديل عقد التاسيس واعتماد التصويت التراكمي . سيتم إيقاف التداول على أسهم الشركة إعتباراً من جلسة الاحد 2022/8/28 .</t>
  </si>
  <si>
    <t>سيعقد إجتماع الهيئة العامة للشركة يوم السبت الموافق 2022/8/20 الساعة العاشرة صباحاً في فندق كراند ميلينيوم بمحافظة السليمانية ، مناقشة الحسابات الختامية للسنة المالية المنتهية في 2021/12/31 ،انتخاب اعضاء مجلس ادارة احتياط عدد(2) . تم إيقاف التداول على أسهم الشركة إعتباراً من جلسة الثلاثاء 2022/8/16 .</t>
  </si>
  <si>
    <t>سيعقد إجتماع الهيئة العامة للشركة يوم الثلاثاء الموافق 2022/8/23 الساعة العاشرة صباحاً في قاعة اتحاد الحقوقيين العراقيين ، مناقشة الحسابات الختامية للسنة المالية المنتهية في 2020/12/31 ،مناقشة مقسوم الارباح ، زيادة راس المال وفق المادة (55/ثانيا) من قانون الشركات . تم إيقاف التداول على أسهم الشركة إعتباراً من جلسة الخميس 2022/8/18 .</t>
  </si>
  <si>
    <t>الوطنية لصناعات الاثاث المنزلي (IHFI)</t>
  </si>
  <si>
    <t>مصرف آشور الدولي (BASH)</t>
  </si>
  <si>
    <t>المصرف المتحد (BUND)</t>
  </si>
  <si>
    <t>مصرف زين العراق الاسلامي (BZII)</t>
  </si>
  <si>
    <t>مصرف كوردستان الاسلامي (BKUI)</t>
  </si>
  <si>
    <t>الوئام للاستثمار المالي (VWIF)</t>
  </si>
  <si>
    <t>انتاج وتسويق اللحوم (AIPM)</t>
  </si>
  <si>
    <t>المعدنية والدراجات (IMIB)</t>
  </si>
  <si>
    <t>فندق السدير (HSAD)</t>
  </si>
  <si>
    <t>فنادق عشتار (HISH)</t>
  </si>
  <si>
    <t xml:space="preserve">                                      المؤشرات الكلية لتداول الاسهم في سوق العراق للاوراق المالية</t>
  </si>
  <si>
    <t>سيعقد إجتماع الهيئة العامة للشركة يوم الاربعاء الموافق 2022/8/24 الساعة العاشرة صباحاً في مقر الشركة ، مناقشة الحسابات الختامية للسنة المالية المنتهية في 2020/12/31 ، مناقشة العجز المتراكم ، الشركة موقوفة من هيئة الاوراق المالية لعدم تقديم البيانات المالية السنوية لعام 2021 . سعر الاغلاق (1.940) دينار.</t>
  </si>
  <si>
    <t xml:space="preserve">مصرف العطاء الاسلامي </t>
  </si>
  <si>
    <t>BLAD</t>
  </si>
  <si>
    <t>AIRP</t>
  </si>
  <si>
    <t>المنتجات الزراعية</t>
  </si>
  <si>
    <t>سيعقد إجتماع الهيئة العامة للشركة يوم الخميس الموافق 2022/8/25 الساعة العاشرة صباحاً في مقر الشركة ، مناقشة الحسابات الختامية للسنة المالية المنتهية في 2021/12/31 ،مناقشة مقسوم الارباح . تم إيقاف التداول على أسهم الشركة إعتباراً من جلسة الاثنين 2022/8/22 .</t>
  </si>
  <si>
    <t xml:space="preserve">مدينة العاب الكرخ </t>
  </si>
  <si>
    <t>SKTA</t>
  </si>
  <si>
    <t>سيعقد إجتماع الهيئة العامة للشركة يوم السبت الموافق 2022/8/27 الساعة العاشرة صباحاً في اربيل / قاعة شيراتون ، مناقشة الحسابات الختامية للسنة المالية المنتهية في 2021/12/31 ، مناقشة تعديل المادة (الخامسة) من عقد التاسيس اعتماد التصويت التراكمي . تم إيقاف التداول على أسهم الشركة إعتباراً من جلسة الثلاثاء 2022/8/23 .</t>
  </si>
  <si>
    <t>مجموع السوق الثالث</t>
  </si>
  <si>
    <t>سيعقد إجتماع الهيئة العامة للشركة يوم الاحد الموافق 2022/8/28 الساعة العاشرة صباحاً في مقر الشركة ، مناقشة الحسابات الختامية للسنة المالية المنتهية في 2021/12/31 ،مناقشة العجز المتراكم . تم إيقاف التداول على أسهم الشركة إعتباراً من جلسة الثلاثاء 2022/8/23 .</t>
  </si>
  <si>
    <t>سيعقد إجتماع الهيئة العامة للشركة يوم الاثنين الموافق 2022/8/29 الساعة العاشرة صباحاً في مقر الشركة ، مناقشة الحسابات الختامية للسنة المالية المنتهية في 2021/12/31 ، مناقشة توزيع الارباح . تم ايقاف التداول اعتبارا من جلسة الاربعاء 2022/8/24 .</t>
  </si>
  <si>
    <t xml:space="preserve">الصنائع الكيمياوية العصرية </t>
  </si>
  <si>
    <t>IMCI</t>
  </si>
  <si>
    <t>مجموع السوق</t>
  </si>
  <si>
    <t>مجموع قطاع الاستثمار</t>
  </si>
  <si>
    <t>مجموع قطاع التأمين</t>
  </si>
  <si>
    <t xml:space="preserve">جلسة الخميس الموافق 2022/8/25       - </t>
  </si>
  <si>
    <t>الجلسة (152) لسنة 2022</t>
  </si>
  <si>
    <t>الشركات غير المتداولة للسوق النظامي لجلسة الخميس الموافق 2022/8/25</t>
  </si>
  <si>
    <t>الشركات غير المتداولة للسوق الثاني لجلسة الخميس الموافق 2022/8/25</t>
  </si>
  <si>
    <t>الشركات غير المتداولة للسوق الثالث لجلسة الخميس الموافق 2022/8/25</t>
  </si>
  <si>
    <t>أخبار الشركات المساهمة المدرجة في سوق العراق للاوراق المالية الخميس الموافق 2022/8/25</t>
  </si>
  <si>
    <t>الجلسة (152) نشرة منصة التداول الثاني ليوم الخميس الموافق 2022/8/25 Second Market Trading</t>
  </si>
  <si>
    <t>الجلسة (152) نشرة منصة تداول الاسهم النظامية ليوم الخميس الموافق 2022/8/25 Regular Market Trading</t>
  </si>
  <si>
    <t>الجلسة (33) نشرة منصة تداول الشركات غير المفصحة ليوم الخميس الموافق 2022/8/25 Undisclosed Market Trading</t>
  </si>
  <si>
    <t>تأجل إجتماع الهيئة العامة للشركة إلى يوم الاحد الموافق 2022/8/28 الساعة العاشرة صباحاً في مجلس الاعمال الوطني لعد إكتمال النصاب القانوني ، انتخابات تكميلية بانتخاب (2) اعضاء اصليين و(5) اعضاء احتياط. تم إيقاف التداول على أسهم الشركة إعتباراً من جلسة الثلاثاء 2022/8/16 .</t>
  </si>
  <si>
    <t>سوق العراق للأوراق المالية</t>
  </si>
  <si>
    <t>نشرة  تداول الاسهم المشتراة لغير العراقيين في السوق النظامي</t>
  </si>
  <si>
    <t xml:space="preserve">مصرف بغداد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</si>
  <si>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</si>
  <si>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</si>
  <si>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</si>
  <si>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</si>
  <si>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</si>
  <si>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</si>
  <si>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 xml:space="preserve">المصرف الاهلي العراقي </t>
  </si>
  <si>
    <t xml:space="preserve">قطاع الصناعة </t>
  </si>
  <si>
    <t xml:space="preserve">مجموع قطاع الصناعة </t>
  </si>
  <si>
    <t>نشرة  تداول الاسهم المباعة من غير العراقيين في السوق الثالث</t>
  </si>
  <si>
    <t>سيتم إطلاق التداول على أسهم الشركة إعتباراً من جلسة الاحد الموافق 2022/8/28 بعد إجتماع الهيئة العامة (المؤجل) المنعقد في 2022/8/24 ، المصادقة على الحسابات الختامية للسنة المالية المنتهية في 2021/12/31 ، توزيع ارباح نقدية بنسبة (10%) من رأس المال ، المصادقة تقليص عدد اعضاء الهيئة من (7) الى (5) اعضاء اصليين ومثلهم احتياط . سيكون السعر التأشيري لاول جلسة تداول (6.300) دينار.</t>
  </si>
  <si>
    <t>الصناعات الخفيفة</t>
  </si>
  <si>
    <t>المصرف الاهلي العراقي (BNOI)</t>
  </si>
  <si>
    <t>جلسة الخميس 25/8/2022</t>
  </si>
  <si>
    <t>مصرف الراجح الاسلامي      (BRAJ)</t>
  </si>
  <si>
    <t>مصرف اربيل (BERI)</t>
  </si>
  <si>
    <t>مصرف الاتحاد العراقي (BUOI)</t>
  </si>
  <si>
    <t>بغداد العراق للنقل العام (SBPT)</t>
  </si>
  <si>
    <t>الاستثمارات السياحية (HNTI)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</si>
</sst>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6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Calibri"/>
      <family val="2"/>
      <scheme val="minor"/>
    </font>
    <font>
      <b/>
      <sz val="16"/>
      <color rgb="FF00B050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Calibri"/>
      <family val="2"/>
      <scheme val="minor"/>
    </font>
    <font>
      <b/>
      <sz val="14"/>
      <color theme="3"/>
      <name val="Arial"/>
      <family val="2"/>
      <charset val="178"/>
    </font>
    <font>
      <b/>
      <sz val="13.4"/>
      <color indexed="56"/>
      <name val="Arial"/>
      <family val="2"/>
    </font>
    <font>
      <sz val="13.4"/>
      <color theme="1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"/>
      <family val="2"/>
      <charset val="178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</fills>
  <borders count="9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25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8" fillId="0" borderId="0" xfId="0" applyNumberFormat="1" applyFont="1"/>
    <xf numFmtId="164" fontId="50" fillId="0" borderId="58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vertical="center" wrapText="1"/>
    </xf>
    <xf numFmtId="0" fontId="9" fillId="2" borderId="58" xfId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vertical="center"/>
    </xf>
    <xf numFmtId="0" fontId="50" fillId="0" borderId="58" xfId="0" applyFont="1" applyFill="1" applyBorder="1" applyAlignment="1">
      <alignment vertical="center"/>
    </xf>
    <xf numFmtId="164" fontId="50" fillId="0" borderId="58" xfId="0" applyNumberFormat="1" applyFont="1" applyBorder="1" applyAlignment="1">
      <alignment horizontal="center" vertical="center"/>
    </xf>
    <xf numFmtId="164" fontId="50" fillId="0" borderId="33" xfId="0" applyNumberFormat="1" applyFont="1" applyBorder="1" applyAlignment="1">
      <alignment horizontal="center" vertical="center"/>
    </xf>
    <xf numFmtId="164" fontId="50" fillId="0" borderId="58" xfId="0" applyNumberFormat="1" applyFont="1" applyBorder="1" applyAlignment="1">
      <alignment horizontal="right" vertical="center"/>
    </xf>
    <xf numFmtId="164" fontId="50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50" fillId="0" borderId="55" xfId="0" applyNumberFormat="1" applyFont="1" applyBorder="1" applyAlignment="1">
      <alignment horizontal="center" vertical="center"/>
    </xf>
    <xf numFmtId="0" fontId="0" fillId="0" borderId="0" xfId="0" applyFont="1"/>
    <xf numFmtId="0" fontId="56" fillId="2" borderId="58" xfId="1" applyFont="1" applyFill="1" applyBorder="1" applyAlignment="1">
      <alignment horizontal="center" vertical="center"/>
    </xf>
    <xf numFmtId="0" fontId="56" fillId="2" borderId="58" xfId="1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vertical="center"/>
    </xf>
    <xf numFmtId="0" fontId="56" fillId="0" borderId="58" xfId="0" applyFont="1" applyFill="1" applyBorder="1" applyAlignment="1">
      <alignment vertical="center"/>
    </xf>
    <xf numFmtId="164" fontId="56" fillId="0" borderId="58" xfId="0" applyNumberFormat="1" applyFont="1" applyBorder="1" applyAlignment="1">
      <alignment horizontal="center" vertical="center"/>
    </xf>
    <xf numFmtId="4" fontId="56" fillId="0" borderId="58" xfId="0" applyNumberFormat="1" applyFont="1" applyBorder="1" applyAlignment="1">
      <alignment horizontal="center" vertical="center"/>
    </xf>
    <xf numFmtId="3" fontId="56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8" fillId="0" borderId="0" xfId="0" applyFont="1"/>
    <xf numFmtId="2" fontId="59" fillId="0" borderId="1" xfId="0" applyNumberFormat="1" applyFont="1" applyBorder="1"/>
    <xf numFmtId="2" fontId="59" fillId="0" borderId="2" xfId="0" applyNumberFormat="1" applyFont="1" applyBorder="1"/>
    <xf numFmtId="0" fontId="59" fillId="0" borderId="1" xfId="0" applyFont="1" applyBorder="1"/>
    <xf numFmtId="0" fontId="50" fillId="0" borderId="44" xfId="0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164" fontId="50" fillId="0" borderId="65" xfId="0" applyNumberFormat="1" applyFont="1" applyBorder="1" applyAlignment="1">
      <alignment horizontal="center" vertical="center"/>
    </xf>
    <xf numFmtId="164" fontId="50" fillId="0" borderId="45" xfId="0" applyNumberFormat="1" applyFont="1" applyBorder="1" applyAlignment="1">
      <alignment horizontal="center" vertical="center"/>
    </xf>
    <xf numFmtId="0" fontId="50" fillId="0" borderId="67" xfId="0" applyFont="1" applyFill="1" applyBorder="1" applyAlignment="1">
      <alignment vertical="center"/>
    </xf>
    <xf numFmtId="0" fontId="50" fillId="0" borderId="68" xfId="0" applyFont="1" applyFill="1" applyBorder="1" applyAlignment="1">
      <alignment vertical="center"/>
    </xf>
    <xf numFmtId="0" fontId="59" fillId="0" borderId="2" xfId="0" applyFont="1" applyBorder="1"/>
    <xf numFmtId="0" fontId="6" fillId="0" borderId="70" xfId="0" applyFont="1" applyBorder="1" applyAlignment="1">
      <alignment horizontal="center" vertical="center"/>
    </xf>
    <xf numFmtId="164" fontId="50" fillId="0" borderId="78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0" fontId="50" fillId="0" borderId="72" xfId="0" applyFont="1" applyFill="1" applyBorder="1" applyAlignment="1">
      <alignment vertical="center"/>
    </xf>
    <xf numFmtId="0" fontId="50" fillId="0" borderId="69" xfId="0" applyFont="1" applyFill="1" applyBorder="1" applyAlignment="1">
      <alignment vertical="center"/>
    </xf>
    <xf numFmtId="0" fontId="50" fillId="0" borderId="66" xfId="0" applyFont="1" applyFill="1" applyBorder="1" applyAlignment="1">
      <alignment vertical="center"/>
    </xf>
    <xf numFmtId="0" fontId="50" fillId="0" borderId="34" xfId="0" applyFont="1" applyFill="1" applyBorder="1" applyAlignment="1">
      <alignment vertical="center" wrapText="1"/>
    </xf>
    <xf numFmtId="0" fontId="50" fillId="0" borderId="75" xfId="0" applyFont="1" applyFill="1" applyBorder="1" applyAlignment="1">
      <alignment vertical="center"/>
    </xf>
    <xf numFmtId="0" fontId="50" fillId="4" borderId="58" xfId="0" applyFont="1" applyFill="1" applyBorder="1" applyAlignment="1">
      <alignment vertical="center" wrapText="1"/>
    </xf>
    <xf numFmtId="0" fontId="50" fillId="0" borderId="58" xfId="0" applyFont="1" applyFill="1" applyBorder="1" applyAlignment="1">
      <alignment vertical="center" wrapText="1"/>
    </xf>
    <xf numFmtId="164" fontId="50" fillId="0" borderId="80" xfId="0" applyNumberFormat="1" applyFont="1" applyBorder="1" applyAlignment="1">
      <alignment horizontal="center" vertical="center"/>
    </xf>
    <xf numFmtId="164" fontId="56" fillId="0" borderId="70" xfId="0" applyNumberFormat="1" applyFont="1" applyBorder="1" applyAlignment="1">
      <alignment horizontal="center" vertical="center"/>
    </xf>
    <xf numFmtId="164" fontId="56" fillId="0" borderId="57" xfId="0" applyNumberFormat="1" applyFont="1" applyBorder="1" applyAlignment="1">
      <alignment horizontal="center" vertical="center"/>
    </xf>
    <xf numFmtId="3" fontId="56" fillId="0" borderId="57" xfId="0" applyNumberFormat="1" applyFont="1" applyBorder="1" applyAlignment="1">
      <alignment horizontal="center" vertical="center"/>
    </xf>
    <xf numFmtId="164" fontId="56" fillId="0" borderId="57" xfId="0" applyNumberFormat="1" applyFont="1" applyBorder="1" applyAlignment="1">
      <alignment horizontal="right" vertical="center"/>
    </xf>
    <xf numFmtId="3" fontId="56" fillId="0" borderId="54" xfId="0" applyNumberFormat="1" applyFont="1" applyBorder="1" applyAlignment="1">
      <alignment horizontal="center" vertical="center"/>
    </xf>
    <xf numFmtId="164" fontId="56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4" fontId="63" fillId="0" borderId="6" xfId="0" applyNumberFormat="1" applyFont="1" applyBorder="1" applyAlignment="1">
      <alignment vertical="center"/>
    </xf>
    <xf numFmtId="3" fontId="0" fillId="0" borderId="0" xfId="0" applyNumberFormat="1" applyFont="1"/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right" vertical="center"/>
    </xf>
    <xf numFmtId="0" fontId="49" fillId="0" borderId="34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4" fontId="49" fillId="0" borderId="58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3" fontId="49" fillId="0" borderId="58" xfId="0" applyNumberFormat="1" applyFont="1" applyBorder="1" applyAlignment="1">
      <alignment horizontal="center" vertical="center"/>
    </xf>
    <xf numFmtId="4" fontId="65" fillId="0" borderId="58" xfId="0" applyNumberFormat="1" applyFont="1" applyBorder="1" applyAlignment="1">
      <alignment horizontal="center" vertical="center"/>
    </xf>
    <xf numFmtId="4" fontId="66" fillId="0" borderId="58" xfId="0" applyNumberFormat="1" applyFont="1" applyBorder="1" applyAlignment="1">
      <alignment horizontal="center" vertical="center"/>
    </xf>
    <xf numFmtId="3" fontId="0" fillId="0" borderId="0" xfId="0" applyNumberFormat="1"/>
    <xf numFmtId="164" fontId="50" fillId="0" borderId="82" xfId="0" applyNumberFormat="1" applyFont="1" applyBorder="1" applyAlignment="1">
      <alignment horizontal="center" vertical="center"/>
    </xf>
    <xf numFmtId="164" fontId="50" fillId="0" borderId="81" xfId="0" applyNumberFormat="1" applyFont="1" applyBorder="1" applyAlignment="1">
      <alignment horizontal="center" vertical="center"/>
    </xf>
    <xf numFmtId="0" fontId="68" fillId="2" borderId="84" xfId="0" applyFont="1" applyFill="1" applyBorder="1" applyAlignment="1">
      <alignment horizontal="center" vertical="center"/>
    </xf>
    <xf numFmtId="0" fontId="68" fillId="2" borderId="84" xfId="0" applyFont="1" applyFill="1" applyBorder="1" applyAlignment="1">
      <alignment horizontal="center" vertical="center" wrapText="1"/>
    </xf>
    <xf numFmtId="0" fontId="69" fillId="0" borderId="0" xfId="0" applyFont="1"/>
    <xf numFmtId="0" fontId="67" fillId="2" borderId="84" xfId="0" applyFont="1" applyFill="1" applyBorder="1" applyAlignment="1">
      <alignment horizontal="center" vertical="center"/>
    </xf>
    <xf numFmtId="0" fontId="67" fillId="2" borderId="84" xfId="0" applyFont="1" applyFill="1" applyBorder="1" applyAlignment="1">
      <alignment horizontal="center" vertical="center" wrapText="1"/>
    </xf>
    <xf numFmtId="0" fontId="70" fillId="2" borderId="84" xfId="0" applyFont="1" applyFill="1" applyBorder="1" applyAlignment="1">
      <alignment horizontal="center" vertical="center"/>
    </xf>
    <xf numFmtId="0" fontId="70" fillId="2" borderId="84" xfId="0" applyFont="1" applyFill="1" applyBorder="1" applyAlignment="1">
      <alignment horizontal="center" vertical="center" wrapText="1"/>
    </xf>
    <xf numFmtId="0" fontId="72" fillId="0" borderId="0" xfId="0" applyFont="1"/>
    <xf numFmtId="0" fontId="71" fillId="0" borderId="0" xfId="0" applyFont="1" applyAlignment="1">
      <alignment vertical="center"/>
    </xf>
    <xf numFmtId="0" fontId="73" fillId="0" borderId="84" xfId="2" applyFont="1" applyFill="1" applyBorder="1" applyAlignment="1">
      <alignment horizontal="right" vertical="center"/>
    </xf>
    <xf numFmtId="0" fontId="73" fillId="0" borderId="84" xfId="2" applyFont="1" applyFill="1" applyBorder="1" applyAlignment="1">
      <alignment horizontal="left" vertical="center"/>
    </xf>
    <xf numFmtId="3" fontId="73" fillId="0" borderId="88" xfId="2" applyNumberFormat="1" applyFont="1" applyFill="1" applyBorder="1" applyAlignment="1">
      <alignment horizontal="center" vertical="center"/>
    </xf>
    <xf numFmtId="3" fontId="74" fillId="0" borderId="88" xfId="2" applyNumberFormat="1" applyFont="1" applyFill="1" applyBorder="1" applyAlignment="1">
      <alignment horizontal="center" vertical="center"/>
    </xf>
    <xf numFmtId="0" fontId="74" fillId="0" borderId="84" xfId="2" applyFont="1" applyFill="1" applyBorder="1" applyAlignment="1">
      <alignment horizontal="right" vertical="center"/>
    </xf>
    <xf numFmtId="0" fontId="74" fillId="0" borderId="84" xfId="2" applyFont="1" applyFill="1" applyBorder="1" applyAlignment="1">
      <alignment horizontal="left" vertical="center"/>
    </xf>
    <xf numFmtId="0" fontId="75" fillId="0" borderId="84" xfId="2" applyFont="1" applyFill="1" applyBorder="1" applyAlignment="1">
      <alignment horizontal="right" vertical="center"/>
    </xf>
    <xf numFmtId="0" fontId="75" fillId="0" borderId="84" xfId="2" applyFont="1" applyFill="1" applyBorder="1" applyAlignment="1">
      <alignment horizontal="left" vertical="center"/>
    </xf>
    <xf numFmtId="3" fontId="75" fillId="0" borderId="88" xfId="2" applyNumberFormat="1" applyFont="1" applyFill="1" applyBorder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9" fillId="0" borderId="35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0" fontId="49" fillId="0" borderId="34" xfId="0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2" fillId="0" borderId="6" xfId="0" applyNumberFormat="1" applyFont="1" applyBorder="1" applyAlignment="1">
      <alignment horizontal="center" vertical="center"/>
    </xf>
    <xf numFmtId="2" fontId="62" fillId="0" borderId="7" xfId="0" applyNumberFormat="1" applyFont="1" applyBorder="1" applyAlignment="1">
      <alignment horizontal="center" vertical="center"/>
    </xf>
    <xf numFmtId="2" fontId="6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4" fillId="58" borderId="64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right" vertical="center"/>
    </xf>
    <xf numFmtId="164" fontId="60" fillId="0" borderId="61" xfId="0" applyNumberFormat="1" applyFont="1" applyFill="1" applyBorder="1" applyAlignment="1">
      <alignment horizontal="right" vertical="center" wrapText="1"/>
    </xf>
    <xf numFmtId="164" fontId="60" fillId="0" borderId="62" xfId="0" applyNumberFormat="1" applyFont="1" applyFill="1" applyBorder="1" applyAlignment="1">
      <alignment horizontal="right" vertical="center" wrapText="1"/>
    </xf>
    <xf numFmtId="164" fontId="60" fillId="0" borderId="63" xfId="0" applyNumberFormat="1" applyFont="1" applyFill="1" applyBorder="1" applyAlignment="1">
      <alignment horizontal="right" vertical="center" wrapText="1"/>
    </xf>
    <xf numFmtId="0" fontId="56" fillId="0" borderId="4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57" fillId="0" borderId="4" xfId="0" applyNumberFormat="1" applyFont="1" applyBorder="1" applyAlignment="1">
      <alignment horizontal="center" vertical="center"/>
    </xf>
    <xf numFmtId="2" fontId="57" fillId="0" borderId="5" xfId="0" applyNumberFormat="1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2" fontId="55" fillId="0" borderId="34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/>
    </xf>
    <xf numFmtId="2" fontId="55" fillId="0" borderId="33" xfId="0" applyNumberFormat="1" applyFont="1" applyBorder="1" applyAlignment="1">
      <alignment horizontal="center" vertical="center"/>
    </xf>
    <xf numFmtId="2" fontId="0" fillId="0" borderId="72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55" fillId="0" borderId="79" xfId="0" applyNumberFormat="1" applyFont="1" applyBorder="1" applyAlignment="1">
      <alignment horizontal="center" vertical="center"/>
    </xf>
    <xf numFmtId="2" fontId="55" fillId="0" borderId="76" xfId="0" applyNumberFormat="1" applyFont="1" applyBorder="1" applyAlignment="1">
      <alignment horizontal="center" vertical="center"/>
    </xf>
    <xf numFmtId="2" fontId="55" fillId="0" borderId="80" xfId="0" applyNumberFormat="1" applyFont="1" applyBorder="1" applyAlignment="1">
      <alignment horizontal="center" vertical="center"/>
    </xf>
    <xf numFmtId="2" fontId="45" fillId="0" borderId="56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5" xfId="0" applyNumberFormat="1" applyFont="1" applyBorder="1" applyAlignment="1">
      <alignment horizontal="center"/>
    </xf>
    <xf numFmtId="2" fontId="45" fillId="0" borderId="53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2" fontId="55" fillId="0" borderId="52" xfId="0" applyNumberFormat="1" applyFont="1" applyBorder="1" applyAlignment="1">
      <alignment horizontal="center" vertical="center"/>
    </xf>
    <xf numFmtId="2" fontId="55" fillId="0" borderId="50" xfId="0" applyNumberFormat="1" applyFont="1" applyBorder="1" applyAlignment="1">
      <alignment horizontal="center" vertical="center"/>
    </xf>
    <xf numFmtId="2" fontId="55" fillId="0" borderId="51" xfId="0" applyNumberFormat="1" applyFont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74" fillId="0" borderId="86" xfId="0" applyFont="1" applyBorder="1" applyAlignment="1">
      <alignment horizontal="center" vertical="center"/>
    </xf>
    <xf numFmtId="0" fontId="74" fillId="0" borderId="87" xfId="0" applyFont="1" applyBorder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1" fillId="0" borderId="83" xfId="0" applyFont="1" applyBorder="1" applyAlignment="1">
      <alignment horizontal="right" vertical="center"/>
    </xf>
    <xf numFmtId="0" fontId="73" fillId="0" borderId="85" xfId="0" applyFont="1" applyBorder="1" applyAlignment="1">
      <alignment horizontal="center" vertical="center"/>
    </xf>
    <xf numFmtId="0" fontId="73" fillId="0" borderId="86" xfId="0" applyFont="1" applyBorder="1" applyAlignment="1">
      <alignment horizontal="center" vertical="center"/>
    </xf>
    <xf numFmtId="0" fontId="73" fillId="0" borderId="87" xfId="0" applyFont="1" applyBorder="1" applyAlignment="1">
      <alignment horizontal="center" vertical="center"/>
    </xf>
    <xf numFmtId="0" fontId="74" fillId="0" borderId="89" xfId="0" applyFont="1" applyFill="1" applyBorder="1" applyAlignment="1">
      <alignment horizontal="center" vertical="center"/>
    </xf>
    <xf numFmtId="0" fontId="74" fillId="0" borderId="90" xfId="0" applyFont="1" applyFill="1" applyBorder="1" applyAlignment="1">
      <alignment horizontal="center" vertical="center"/>
    </xf>
    <xf numFmtId="0" fontId="74" fillId="0" borderId="89" xfId="2" applyFont="1" applyFill="1" applyBorder="1" applyAlignment="1">
      <alignment horizontal="center" vertical="center"/>
    </xf>
    <xf numFmtId="0" fontId="74" fillId="0" borderId="90" xfId="2" applyFont="1" applyFill="1" applyBorder="1" applyAlignment="1">
      <alignment horizontal="center" vertical="center"/>
    </xf>
    <xf numFmtId="0" fontId="75" fillId="0" borderId="89" xfId="2" applyFont="1" applyFill="1" applyBorder="1" applyAlignment="1">
      <alignment horizontal="center" vertical="center"/>
    </xf>
    <xf numFmtId="0" fontId="75" fillId="0" borderId="90" xfId="2" applyFont="1" applyFill="1" applyBorder="1" applyAlignment="1">
      <alignment horizontal="center" vertical="center"/>
    </xf>
    <xf numFmtId="0" fontId="75" fillId="0" borderId="85" xfId="0" applyFont="1" applyBorder="1" applyAlignment="1">
      <alignment horizontal="center" vertical="center"/>
    </xf>
    <xf numFmtId="0" fontId="75" fillId="0" borderId="86" xfId="0" applyFont="1" applyBorder="1" applyAlignment="1">
      <alignment horizontal="center" vertical="center"/>
    </xf>
    <xf numFmtId="0" fontId="75" fillId="0" borderId="8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2" fontId="51" fillId="0" borderId="75" xfId="0" applyNumberFormat="1" applyFont="1" applyBorder="1" applyAlignment="1">
      <alignment horizontal="center" vertical="center"/>
    </xf>
    <xf numFmtId="2" fontId="51" fillId="0" borderId="76" xfId="0" applyNumberFormat="1" applyFont="1" applyBorder="1" applyAlignment="1">
      <alignment horizontal="center" vertical="center"/>
    </xf>
    <xf numFmtId="2" fontId="51" fillId="0" borderId="77" xfId="0" applyNumberFormat="1" applyFont="1" applyBorder="1" applyAlignment="1">
      <alignment horizontal="center" vertical="center"/>
    </xf>
    <xf numFmtId="2" fontId="51" fillId="0" borderId="34" xfId="0" applyNumberFormat="1" applyFont="1" applyBorder="1" applyAlignment="1">
      <alignment horizontal="center" vertical="center"/>
    </xf>
    <xf numFmtId="2" fontId="51" fillId="0" borderId="35" xfId="0" applyNumberFormat="1" applyFont="1" applyBorder="1" applyAlignment="1">
      <alignment horizontal="center" vertical="center"/>
    </xf>
    <xf numFmtId="2" fontId="51" fillId="0" borderId="33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1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634999</xdr:colOff>
      <xdr:row>0</xdr:row>
      <xdr:rowOff>1</xdr:rowOff>
    </xdr:from>
    <xdr:to>
      <xdr:col>13</xdr:col>
      <xdr:colOff>380999</xdr:colOff>
      <xdr:row>3</xdr:row>
      <xdr:rowOff>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684501" y="1"/>
          <a:ext cx="1735666" cy="113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828676</xdr:colOff>
      <xdr:row>18</xdr:row>
      <xdr:rowOff>0</xdr:rowOff>
    </xdr:from>
    <xdr:to>
      <xdr:col>12</xdr:col>
      <xdr:colOff>832223</xdr:colOff>
      <xdr:row>19</xdr:row>
      <xdr:rowOff>84877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3248052" y="0"/>
          <a:ext cx="3547" cy="219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1</xdr:rowOff>
    </xdr:from>
    <xdr:to>
      <xdr:col>14</xdr:col>
      <xdr:colOff>3550</xdr:colOff>
      <xdr:row>0</xdr:row>
      <xdr:rowOff>323850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24200" y="1"/>
          <a:ext cx="813175" cy="323849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85378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85378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85378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52</xdr:row>
      <xdr:rowOff>0</xdr:rowOff>
    </xdr:from>
    <xdr:to>
      <xdr:col>13</xdr:col>
      <xdr:colOff>685925</xdr:colOff>
      <xdr:row>53</xdr:row>
      <xdr:rowOff>113953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52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52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52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85378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85378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12</xdr:col>
      <xdr:colOff>1219200</xdr:colOff>
      <xdr:row>42</xdr:row>
      <xdr:rowOff>57150</xdr:rowOff>
    </xdr:from>
    <xdr:to>
      <xdr:col>14</xdr:col>
      <xdr:colOff>0</xdr:colOff>
      <xdr:row>44</xdr:row>
      <xdr:rowOff>19050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27750" y="8010525"/>
          <a:ext cx="1295400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5</xdr:col>
      <xdr:colOff>1379257</xdr:colOff>
      <xdr:row>2</xdr:row>
      <xdr:rowOff>257174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249118" y="0"/>
          <a:ext cx="1350682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abSelected="1" topLeftCell="A9" zoomScale="90" zoomScaleNormal="90" workbookViewId="0">
      <selection activeCell="M5" sqref="M5"/>
    </sheetView>
  </sheetViews>
  <sheetFormatPr defaultRowHeight="15"/>
  <cols>
    <col min="1" max="1" width="24.42578125" customWidth="1"/>
    <col min="2" max="2" width="11.5703125" customWidth="1"/>
    <col min="3" max="3" width="9.42578125" customWidth="1"/>
    <col min="4" max="4" width="9" customWidth="1"/>
    <col min="6" max="6" width="11.28515625" customWidth="1"/>
    <col min="7" max="7" width="13.85546875" customWidth="1"/>
    <col min="8" max="8" width="10.140625" customWidth="1"/>
    <col min="9" max="9" width="9.140625" customWidth="1"/>
    <col min="10" max="10" width="5.42578125" customWidth="1"/>
    <col min="11" max="11" width="9.140625" customWidth="1"/>
    <col min="12" max="12" width="10.42578125" customWidth="1"/>
    <col min="13" max="13" width="29.85546875" customWidth="1"/>
  </cols>
  <sheetData>
    <row r="1" spans="1:14" s="2" customFormat="1" ht="23.25" customHeight="1">
      <c r="A1" s="124" t="s">
        <v>0</v>
      </c>
      <c r="B1" s="125"/>
      <c r="C1" s="126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s="2" customFormat="1" ht="35.25" customHeight="1">
      <c r="A2" s="132" t="s">
        <v>302</v>
      </c>
      <c r="B2" s="132"/>
      <c r="C2" s="133"/>
      <c r="D2" s="131" t="s">
        <v>303</v>
      </c>
      <c r="E2" s="132"/>
      <c r="F2" s="133"/>
      <c r="G2" s="50"/>
      <c r="H2" s="50"/>
      <c r="I2" s="50"/>
      <c r="J2" s="50"/>
      <c r="K2" s="50"/>
      <c r="L2" s="50"/>
      <c r="M2" s="50"/>
    </row>
    <row r="3" spans="1:14" s="2" customFormat="1" ht="30.75" customHeight="1">
      <c r="A3" s="122" t="s">
        <v>284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51"/>
      <c r="M3" s="49"/>
    </row>
    <row r="4" spans="1:14" s="8" customFormat="1" ht="30" customHeight="1">
      <c r="A4" s="6" t="s">
        <v>2</v>
      </c>
      <c r="B4" s="142">
        <f>'نشرة التداول'!M72</f>
        <v>391692018</v>
      </c>
      <c r="C4" s="141"/>
      <c r="D4" s="48" t="s">
        <v>202</v>
      </c>
      <c r="E4" s="50"/>
      <c r="F4" s="50"/>
      <c r="G4" s="50"/>
      <c r="H4" s="50"/>
      <c r="I4" s="50"/>
      <c r="J4" s="131" t="s">
        <v>5</v>
      </c>
      <c r="K4" s="132"/>
      <c r="L4" s="133"/>
      <c r="M4" s="77">
        <v>103</v>
      </c>
    </row>
    <row r="5" spans="1:14" s="8" customFormat="1" ht="30" customHeight="1">
      <c r="A5" s="47" t="s">
        <v>1</v>
      </c>
      <c r="B5" s="140">
        <f>'نشرة التداول'!N72</f>
        <v>583830534.87</v>
      </c>
      <c r="C5" s="141"/>
      <c r="D5" s="48" t="s">
        <v>201</v>
      </c>
      <c r="E5" s="50"/>
      <c r="F5" s="50"/>
      <c r="G5" s="50"/>
      <c r="H5" s="50"/>
      <c r="I5" s="52"/>
      <c r="J5" s="134" t="s">
        <v>6</v>
      </c>
      <c r="K5" s="135"/>
      <c r="L5" s="136"/>
      <c r="M5" s="77">
        <v>35</v>
      </c>
    </row>
    <row r="6" spans="1:14" s="8" customFormat="1" ht="30" customHeight="1">
      <c r="A6" s="83" t="s">
        <v>3</v>
      </c>
      <c r="B6" s="85">
        <f>'نشرة التداول'!L72</f>
        <v>386</v>
      </c>
      <c r="C6" s="139" t="s">
        <v>200</v>
      </c>
      <c r="D6" s="138"/>
      <c r="E6" s="50"/>
      <c r="F6" s="50"/>
      <c r="G6" s="50"/>
      <c r="H6" s="50"/>
      <c r="I6" s="52"/>
      <c r="J6" s="1" t="s">
        <v>7</v>
      </c>
      <c r="K6" s="50"/>
      <c r="L6" s="50"/>
      <c r="M6" s="78">
        <v>12</v>
      </c>
    </row>
    <row r="7" spans="1:14" s="8" customFormat="1" ht="30" customHeight="1">
      <c r="A7" s="6" t="s">
        <v>217</v>
      </c>
      <c r="B7" s="84">
        <v>570.91</v>
      </c>
      <c r="C7" s="137" t="s">
        <v>199</v>
      </c>
      <c r="D7" s="138"/>
      <c r="E7" s="50"/>
      <c r="F7" s="50"/>
      <c r="G7" s="50"/>
      <c r="H7" s="50"/>
      <c r="I7" s="52"/>
      <c r="J7" s="1" t="s">
        <v>8</v>
      </c>
      <c r="K7" s="50"/>
      <c r="L7" s="50"/>
      <c r="M7" s="79">
        <v>10</v>
      </c>
    </row>
    <row r="8" spans="1:14" s="8" customFormat="1" ht="30" customHeight="1">
      <c r="A8" s="6" t="s">
        <v>218</v>
      </c>
      <c r="B8" s="84">
        <v>568.99</v>
      </c>
      <c r="C8" s="137" t="s">
        <v>199</v>
      </c>
      <c r="D8" s="138"/>
      <c r="E8" s="50"/>
      <c r="F8" s="50"/>
      <c r="G8" s="50"/>
      <c r="H8" s="50"/>
      <c r="I8" s="52"/>
      <c r="J8" s="1" t="s">
        <v>9</v>
      </c>
      <c r="K8" s="50"/>
      <c r="L8" s="50"/>
      <c r="M8" s="79">
        <v>8</v>
      </c>
    </row>
    <row r="9" spans="1:14" s="8" customFormat="1" ht="30" customHeight="1">
      <c r="A9" s="6" t="s">
        <v>4</v>
      </c>
      <c r="B9" s="81">
        <v>0.34</v>
      </c>
      <c r="C9" s="137"/>
      <c r="D9" s="138"/>
      <c r="E9" s="50"/>
      <c r="F9" s="50"/>
      <c r="G9" s="50"/>
      <c r="H9" s="50"/>
      <c r="I9" s="52"/>
      <c r="J9" s="1" t="s">
        <v>46</v>
      </c>
      <c r="K9" s="50"/>
      <c r="L9" s="50"/>
      <c r="M9" s="78">
        <v>13</v>
      </c>
    </row>
    <row r="10" spans="1:14" s="8" customFormat="1" ht="30" customHeight="1">
      <c r="A10" s="6" t="s">
        <v>235</v>
      </c>
      <c r="B10" s="81">
        <f>B7-B8</f>
        <v>1.9199999999999591</v>
      </c>
      <c r="C10" s="137" t="s">
        <v>199</v>
      </c>
      <c r="D10" s="138"/>
      <c r="E10" s="50"/>
      <c r="F10" s="50"/>
      <c r="G10" s="50"/>
      <c r="H10" s="51"/>
      <c r="I10" s="59"/>
      <c r="J10" s="3" t="s">
        <v>10</v>
      </c>
      <c r="K10" s="51"/>
      <c r="L10" s="51"/>
      <c r="M10" s="80">
        <v>47</v>
      </c>
      <c r="N10" s="95"/>
    </row>
    <row r="11" spans="1:14" ht="34.5" customHeight="1">
      <c r="A11" s="127" t="s">
        <v>205</v>
      </c>
      <c r="B11" s="127"/>
      <c r="C11" s="127"/>
      <c r="D11" s="127"/>
      <c r="E11" s="127"/>
      <c r="F11" s="127"/>
      <c r="G11" s="30"/>
      <c r="H11" s="128" t="s">
        <v>206</v>
      </c>
      <c r="I11" s="129"/>
      <c r="J11" s="129"/>
      <c r="K11" s="129"/>
      <c r="L11" s="129"/>
      <c r="M11" s="130"/>
    </row>
    <row r="12" spans="1:14" ht="20.100000000000001" customHeight="1">
      <c r="A12" s="31" t="s">
        <v>28</v>
      </c>
      <c r="B12" s="32" t="s">
        <v>207</v>
      </c>
      <c r="C12" s="33" t="s">
        <v>208</v>
      </c>
      <c r="D12" s="143" t="s">
        <v>36</v>
      </c>
      <c r="E12" s="144"/>
      <c r="F12" s="145"/>
      <c r="G12" s="34"/>
      <c r="H12" s="146" t="s">
        <v>28</v>
      </c>
      <c r="I12" s="147"/>
      <c r="J12" s="148"/>
      <c r="K12" s="60" t="s">
        <v>207</v>
      </c>
      <c r="L12" s="60" t="s">
        <v>20</v>
      </c>
      <c r="M12" s="60" t="s">
        <v>36</v>
      </c>
    </row>
    <row r="13" spans="1:14" ht="20.100000000000001" customHeight="1">
      <c r="A13" s="9" t="s">
        <v>189</v>
      </c>
      <c r="B13" s="86">
        <v>0.08</v>
      </c>
      <c r="C13" s="94">
        <v>33.33</v>
      </c>
      <c r="D13" s="116">
        <v>117187</v>
      </c>
      <c r="E13" s="117">
        <v>117187</v>
      </c>
      <c r="F13" s="118">
        <v>117187</v>
      </c>
      <c r="G13" s="36"/>
      <c r="H13" s="119" t="s">
        <v>93</v>
      </c>
      <c r="I13" s="120" t="s">
        <v>93</v>
      </c>
      <c r="J13" s="121" t="s">
        <v>93</v>
      </c>
      <c r="K13" s="86">
        <v>5.66</v>
      </c>
      <c r="L13" s="93">
        <v>-5.67</v>
      </c>
      <c r="M13" s="62">
        <v>280000</v>
      </c>
    </row>
    <row r="14" spans="1:14" ht="20.100000000000001" customHeight="1">
      <c r="A14" s="9" t="s">
        <v>54</v>
      </c>
      <c r="B14" s="86">
        <v>0.23</v>
      </c>
      <c r="C14" s="94">
        <v>4.55</v>
      </c>
      <c r="D14" s="116">
        <v>25100000</v>
      </c>
      <c r="E14" s="117">
        <v>25100000</v>
      </c>
      <c r="F14" s="118">
        <v>25100000</v>
      </c>
      <c r="G14" s="36"/>
      <c r="H14" s="119" t="s">
        <v>228</v>
      </c>
      <c r="I14" s="120" t="s">
        <v>228</v>
      </c>
      <c r="J14" s="121" t="s">
        <v>228</v>
      </c>
      <c r="K14" s="86">
        <v>0.77</v>
      </c>
      <c r="L14" s="93">
        <v>-3.75</v>
      </c>
      <c r="M14" s="62">
        <v>1500000</v>
      </c>
    </row>
    <row r="15" spans="1:14" ht="20.100000000000001" customHeight="1">
      <c r="A15" s="87" t="s">
        <v>178</v>
      </c>
      <c r="B15" s="86">
        <v>1.01</v>
      </c>
      <c r="C15" s="94">
        <v>4.12</v>
      </c>
      <c r="D15" s="116">
        <v>8545900</v>
      </c>
      <c r="E15" s="117">
        <v>8545900</v>
      </c>
      <c r="F15" s="118">
        <v>8545900</v>
      </c>
      <c r="G15" s="36"/>
      <c r="H15" s="119" t="s">
        <v>64</v>
      </c>
      <c r="I15" s="120" t="s">
        <v>64</v>
      </c>
      <c r="J15" s="121" t="s">
        <v>64</v>
      </c>
      <c r="K15" s="86">
        <v>0.41</v>
      </c>
      <c r="L15" s="93">
        <v>-2.38</v>
      </c>
      <c r="M15" s="62">
        <v>1000000</v>
      </c>
    </row>
    <row r="16" spans="1:14" ht="20.100000000000001" customHeight="1">
      <c r="A16" s="9" t="s">
        <v>73</v>
      </c>
      <c r="B16" s="86">
        <v>0.28000000000000003</v>
      </c>
      <c r="C16" s="94">
        <v>3.7</v>
      </c>
      <c r="D16" s="116">
        <v>5000000</v>
      </c>
      <c r="E16" s="117">
        <v>5000000</v>
      </c>
      <c r="F16" s="118">
        <v>5000000</v>
      </c>
      <c r="G16" s="36"/>
      <c r="H16" s="119" t="s">
        <v>237</v>
      </c>
      <c r="I16" s="120" t="s">
        <v>237</v>
      </c>
      <c r="J16" s="121" t="s">
        <v>237</v>
      </c>
      <c r="K16" s="86">
        <v>0.9</v>
      </c>
      <c r="L16" s="93">
        <v>-2.17</v>
      </c>
      <c r="M16" s="62">
        <v>161190765</v>
      </c>
    </row>
    <row r="17" spans="1:13" ht="20.100000000000001" customHeight="1">
      <c r="A17" s="9" t="s">
        <v>289</v>
      </c>
      <c r="B17" s="86">
        <v>21</v>
      </c>
      <c r="C17" s="94">
        <v>3.7</v>
      </c>
      <c r="D17" s="116">
        <v>10000</v>
      </c>
      <c r="E17" s="117">
        <v>10000</v>
      </c>
      <c r="F17" s="118">
        <v>10000</v>
      </c>
      <c r="G17" s="36"/>
      <c r="H17" s="119" t="s">
        <v>122</v>
      </c>
      <c r="I17" s="120" t="s">
        <v>122</v>
      </c>
      <c r="J17" s="121" t="s">
        <v>122</v>
      </c>
      <c r="K17" s="86">
        <v>0.47</v>
      </c>
      <c r="L17" s="93">
        <v>-2.08</v>
      </c>
      <c r="M17" s="62">
        <v>2400000</v>
      </c>
    </row>
    <row r="18" spans="1:13" ht="34.5" customHeight="1">
      <c r="A18" s="127" t="s">
        <v>209</v>
      </c>
      <c r="B18" s="127"/>
      <c r="C18" s="127"/>
      <c r="D18" s="127"/>
      <c r="E18" s="127"/>
      <c r="F18" s="127"/>
      <c r="G18" s="37"/>
      <c r="H18" s="127" t="s">
        <v>210</v>
      </c>
      <c r="I18" s="127"/>
      <c r="J18" s="127"/>
      <c r="K18" s="127"/>
      <c r="L18" s="127"/>
      <c r="M18" s="127"/>
    </row>
    <row r="19" spans="1:13" ht="20.100000000000001" customHeight="1">
      <c r="A19" s="31" t="s">
        <v>28</v>
      </c>
      <c r="B19" s="32" t="s">
        <v>207</v>
      </c>
      <c r="C19" s="33" t="s">
        <v>208</v>
      </c>
      <c r="D19" s="143" t="s">
        <v>36</v>
      </c>
      <c r="E19" s="144"/>
      <c r="F19" s="145"/>
      <c r="G19" s="34"/>
      <c r="H19" s="149" t="s">
        <v>28</v>
      </c>
      <c r="I19" s="150"/>
      <c r="J19" s="151"/>
      <c r="K19" s="35" t="s">
        <v>207</v>
      </c>
      <c r="L19" s="35" t="s">
        <v>20</v>
      </c>
      <c r="M19" s="35" t="s">
        <v>1</v>
      </c>
    </row>
    <row r="20" spans="1:13" ht="20.100000000000001" customHeight="1">
      <c r="A20" s="88" t="s">
        <v>237</v>
      </c>
      <c r="B20" s="89">
        <v>0.9</v>
      </c>
      <c r="C20" s="90">
        <v>-2.17</v>
      </c>
      <c r="D20" s="116">
        <v>161190765</v>
      </c>
      <c r="E20" s="117">
        <v>161190765</v>
      </c>
      <c r="F20" s="118">
        <v>161190765</v>
      </c>
      <c r="G20" s="91"/>
      <c r="H20" s="119" t="s">
        <v>237</v>
      </c>
      <c r="I20" s="120" t="s">
        <v>237</v>
      </c>
      <c r="J20" s="121" t="s">
        <v>237</v>
      </c>
      <c r="K20" s="89">
        <v>0.9</v>
      </c>
      <c r="L20" s="90">
        <v>-2.17</v>
      </c>
      <c r="M20" s="92">
        <v>145499196.15000001</v>
      </c>
    </row>
    <row r="21" spans="1:13" ht="20.100000000000001" customHeight="1">
      <c r="A21" s="88" t="s">
        <v>100</v>
      </c>
      <c r="B21" s="89">
        <v>1.27</v>
      </c>
      <c r="C21" s="90">
        <v>1.6</v>
      </c>
      <c r="D21" s="116">
        <v>51028363</v>
      </c>
      <c r="E21" s="117">
        <v>51028363</v>
      </c>
      <c r="F21" s="118">
        <v>51028363</v>
      </c>
      <c r="G21" s="91"/>
      <c r="H21" s="119" t="s">
        <v>134</v>
      </c>
      <c r="I21" s="120" t="s">
        <v>134</v>
      </c>
      <c r="J21" s="121" t="s">
        <v>134</v>
      </c>
      <c r="K21" s="89">
        <v>23.55</v>
      </c>
      <c r="L21" s="90">
        <v>0</v>
      </c>
      <c r="M21" s="92">
        <v>103620000</v>
      </c>
    </row>
    <row r="22" spans="1:13" ht="20.100000000000001" customHeight="1">
      <c r="A22" s="88" t="s">
        <v>160</v>
      </c>
      <c r="B22" s="89">
        <v>0.41</v>
      </c>
      <c r="C22" s="90">
        <v>0</v>
      </c>
      <c r="D22" s="116">
        <v>35134034</v>
      </c>
      <c r="E22" s="117">
        <v>35134034</v>
      </c>
      <c r="F22" s="118">
        <v>35134034</v>
      </c>
      <c r="G22" s="91"/>
      <c r="H22" s="119" t="s">
        <v>113</v>
      </c>
      <c r="I22" s="120" t="s">
        <v>113</v>
      </c>
      <c r="J22" s="121" t="s">
        <v>113</v>
      </c>
      <c r="K22" s="89">
        <v>10.050000000000001</v>
      </c>
      <c r="L22" s="90">
        <v>-0.69</v>
      </c>
      <c r="M22" s="92">
        <v>98971086.930000007</v>
      </c>
    </row>
    <row r="23" spans="1:13" ht="20.100000000000001" customHeight="1">
      <c r="A23" s="88" t="s">
        <v>80</v>
      </c>
      <c r="B23" s="89">
        <v>0.23</v>
      </c>
      <c r="C23" s="90">
        <v>0</v>
      </c>
      <c r="D23" s="116">
        <v>27000000</v>
      </c>
      <c r="E23" s="117">
        <v>27000000</v>
      </c>
      <c r="F23" s="118">
        <v>27000000</v>
      </c>
      <c r="G23" s="91"/>
      <c r="H23" s="119" t="s">
        <v>100</v>
      </c>
      <c r="I23" s="120" t="s">
        <v>100</v>
      </c>
      <c r="J23" s="121" t="s">
        <v>100</v>
      </c>
      <c r="K23" s="89">
        <v>1.27</v>
      </c>
      <c r="L23" s="90">
        <v>1.6</v>
      </c>
      <c r="M23" s="92">
        <v>64035737.380000003</v>
      </c>
    </row>
    <row r="24" spans="1:13" ht="20.100000000000001" customHeight="1">
      <c r="A24" s="88" t="s">
        <v>54</v>
      </c>
      <c r="B24" s="89">
        <v>0.23</v>
      </c>
      <c r="C24" s="90">
        <v>4.55</v>
      </c>
      <c r="D24" s="116">
        <v>25100000</v>
      </c>
      <c r="E24" s="117">
        <v>25100000</v>
      </c>
      <c r="F24" s="118">
        <v>25100000</v>
      </c>
      <c r="G24" s="91"/>
      <c r="H24" s="119" t="s">
        <v>127</v>
      </c>
      <c r="I24" s="120" t="s">
        <v>127</v>
      </c>
      <c r="J24" s="121" t="s">
        <v>127</v>
      </c>
      <c r="K24" s="89">
        <v>4</v>
      </c>
      <c r="L24" s="90">
        <v>0.76</v>
      </c>
      <c r="M24" s="92">
        <v>50487220.079999998</v>
      </c>
    </row>
    <row r="25" spans="1:13" ht="21" customHeight="1">
      <c r="A25" s="153" t="s">
        <v>211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1:13" ht="19.5" customHeight="1">
      <c r="A26" s="154" t="s">
        <v>212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6"/>
    </row>
    <row r="27" spans="1:13" ht="18" customHeight="1">
      <c r="A27" s="152" t="s">
        <v>213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</sheetData>
  <mergeCells count="44">
    <mergeCell ref="D23:F23"/>
    <mergeCell ref="H23:J23"/>
    <mergeCell ref="A27:M27"/>
    <mergeCell ref="D24:F24"/>
    <mergeCell ref="H24:J24"/>
    <mergeCell ref="A25:M25"/>
    <mergeCell ref="A26:M26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D20:F20"/>
    <mergeCell ref="H20:J20"/>
    <mergeCell ref="D21:F21"/>
    <mergeCell ref="H21:J21"/>
    <mergeCell ref="D22:F22"/>
    <mergeCell ref="H22:J22"/>
  </mergeCells>
  <pageMargins left="0.70866141732283505" right="0.70866141732283505" top="0.74803149606299202" bottom="0.74803149606299202" header="0.31496062992126" footer="0.31496062992126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4"/>
  <sheetViews>
    <sheetView rightToLeft="1" workbookViewId="0">
      <selection activeCell="P45" sqref="P45"/>
    </sheetView>
  </sheetViews>
  <sheetFormatPr defaultColWidth="9" defaultRowHeight="23.25" customHeight="1"/>
  <cols>
    <col min="1" max="1" width="1.28515625" style="39" customWidth="1"/>
    <col min="2" max="2" width="22.28515625" style="39" customWidth="1"/>
    <col min="3" max="3" width="7.42578125" style="39" customWidth="1"/>
    <col min="4" max="12" width="8.7109375" style="39" customWidth="1"/>
    <col min="13" max="14" width="18.85546875" style="39" customWidth="1"/>
    <col min="15" max="16384" width="9" style="39"/>
  </cols>
  <sheetData>
    <row r="1" spans="2:14" ht="26.25" customHeight="1">
      <c r="B1" s="162" t="s">
        <v>309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ht="30" customHeight="1">
      <c r="B2" s="40" t="s">
        <v>11</v>
      </c>
      <c r="C2" s="41" t="s">
        <v>12</v>
      </c>
      <c r="D2" s="41" t="s">
        <v>13</v>
      </c>
      <c r="E2" s="41" t="s">
        <v>14</v>
      </c>
      <c r="F2" s="41" t="s">
        <v>15</v>
      </c>
      <c r="G2" s="41" t="s">
        <v>16</v>
      </c>
      <c r="H2" s="41" t="s">
        <v>17</v>
      </c>
      <c r="I2" s="41" t="s">
        <v>18</v>
      </c>
      <c r="J2" s="41" t="s">
        <v>19</v>
      </c>
      <c r="K2" s="41" t="s">
        <v>20</v>
      </c>
      <c r="L2" s="41" t="s">
        <v>3</v>
      </c>
      <c r="M2" s="41" t="s">
        <v>2</v>
      </c>
      <c r="N2" s="41" t="s">
        <v>1</v>
      </c>
    </row>
    <row r="3" spans="2:14" ht="14.45" customHeight="1">
      <c r="B3" s="166" t="s">
        <v>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2:14" ht="14.45" customHeight="1">
      <c r="B4" s="42" t="s">
        <v>100</v>
      </c>
      <c r="C4" s="43" t="s">
        <v>101</v>
      </c>
      <c r="D4" s="44">
        <v>1.25</v>
      </c>
      <c r="E4" s="44">
        <v>1.27</v>
      </c>
      <c r="F4" s="44">
        <v>1.25</v>
      </c>
      <c r="G4" s="44">
        <v>1.25</v>
      </c>
      <c r="H4" s="44">
        <v>1.24</v>
      </c>
      <c r="I4" s="44">
        <v>1.27</v>
      </c>
      <c r="J4" s="44">
        <v>1.25</v>
      </c>
      <c r="K4" s="45">
        <v>1.6</v>
      </c>
      <c r="L4" s="46">
        <v>14</v>
      </c>
      <c r="M4" s="46">
        <v>51028363</v>
      </c>
      <c r="N4" s="46">
        <v>64035737.380000003</v>
      </c>
    </row>
    <row r="5" spans="2:14" ht="14.45" customHeight="1">
      <c r="B5" s="42" t="s">
        <v>122</v>
      </c>
      <c r="C5" s="43" t="s">
        <v>123</v>
      </c>
      <c r="D5" s="44">
        <v>0.47</v>
      </c>
      <c r="E5" s="44">
        <v>0.47</v>
      </c>
      <c r="F5" s="44">
        <v>0.47</v>
      </c>
      <c r="G5" s="44">
        <v>0.47</v>
      </c>
      <c r="H5" s="44">
        <v>0.47</v>
      </c>
      <c r="I5" s="44">
        <v>0.47</v>
      </c>
      <c r="J5" s="44">
        <v>0.48</v>
      </c>
      <c r="K5" s="45">
        <v>-2.08</v>
      </c>
      <c r="L5" s="46">
        <v>5</v>
      </c>
      <c r="M5" s="46">
        <v>2400000</v>
      </c>
      <c r="N5" s="46">
        <v>1128000</v>
      </c>
    </row>
    <row r="6" spans="2:14" ht="14.45" customHeight="1">
      <c r="B6" s="17" t="s">
        <v>51</v>
      </c>
      <c r="C6" s="18" t="s">
        <v>50</v>
      </c>
      <c r="D6" s="44">
        <v>0.51</v>
      </c>
      <c r="E6" s="44">
        <v>0.53</v>
      </c>
      <c r="F6" s="44">
        <v>0.51</v>
      </c>
      <c r="G6" s="44">
        <v>0.52</v>
      </c>
      <c r="H6" s="44">
        <v>0.52</v>
      </c>
      <c r="I6" s="44">
        <v>0.53</v>
      </c>
      <c r="J6" s="44">
        <v>0.53</v>
      </c>
      <c r="K6" s="45">
        <v>0</v>
      </c>
      <c r="L6" s="46">
        <v>12</v>
      </c>
      <c r="M6" s="46">
        <v>15250000</v>
      </c>
      <c r="N6" s="46">
        <v>7920000</v>
      </c>
    </row>
    <row r="7" spans="2:14" ht="14.45" customHeight="1">
      <c r="B7" s="17" t="s">
        <v>73</v>
      </c>
      <c r="C7" s="18" t="s">
        <v>72</v>
      </c>
      <c r="D7" s="44">
        <v>0.28000000000000003</v>
      </c>
      <c r="E7" s="44">
        <v>0.28000000000000003</v>
      </c>
      <c r="F7" s="44">
        <v>0.28000000000000003</v>
      </c>
      <c r="G7" s="44">
        <v>0.28000000000000003</v>
      </c>
      <c r="H7" s="44">
        <v>0.27</v>
      </c>
      <c r="I7" s="44">
        <v>0.28000000000000003</v>
      </c>
      <c r="J7" s="44">
        <v>0.27</v>
      </c>
      <c r="K7" s="45">
        <v>3.7</v>
      </c>
      <c r="L7" s="46">
        <v>1</v>
      </c>
      <c r="M7" s="46">
        <v>5000000</v>
      </c>
      <c r="N7" s="46">
        <v>1400000</v>
      </c>
    </row>
    <row r="8" spans="2:14" ht="14.45" customHeight="1">
      <c r="B8" s="42" t="s">
        <v>64</v>
      </c>
      <c r="C8" s="43" t="s">
        <v>65</v>
      </c>
      <c r="D8" s="44">
        <v>0.41</v>
      </c>
      <c r="E8" s="44">
        <v>0.41</v>
      </c>
      <c r="F8" s="44">
        <v>0.41</v>
      </c>
      <c r="G8" s="44">
        <v>0.41</v>
      </c>
      <c r="H8" s="44">
        <v>0.41</v>
      </c>
      <c r="I8" s="44">
        <v>0.41</v>
      </c>
      <c r="J8" s="44">
        <v>0.42</v>
      </c>
      <c r="K8" s="45">
        <v>-2.38</v>
      </c>
      <c r="L8" s="46">
        <v>1</v>
      </c>
      <c r="M8" s="46">
        <v>1000000</v>
      </c>
      <c r="N8" s="46">
        <v>410000</v>
      </c>
    </row>
    <row r="9" spans="2:14" ht="14.45" customHeight="1">
      <c r="B9" s="17" t="s">
        <v>91</v>
      </c>
      <c r="C9" s="18" t="s">
        <v>92</v>
      </c>
      <c r="D9" s="44">
        <v>0.16</v>
      </c>
      <c r="E9" s="44">
        <v>0.16</v>
      </c>
      <c r="F9" s="44">
        <v>0.16</v>
      </c>
      <c r="G9" s="44">
        <v>0.16</v>
      </c>
      <c r="H9" s="44">
        <v>0.16</v>
      </c>
      <c r="I9" s="44">
        <v>0.16</v>
      </c>
      <c r="J9" s="44">
        <v>0.16</v>
      </c>
      <c r="K9" s="45">
        <v>0</v>
      </c>
      <c r="L9" s="46">
        <v>2</v>
      </c>
      <c r="M9" s="46">
        <v>10000000</v>
      </c>
      <c r="N9" s="46">
        <v>1600000</v>
      </c>
    </row>
    <row r="10" spans="2:14" ht="14.45" customHeight="1">
      <c r="B10" s="17" t="s">
        <v>80</v>
      </c>
      <c r="C10" s="18" t="s">
        <v>81</v>
      </c>
      <c r="D10" s="44">
        <v>0.23</v>
      </c>
      <c r="E10" s="44">
        <v>0.23</v>
      </c>
      <c r="F10" s="44">
        <v>0.22</v>
      </c>
      <c r="G10" s="44">
        <v>0.22</v>
      </c>
      <c r="H10" s="44">
        <v>0.23</v>
      </c>
      <c r="I10" s="44">
        <v>0.23</v>
      </c>
      <c r="J10" s="44">
        <v>0.23</v>
      </c>
      <c r="K10" s="45">
        <v>0</v>
      </c>
      <c r="L10" s="46">
        <v>11</v>
      </c>
      <c r="M10" s="46">
        <v>27000000</v>
      </c>
      <c r="N10" s="46">
        <v>5950050</v>
      </c>
    </row>
    <row r="11" spans="2:14" ht="14.45" customHeight="1">
      <c r="B11" s="17" t="s">
        <v>160</v>
      </c>
      <c r="C11" s="18" t="s">
        <v>161</v>
      </c>
      <c r="D11" s="44">
        <v>0.41</v>
      </c>
      <c r="E11" s="44">
        <v>0.41</v>
      </c>
      <c r="F11" s="44">
        <v>0.41</v>
      </c>
      <c r="G11" s="44">
        <v>0.41</v>
      </c>
      <c r="H11" s="44">
        <v>0.4</v>
      </c>
      <c r="I11" s="44">
        <v>0.41</v>
      </c>
      <c r="J11" s="44">
        <v>0.41</v>
      </c>
      <c r="K11" s="45">
        <v>0</v>
      </c>
      <c r="L11" s="46">
        <v>14</v>
      </c>
      <c r="M11" s="46">
        <v>35134034</v>
      </c>
      <c r="N11" s="46">
        <v>14404953.939999999</v>
      </c>
    </row>
    <row r="12" spans="2:14" ht="14.45" customHeight="1">
      <c r="B12" s="57" t="s">
        <v>237</v>
      </c>
      <c r="C12" s="58" t="s">
        <v>238</v>
      </c>
      <c r="D12" s="44">
        <v>0.92</v>
      </c>
      <c r="E12" s="44">
        <v>0.92</v>
      </c>
      <c r="F12" s="44">
        <v>0.9</v>
      </c>
      <c r="G12" s="44">
        <v>0.9</v>
      </c>
      <c r="H12" s="44">
        <v>0.92</v>
      </c>
      <c r="I12" s="44">
        <v>0.9</v>
      </c>
      <c r="J12" s="44">
        <v>0.92</v>
      </c>
      <c r="K12" s="45">
        <v>-2.17</v>
      </c>
      <c r="L12" s="46">
        <v>73</v>
      </c>
      <c r="M12" s="46">
        <v>161190765</v>
      </c>
      <c r="N12" s="46">
        <v>145499196.15000001</v>
      </c>
    </row>
    <row r="13" spans="2:14" ht="14.45" customHeight="1">
      <c r="B13" s="42" t="s">
        <v>54</v>
      </c>
      <c r="C13" s="43" t="s">
        <v>53</v>
      </c>
      <c r="D13" s="44">
        <v>0.22</v>
      </c>
      <c r="E13" s="44">
        <v>0.23</v>
      </c>
      <c r="F13" s="44">
        <v>0.22</v>
      </c>
      <c r="G13" s="44">
        <v>0.23</v>
      </c>
      <c r="H13" s="44">
        <v>0.22</v>
      </c>
      <c r="I13" s="44">
        <v>0.23</v>
      </c>
      <c r="J13" s="44">
        <v>0.22</v>
      </c>
      <c r="K13" s="45">
        <v>4.55</v>
      </c>
      <c r="L13" s="46">
        <v>3</v>
      </c>
      <c r="M13" s="46">
        <v>25100000</v>
      </c>
      <c r="N13" s="46">
        <v>5752000</v>
      </c>
    </row>
    <row r="14" spans="2:14" ht="14.45" customHeight="1">
      <c r="B14" s="164" t="s">
        <v>22</v>
      </c>
      <c r="C14" s="165"/>
      <c r="D14" s="169"/>
      <c r="E14" s="170"/>
      <c r="F14" s="170"/>
      <c r="G14" s="170"/>
      <c r="H14" s="170"/>
      <c r="I14" s="170"/>
      <c r="J14" s="170"/>
      <c r="K14" s="171"/>
      <c r="L14" s="46">
        <f>SUM(L4:L13)</f>
        <v>136</v>
      </c>
      <c r="M14" s="46">
        <f>SUM(M4:M13)</f>
        <v>333103162</v>
      </c>
      <c r="N14" s="46">
        <f>SUM(N4:N13)</f>
        <v>248099937.47</v>
      </c>
    </row>
    <row r="15" spans="2:14" ht="14.45" customHeight="1">
      <c r="B15" s="166" t="s">
        <v>39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8"/>
    </row>
    <row r="16" spans="2:14" ht="14.45" customHeight="1">
      <c r="B16" s="42" t="s">
        <v>147</v>
      </c>
      <c r="C16" s="43" t="s">
        <v>141</v>
      </c>
      <c r="D16" s="44">
        <v>7.45</v>
      </c>
      <c r="E16" s="44">
        <v>7.5</v>
      </c>
      <c r="F16" s="44">
        <v>7.45</v>
      </c>
      <c r="G16" s="44">
        <v>7.46</v>
      </c>
      <c r="H16" s="44">
        <v>7.45</v>
      </c>
      <c r="I16" s="44">
        <v>7.48</v>
      </c>
      <c r="J16" s="44">
        <v>7.45</v>
      </c>
      <c r="K16" s="45">
        <v>0.4</v>
      </c>
      <c r="L16" s="46">
        <v>37</v>
      </c>
      <c r="M16" s="46">
        <v>6344385</v>
      </c>
      <c r="N16" s="46">
        <v>47356212.100000001</v>
      </c>
    </row>
    <row r="17" spans="2:14" ht="14.45" customHeight="1">
      <c r="B17" s="164" t="s">
        <v>142</v>
      </c>
      <c r="C17" s="165"/>
      <c r="D17" s="169"/>
      <c r="E17" s="170"/>
      <c r="F17" s="170"/>
      <c r="G17" s="170"/>
      <c r="H17" s="170"/>
      <c r="I17" s="170"/>
      <c r="J17" s="170"/>
      <c r="K17" s="171"/>
      <c r="L17" s="46">
        <f>SUM(L16:L16)</f>
        <v>37</v>
      </c>
      <c r="M17" s="46">
        <f>SUM(M16:M16)</f>
        <v>6344385</v>
      </c>
      <c r="N17" s="46">
        <f>SUM(N16:N16)</f>
        <v>47356212.100000001</v>
      </c>
    </row>
    <row r="18" spans="2:14" ht="14.45" customHeight="1">
      <c r="B18" s="166" t="s">
        <v>31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</row>
    <row r="19" spans="2:14" ht="14.45" customHeight="1">
      <c r="B19" s="42" t="s">
        <v>169</v>
      </c>
      <c r="C19" s="43" t="s">
        <v>170</v>
      </c>
      <c r="D19" s="44">
        <v>0.5</v>
      </c>
      <c r="E19" s="44">
        <v>0.5</v>
      </c>
      <c r="F19" s="44">
        <v>0.5</v>
      </c>
      <c r="G19" s="44">
        <v>0.5</v>
      </c>
      <c r="H19" s="44">
        <v>0.5</v>
      </c>
      <c r="I19" s="44">
        <v>0.5</v>
      </c>
      <c r="J19" s="44">
        <v>0.5</v>
      </c>
      <c r="K19" s="45">
        <v>0</v>
      </c>
      <c r="L19" s="46">
        <v>1</v>
      </c>
      <c r="M19" s="46">
        <v>548416</v>
      </c>
      <c r="N19" s="46">
        <v>274208</v>
      </c>
    </row>
    <row r="20" spans="2:14" ht="14.45" customHeight="1">
      <c r="B20" s="164" t="s">
        <v>301</v>
      </c>
      <c r="C20" s="165"/>
      <c r="D20" s="159"/>
      <c r="E20" s="160"/>
      <c r="F20" s="160"/>
      <c r="G20" s="160"/>
      <c r="H20" s="160"/>
      <c r="I20" s="160"/>
      <c r="J20" s="160"/>
      <c r="K20" s="161"/>
      <c r="L20" s="46">
        <f>L19</f>
        <v>1</v>
      </c>
      <c r="M20" s="46">
        <f t="shared" ref="M20:N20" si="0">M19</f>
        <v>548416</v>
      </c>
      <c r="N20" s="46">
        <f t="shared" si="0"/>
        <v>274208</v>
      </c>
    </row>
    <row r="21" spans="2:14" ht="14.45" customHeight="1">
      <c r="B21" s="172" t="s">
        <v>23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4"/>
    </row>
    <row r="22" spans="2:14" ht="14.45" customHeight="1">
      <c r="B22" s="17" t="s">
        <v>87</v>
      </c>
      <c r="C22" s="18" t="s">
        <v>88</v>
      </c>
      <c r="D22" s="44">
        <v>12</v>
      </c>
      <c r="E22" s="44">
        <v>12</v>
      </c>
      <c r="F22" s="44">
        <v>12</v>
      </c>
      <c r="G22" s="44">
        <v>12</v>
      </c>
      <c r="H22" s="44">
        <v>12.08</v>
      </c>
      <c r="I22" s="44">
        <v>12</v>
      </c>
      <c r="J22" s="44">
        <v>12.05</v>
      </c>
      <c r="K22" s="45">
        <v>-0.41</v>
      </c>
      <c r="L22" s="46">
        <v>1</v>
      </c>
      <c r="M22" s="46">
        <v>100000</v>
      </c>
      <c r="N22" s="46">
        <v>1200000</v>
      </c>
    </row>
    <row r="23" spans="2:14" ht="14.45" customHeight="1">
      <c r="B23" s="42" t="s">
        <v>137</v>
      </c>
      <c r="C23" s="43" t="s">
        <v>138</v>
      </c>
      <c r="D23" s="44">
        <v>6.36</v>
      </c>
      <c r="E23" s="44">
        <v>6.39</v>
      </c>
      <c r="F23" s="44">
        <v>6.36</v>
      </c>
      <c r="G23" s="44">
        <v>6.38</v>
      </c>
      <c r="H23" s="44">
        <v>6.31</v>
      </c>
      <c r="I23" s="44">
        <v>6.39</v>
      </c>
      <c r="J23" s="44">
        <v>6.36</v>
      </c>
      <c r="K23" s="45">
        <v>0.47</v>
      </c>
      <c r="L23" s="46">
        <v>11</v>
      </c>
      <c r="M23" s="46">
        <v>650000</v>
      </c>
      <c r="N23" s="46">
        <v>4146000</v>
      </c>
    </row>
    <row r="24" spans="2:14" ht="14.45" customHeight="1">
      <c r="B24" s="17" t="s">
        <v>59</v>
      </c>
      <c r="C24" s="18" t="s">
        <v>60</v>
      </c>
      <c r="D24" s="44">
        <v>0.43</v>
      </c>
      <c r="E24" s="44">
        <v>0.43</v>
      </c>
      <c r="F24" s="44">
        <v>0.43</v>
      </c>
      <c r="G24" s="44">
        <v>0.43</v>
      </c>
      <c r="H24" s="44">
        <v>0.43</v>
      </c>
      <c r="I24" s="44">
        <v>0.43</v>
      </c>
      <c r="J24" s="44">
        <v>0.43</v>
      </c>
      <c r="K24" s="45">
        <v>0</v>
      </c>
      <c r="L24" s="46">
        <v>2</v>
      </c>
      <c r="M24" s="46">
        <v>1018888</v>
      </c>
      <c r="N24" s="46">
        <v>438121.84</v>
      </c>
    </row>
    <row r="25" spans="2:14" ht="14.45" customHeight="1">
      <c r="B25" s="164" t="s">
        <v>111</v>
      </c>
      <c r="C25" s="165"/>
      <c r="D25" s="159"/>
      <c r="E25" s="160"/>
      <c r="F25" s="160"/>
      <c r="G25" s="160"/>
      <c r="H25" s="160"/>
      <c r="I25" s="160"/>
      <c r="J25" s="160"/>
      <c r="K25" s="161"/>
      <c r="L25" s="46">
        <f>SUM(L22:L24)</f>
        <v>14</v>
      </c>
      <c r="M25" s="46">
        <f>SUM(M22:M24)</f>
        <v>1768888</v>
      </c>
      <c r="N25" s="46">
        <f>SUM(N22:N24)</f>
        <v>5784121.8399999999</v>
      </c>
    </row>
    <row r="26" spans="2:14" ht="14.45" customHeight="1">
      <c r="B26" s="166" t="s">
        <v>24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8"/>
    </row>
    <row r="27" spans="2:14" ht="14.45" customHeight="1">
      <c r="B27" s="17" t="s">
        <v>127</v>
      </c>
      <c r="C27" s="18" t="s">
        <v>126</v>
      </c>
      <c r="D27" s="44">
        <v>3.96</v>
      </c>
      <c r="E27" s="44">
        <v>4</v>
      </c>
      <c r="F27" s="44">
        <v>3.95</v>
      </c>
      <c r="G27" s="44">
        <v>3.98</v>
      </c>
      <c r="H27" s="44">
        <v>3.96</v>
      </c>
      <c r="I27" s="44">
        <v>4</v>
      </c>
      <c r="J27" s="44">
        <v>3.97</v>
      </c>
      <c r="K27" s="45">
        <v>0.76</v>
      </c>
      <c r="L27" s="46">
        <v>54</v>
      </c>
      <c r="M27" s="46">
        <v>12689085</v>
      </c>
      <c r="N27" s="46">
        <v>50487220.079999998</v>
      </c>
    </row>
    <row r="28" spans="2:14" ht="14.45" customHeight="1">
      <c r="B28" s="17" t="s">
        <v>253</v>
      </c>
      <c r="C28" s="18" t="s">
        <v>254</v>
      </c>
      <c r="D28" s="44">
        <v>0.59</v>
      </c>
      <c r="E28" s="44">
        <v>0.59</v>
      </c>
      <c r="F28" s="44">
        <v>0.59</v>
      </c>
      <c r="G28" s="44">
        <v>0.59</v>
      </c>
      <c r="H28" s="44">
        <v>0.57999999999999996</v>
      </c>
      <c r="I28" s="44">
        <v>0.59</v>
      </c>
      <c r="J28" s="44">
        <v>0.57999999999999996</v>
      </c>
      <c r="K28" s="45">
        <v>1.72</v>
      </c>
      <c r="L28" s="46">
        <v>3</v>
      </c>
      <c r="M28" s="46">
        <v>1500000</v>
      </c>
      <c r="N28" s="46">
        <v>885000</v>
      </c>
    </row>
    <row r="29" spans="2:14" ht="14.45" customHeight="1">
      <c r="B29" s="17" t="s">
        <v>139</v>
      </c>
      <c r="C29" s="18" t="s">
        <v>140</v>
      </c>
      <c r="D29" s="44">
        <v>0.89</v>
      </c>
      <c r="E29" s="44">
        <v>0.89</v>
      </c>
      <c r="F29" s="44">
        <v>0.89</v>
      </c>
      <c r="G29" s="44">
        <v>0.89</v>
      </c>
      <c r="H29" s="44">
        <v>0.89</v>
      </c>
      <c r="I29" s="44">
        <v>0.89</v>
      </c>
      <c r="J29" s="44">
        <v>0.89</v>
      </c>
      <c r="K29" s="45">
        <v>0</v>
      </c>
      <c r="L29" s="46">
        <v>2</v>
      </c>
      <c r="M29" s="46">
        <v>304884</v>
      </c>
      <c r="N29" s="46">
        <v>271346.76</v>
      </c>
    </row>
    <row r="30" spans="2:14" ht="14.45" customHeight="1">
      <c r="B30" s="17" t="s">
        <v>129</v>
      </c>
      <c r="C30" s="18" t="s">
        <v>130</v>
      </c>
      <c r="D30" s="44">
        <v>1.4</v>
      </c>
      <c r="E30" s="44">
        <v>1.4</v>
      </c>
      <c r="F30" s="44">
        <v>1.38</v>
      </c>
      <c r="G30" s="44">
        <v>1.38</v>
      </c>
      <c r="H30" s="44">
        <v>1.4</v>
      </c>
      <c r="I30" s="44">
        <v>1.39</v>
      </c>
      <c r="J30" s="44">
        <v>1.4</v>
      </c>
      <c r="K30" s="45">
        <v>-0.71</v>
      </c>
      <c r="L30" s="46">
        <v>18</v>
      </c>
      <c r="M30" s="46">
        <v>4171981</v>
      </c>
      <c r="N30" s="46">
        <v>5765747.7800000003</v>
      </c>
    </row>
    <row r="31" spans="2:14" ht="14.45" customHeight="1">
      <c r="B31" s="17" t="s">
        <v>93</v>
      </c>
      <c r="C31" s="18" t="s">
        <v>94</v>
      </c>
      <c r="D31" s="44">
        <v>5.25</v>
      </c>
      <c r="E31" s="44">
        <v>5.66</v>
      </c>
      <c r="F31" s="44">
        <v>5.25</v>
      </c>
      <c r="G31" s="44">
        <v>5.44</v>
      </c>
      <c r="H31" s="44">
        <v>6</v>
      </c>
      <c r="I31" s="44">
        <v>5.66</v>
      </c>
      <c r="J31" s="44">
        <v>6</v>
      </c>
      <c r="K31" s="45">
        <v>-5.67</v>
      </c>
      <c r="L31" s="46">
        <v>4</v>
      </c>
      <c r="M31" s="46">
        <v>280000</v>
      </c>
      <c r="N31" s="46">
        <v>1523300</v>
      </c>
    </row>
    <row r="32" spans="2:14" ht="14.45" customHeight="1">
      <c r="B32" s="164" t="s">
        <v>25</v>
      </c>
      <c r="C32" s="165"/>
      <c r="D32" s="159"/>
      <c r="E32" s="160"/>
      <c r="F32" s="160"/>
      <c r="G32" s="160"/>
      <c r="H32" s="160"/>
      <c r="I32" s="160"/>
      <c r="J32" s="160"/>
      <c r="K32" s="161"/>
      <c r="L32" s="46">
        <f>SUM(L27:L31)</f>
        <v>81</v>
      </c>
      <c r="M32" s="46">
        <f>SUM(M27:M31)</f>
        <v>18945950</v>
      </c>
      <c r="N32" s="46">
        <f>SUM(N27:N31)</f>
        <v>58932614.619999997</v>
      </c>
    </row>
    <row r="33" spans="2:16" ht="14.45" customHeight="1">
      <c r="B33" s="166" t="s">
        <v>42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8"/>
    </row>
    <row r="34" spans="2:16" ht="14.45" customHeight="1">
      <c r="B34" s="17" t="s">
        <v>117</v>
      </c>
      <c r="C34" s="18" t="s">
        <v>118</v>
      </c>
      <c r="D34" s="44">
        <v>8.4</v>
      </c>
      <c r="E34" s="44">
        <v>8.4</v>
      </c>
      <c r="F34" s="44">
        <v>8.4</v>
      </c>
      <c r="G34" s="44">
        <v>8.4</v>
      </c>
      <c r="H34" s="44">
        <v>8.39</v>
      </c>
      <c r="I34" s="44">
        <v>8.4</v>
      </c>
      <c r="J34" s="44">
        <v>8.4</v>
      </c>
      <c r="K34" s="45">
        <v>0</v>
      </c>
      <c r="L34" s="46">
        <v>3</v>
      </c>
      <c r="M34" s="46">
        <v>55000</v>
      </c>
      <c r="N34" s="46">
        <v>462000</v>
      </c>
    </row>
    <row r="35" spans="2:16" ht="14.45" customHeight="1">
      <c r="B35" s="42" t="s">
        <v>134</v>
      </c>
      <c r="C35" s="43" t="s">
        <v>135</v>
      </c>
      <c r="D35" s="44">
        <v>23.55</v>
      </c>
      <c r="E35" s="44">
        <v>23.55</v>
      </c>
      <c r="F35" s="44">
        <v>23.55</v>
      </c>
      <c r="G35" s="44">
        <v>23.55</v>
      </c>
      <c r="H35" s="44">
        <v>23.56</v>
      </c>
      <c r="I35" s="44">
        <v>23.55</v>
      </c>
      <c r="J35" s="44">
        <v>23.55</v>
      </c>
      <c r="K35" s="45">
        <v>0</v>
      </c>
      <c r="L35" s="46">
        <v>1</v>
      </c>
      <c r="M35" s="46">
        <v>4400000</v>
      </c>
      <c r="N35" s="46">
        <v>103620000</v>
      </c>
    </row>
    <row r="36" spans="2:16" ht="14.45" customHeight="1">
      <c r="B36" s="164" t="s">
        <v>116</v>
      </c>
      <c r="C36" s="165"/>
      <c r="D36" s="159"/>
      <c r="E36" s="160"/>
      <c r="F36" s="160"/>
      <c r="G36" s="160"/>
      <c r="H36" s="160"/>
      <c r="I36" s="160"/>
      <c r="J36" s="160"/>
      <c r="K36" s="161"/>
      <c r="L36" s="46">
        <f>SUM(L34:L35)</f>
        <v>4</v>
      </c>
      <c r="M36" s="46">
        <f>SUM(M34:M35)</f>
        <v>4455000</v>
      </c>
      <c r="N36" s="46">
        <f>SUM(N34:N35)</f>
        <v>104082000</v>
      </c>
    </row>
    <row r="37" spans="2:16" ht="14.45" customHeight="1">
      <c r="B37" s="166" t="s">
        <v>26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8"/>
    </row>
    <row r="38" spans="2:16" ht="14.45" customHeight="1">
      <c r="B38" s="17" t="s">
        <v>264</v>
      </c>
      <c r="C38" s="18" t="s">
        <v>263</v>
      </c>
      <c r="D38" s="44">
        <v>0.9</v>
      </c>
      <c r="E38" s="44">
        <v>0.9</v>
      </c>
      <c r="F38" s="44">
        <v>0.9</v>
      </c>
      <c r="G38" s="44">
        <v>0.9</v>
      </c>
      <c r="H38" s="44">
        <v>0.88</v>
      </c>
      <c r="I38" s="44">
        <v>0.9</v>
      </c>
      <c r="J38" s="44">
        <v>0.88</v>
      </c>
      <c r="K38" s="45">
        <v>2.27</v>
      </c>
      <c r="L38" s="46">
        <v>1</v>
      </c>
      <c r="M38" s="46">
        <v>50000</v>
      </c>
      <c r="N38" s="46">
        <v>45000</v>
      </c>
    </row>
    <row r="39" spans="2:16" ht="14.45" customHeight="1">
      <c r="B39" s="42" t="s">
        <v>289</v>
      </c>
      <c r="C39" s="43" t="s">
        <v>288</v>
      </c>
      <c r="D39" s="44">
        <v>21</v>
      </c>
      <c r="E39" s="44">
        <v>21</v>
      </c>
      <c r="F39" s="44">
        <v>21</v>
      </c>
      <c r="G39" s="44">
        <v>21</v>
      </c>
      <c r="H39" s="44">
        <v>21.22</v>
      </c>
      <c r="I39" s="44">
        <v>21</v>
      </c>
      <c r="J39" s="44">
        <v>20.25</v>
      </c>
      <c r="K39" s="45">
        <v>3.7</v>
      </c>
      <c r="L39" s="46">
        <v>1</v>
      </c>
      <c r="M39" s="46">
        <v>10000</v>
      </c>
      <c r="N39" s="46">
        <v>210000</v>
      </c>
    </row>
    <row r="40" spans="2:16" ht="14.45" customHeight="1">
      <c r="B40" s="17" t="s">
        <v>113</v>
      </c>
      <c r="C40" s="18" t="s">
        <v>114</v>
      </c>
      <c r="D40" s="44">
        <v>10.1</v>
      </c>
      <c r="E40" s="44">
        <v>10.1</v>
      </c>
      <c r="F40" s="44">
        <v>10</v>
      </c>
      <c r="G40" s="44">
        <v>10.06</v>
      </c>
      <c r="H40" s="44">
        <v>10.119999999999999</v>
      </c>
      <c r="I40" s="44">
        <v>10.050000000000001</v>
      </c>
      <c r="J40" s="44">
        <v>10.119999999999999</v>
      </c>
      <c r="K40" s="45">
        <v>-0.69</v>
      </c>
      <c r="L40" s="46">
        <v>66</v>
      </c>
      <c r="M40" s="46">
        <v>9841313</v>
      </c>
      <c r="N40" s="46">
        <v>98971086.930000007</v>
      </c>
    </row>
    <row r="41" spans="2:16" ht="14.45" customHeight="1">
      <c r="B41" s="164" t="s">
        <v>115</v>
      </c>
      <c r="C41" s="165"/>
      <c r="D41" s="159"/>
      <c r="E41" s="160"/>
      <c r="F41" s="160"/>
      <c r="G41" s="160"/>
      <c r="H41" s="160"/>
      <c r="I41" s="160"/>
      <c r="J41" s="160"/>
      <c r="K41" s="161"/>
      <c r="L41" s="46">
        <f>SUM(L38:L40)</f>
        <v>68</v>
      </c>
      <c r="M41" s="46">
        <f>SUM(M38:M40)</f>
        <v>9901313</v>
      </c>
      <c r="N41" s="46">
        <f>SUM(N38:N40)</f>
        <v>99226086.930000007</v>
      </c>
    </row>
    <row r="42" spans="2:16" ht="14.45" customHeight="1">
      <c r="B42" s="164" t="s">
        <v>27</v>
      </c>
      <c r="C42" s="165"/>
      <c r="D42" s="159"/>
      <c r="E42" s="160"/>
      <c r="F42" s="160"/>
      <c r="G42" s="160"/>
      <c r="H42" s="160"/>
      <c r="I42" s="160"/>
      <c r="J42" s="160"/>
      <c r="K42" s="161"/>
      <c r="L42" s="46">
        <f>L41+L36+L32+L25+L20+L17+L14</f>
        <v>341</v>
      </c>
      <c r="M42" s="46">
        <f t="shared" ref="M42:N42" si="1">M41+M36+M32+M25+M20+M17+M14</f>
        <v>375067114</v>
      </c>
      <c r="N42" s="46">
        <f t="shared" si="1"/>
        <v>563755180.96000004</v>
      </c>
      <c r="O42" s="82"/>
      <c r="P42" s="82"/>
    </row>
    <row r="43" spans="2:16" ht="14.45" customHeight="1">
      <c r="B43" s="221"/>
      <c r="C43" s="221"/>
      <c r="D43" s="222"/>
      <c r="E43" s="222"/>
      <c r="F43" s="222"/>
      <c r="G43" s="222"/>
      <c r="H43" s="222"/>
      <c r="I43" s="222"/>
      <c r="J43" s="222"/>
      <c r="K43" s="222"/>
      <c r="L43" s="223"/>
      <c r="M43" s="223"/>
      <c r="N43" s="223"/>
      <c r="O43" s="82"/>
      <c r="P43" s="82"/>
    </row>
    <row r="44" spans="2:16" ht="36" customHeight="1">
      <c r="B44" s="162" t="s">
        <v>308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</row>
    <row r="45" spans="2:16" ht="30" customHeight="1">
      <c r="B45" s="40" t="s">
        <v>11</v>
      </c>
      <c r="C45" s="41" t="s">
        <v>12</v>
      </c>
      <c r="D45" s="41" t="s">
        <v>13</v>
      </c>
      <c r="E45" s="41" t="s">
        <v>14</v>
      </c>
      <c r="F45" s="41" t="s">
        <v>15</v>
      </c>
      <c r="G45" s="41" t="s">
        <v>16</v>
      </c>
      <c r="H45" s="41" t="s">
        <v>17</v>
      </c>
      <c r="I45" s="41" t="s">
        <v>18</v>
      </c>
      <c r="J45" s="41" t="s">
        <v>19</v>
      </c>
      <c r="K45" s="41" t="s">
        <v>20</v>
      </c>
      <c r="L45" s="41" t="s">
        <v>3</v>
      </c>
      <c r="M45" s="41" t="s">
        <v>2</v>
      </c>
      <c r="N45" s="41" t="s">
        <v>1</v>
      </c>
    </row>
    <row r="46" spans="2:16" ht="18" customHeight="1">
      <c r="B46" s="180" t="s">
        <v>24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</row>
    <row r="47" spans="2:16" ht="18" customHeight="1">
      <c r="B47" s="21" t="s">
        <v>96</v>
      </c>
      <c r="C47" s="22" t="s">
        <v>97</v>
      </c>
      <c r="D47" s="44">
        <v>3</v>
      </c>
      <c r="E47" s="44">
        <v>3</v>
      </c>
      <c r="F47" s="44">
        <v>3</v>
      </c>
      <c r="G47" s="44">
        <v>3</v>
      </c>
      <c r="H47" s="44">
        <v>3</v>
      </c>
      <c r="I47" s="44">
        <v>3</v>
      </c>
      <c r="J47" s="44">
        <v>3</v>
      </c>
      <c r="K47" s="45">
        <v>0</v>
      </c>
      <c r="L47" s="46">
        <v>3</v>
      </c>
      <c r="M47" s="46">
        <v>350000</v>
      </c>
      <c r="N47" s="46">
        <v>1050000</v>
      </c>
    </row>
    <row r="48" spans="2:16" ht="18" customHeight="1">
      <c r="B48" s="157" t="s">
        <v>25</v>
      </c>
      <c r="C48" s="158"/>
      <c r="D48" s="159"/>
      <c r="E48" s="160"/>
      <c r="F48" s="160"/>
      <c r="G48" s="160"/>
      <c r="H48" s="160"/>
      <c r="I48" s="160"/>
      <c r="J48" s="160"/>
      <c r="K48" s="161"/>
      <c r="L48" s="46">
        <f>L47</f>
        <v>3</v>
      </c>
      <c r="M48" s="46">
        <f t="shared" ref="M48:N48" si="2">M47</f>
        <v>350000</v>
      </c>
      <c r="N48" s="46">
        <f t="shared" si="2"/>
        <v>1050000</v>
      </c>
    </row>
    <row r="49" spans="2:14" ht="18" customHeight="1">
      <c r="B49" s="166" t="s">
        <v>42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8"/>
    </row>
    <row r="50" spans="2:14" ht="18" customHeight="1">
      <c r="B50" s="42" t="s">
        <v>105</v>
      </c>
      <c r="C50" s="43" t="s">
        <v>104</v>
      </c>
      <c r="D50" s="44">
        <v>7.5</v>
      </c>
      <c r="E50" s="44">
        <v>7.5</v>
      </c>
      <c r="F50" s="44">
        <v>7.5</v>
      </c>
      <c r="G50" s="44">
        <v>7.5</v>
      </c>
      <c r="H50" s="44">
        <v>7.5</v>
      </c>
      <c r="I50" s="44">
        <v>7.5</v>
      </c>
      <c r="J50" s="44">
        <v>7.5</v>
      </c>
      <c r="K50" s="45">
        <v>0</v>
      </c>
      <c r="L50" s="46">
        <v>1</v>
      </c>
      <c r="M50" s="46">
        <v>126050</v>
      </c>
      <c r="N50" s="46">
        <v>945375</v>
      </c>
    </row>
    <row r="51" spans="2:14" ht="18" customHeight="1">
      <c r="B51" s="157" t="s">
        <v>116</v>
      </c>
      <c r="C51" s="158"/>
      <c r="D51" s="159"/>
      <c r="E51" s="160"/>
      <c r="F51" s="160"/>
      <c r="G51" s="160"/>
      <c r="H51" s="160"/>
      <c r="I51" s="160"/>
      <c r="J51" s="160"/>
      <c r="K51" s="161"/>
      <c r="L51" s="46">
        <f>L50</f>
        <v>1</v>
      </c>
      <c r="M51" s="46">
        <f t="shared" ref="M51:N51" si="3">M50</f>
        <v>126050</v>
      </c>
      <c r="N51" s="46">
        <f t="shared" si="3"/>
        <v>945375</v>
      </c>
    </row>
    <row r="52" spans="2:14" ht="18" customHeight="1">
      <c r="B52" s="164" t="s">
        <v>119</v>
      </c>
      <c r="C52" s="165"/>
      <c r="D52" s="159"/>
      <c r="E52" s="160"/>
      <c r="F52" s="160"/>
      <c r="G52" s="160"/>
      <c r="H52" s="160"/>
      <c r="I52" s="160"/>
      <c r="J52" s="160"/>
      <c r="K52" s="161"/>
      <c r="L52" s="46">
        <f>L51+L48</f>
        <v>4</v>
      </c>
      <c r="M52" s="46">
        <f t="shared" ref="M52:N52" si="4">M51+M48</f>
        <v>476050</v>
      </c>
      <c r="N52" s="46">
        <f t="shared" si="4"/>
        <v>1995375</v>
      </c>
    </row>
    <row r="53" spans="2:14" ht="35.25" customHeight="1">
      <c r="B53" s="162" t="s">
        <v>310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3"/>
    </row>
    <row r="54" spans="2:14" ht="36.75" customHeight="1">
      <c r="B54" s="40" t="s">
        <v>11</v>
      </c>
      <c r="C54" s="41" t="s">
        <v>12</v>
      </c>
      <c r="D54" s="41" t="s">
        <v>13</v>
      </c>
      <c r="E54" s="41" t="s">
        <v>14</v>
      </c>
      <c r="F54" s="41" t="s">
        <v>15</v>
      </c>
      <c r="G54" s="41" t="s">
        <v>16</v>
      </c>
      <c r="H54" s="41" t="s">
        <v>17</v>
      </c>
      <c r="I54" s="41" t="s">
        <v>18</v>
      </c>
      <c r="J54" s="41" t="s">
        <v>19</v>
      </c>
      <c r="K54" s="41" t="s">
        <v>20</v>
      </c>
      <c r="L54" s="41" t="s">
        <v>3</v>
      </c>
      <c r="M54" s="41" t="s">
        <v>2</v>
      </c>
      <c r="N54" s="41" t="s">
        <v>1</v>
      </c>
    </row>
    <row r="55" spans="2:14" ht="18" customHeight="1">
      <c r="B55" s="180" t="s">
        <v>23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2"/>
    </row>
    <row r="56" spans="2:14" ht="18" customHeight="1">
      <c r="B56" s="42" t="s">
        <v>180</v>
      </c>
      <c r="C56" s="43" t="s">
        <v>175</v>
      </c>
      <c r="D56" s="44">
        <v>0.47</v>
      </c>
      <c r="E56" s="44">
        <v>0.47</v>
      </c>
      <c r="F56" s="44">
        <v>0.47</v>
      </c>
      <c r="G56" s="44">
        <v>0.47</v>
      </c>
      <c r="H56" s="44">
        <v>0.47</v>
      </c>
      <c r="I56" s="44">
        <v>0.47</v>
      </c>
      <c r="J56" s="44">
        <v>0.47</v>
      </c>
      <c r="K56" s="45">
        <v>0</v>
      </c>
      <c r="L56" s="46">
        <v>2</v>
      </c>
      <c r="M56" s="46">
        <v>285000</v>
      </c>
      <c r="N56" s="46">
        <v>133950</v>
      </c>
    </row>
    <row r="57" spans="2:14" ht="18" customHeight="1">
      <c r="B57" s="42" t="s">
        <v>178</v>
      </c>
      <c r="C57" s="43" t="s">
        <v>177</v>
      </c>
      <c r="D57" s="44">
        <v>0.95</v>
      </c>
      <c r="E57" s="44">
        <v>1.01</v>
      </c>
      <c r="F57" s="44">
        <v>0.95</v>
      </c>
      <c r="G57" s="44">
        <v>0.99</v>
      </c>
      <c r="H57" s="44">
        <v>0.97</v>
      </c>
      <c r="I57" s="44">
        <v>1.01</v>
      </c>
      <c r="J57" s="44">
        <v>0.97</v>
      </c>
      <c r="K57" s="45">
        <v>4.12</v>
      </c>
      <c r="L57" s="46">
        <v>20</v>
      </c>
      <c r="M57" s="46">
        <v>8545900</v>
      </c>
      <c r="N57" s="46">
        <v>8495782</v>
      </c>
    </row>
    <row r="58" spans="2:14" ht="18" customHeight="1">
      <c r="B58" s="42" t="s">
        <v>179</v>
      </c>
      <c r="C58" s="43" t="s">
        <v>176</v>
      </c>
      <c r="D58" s="44">
        <v>1.59</v>
      </c>
      <c r="E58" s="44">
        <v>1.59</v>
      </c>
      <c r="F58" s="44">
        <v>1.59</v>
      </c>
      <c r="G58" s="44">
        <v>1.59</v>
      </c>
      <c r="H58" s="44">
        <v>1.6</v>
      </c>
      <c r="I58" s="44">
        <v>1.59</v>
      </c>
      <c r="J58" s="44">
        <v>1.6</v>
      </c>
      <c r="K58" s="45">
        <v>-0.62</v>
      </c>
      <c r="L58" s="46">
        <v>1</v>
      </c>
      <c r="M58" s="46">
        <v>1000000</v>
      </c>
      <c r="N58" s="46">
        <v>1590000</v>
      </c>
    </row>
    <row r="59" spans="2:14" ht="18" customHeight="1">
      <c r="B59" s="183" t="s">
        <v>111</v>
      </c>
      <c r="C59" s="184"/>
      <c r="D59" s="178"/>
      <c r="E59" s="176"/>
      <c r="F59" s="176"/>
      <c r="G59" s="176"/>
      <c r="H59" s="176"/>
      <c r="I59" s="176"/>
      <c r="J59" s="176"/>
      <c r="K59" s="179"/>
      <c r="L59" s="73">
        <f>SUM(L56:L58)</f>
        <v>23</v>
      </c>
      <c r="M59" s="73">
        <f>SUM(M56:M58)</f>
        <v>9830900</v>
      </c>
      <c r="N59" s="73">
        <f>SUM(N56:N58)</f>
        <v>10219732</v>
      </c>
    </row>
    <row r="60" spans="2:14" ht="18" customHeight="1">
      <c r="B60" s="166" t="s">
        <v>32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8"/>
    </row>
    <row r="61" spans="2:14" ht="18" customHeight="1">
      <c r="B61" s="17" t="s">
        <v>189</v>
      </c>
      <c r="C61" s="18" t="s">
        <v>190</v>
      </c>
      <c r="D61" s="44">
        <v>0.08</v>
      </c>
      <c r="E61" s="44">
        <v>0.08</v>
      </c>
      <c r="F61" s="44">
        <v>0.08</v>
      </c>
      <c r="G61" s="44">
        <v>0.08</v>
      </c>
      <c r="H61" s="44">
        <v>0.06</v>
      </c>
      <c r="I61" s="44">
        <v>0.08</v>
      </c>
      <c r="J61" s="44">
        <v>0.06</v>
      </c>
      <c r="K61" s="45">
        <v>33.33</v>
      </c>
      <c r="L61" s="46">
        <v>1</v>
      </c>
      <c r="M61" s="46">
        <v>117187</v>
      </c>
      <c r="N61" s="46">
        <v>9374.9599999999991</v>
      </c>
    </row>
    <row r="62" spans="2:14" ht="18" customHeight="1">
      <c r="B62" s="164" t="s">
        <v>300</v>
      </c>
      <c r="C62" s="165"/>
      <c r="D62" s="159"/>
      <c r="E62" s="160"/>
      <c r="F62" s="160"/>
      <c r="G62" s="160"/>
      <c r="H62" s="160"/>
      <c r="I62" s="160"/>
      <c r="J62" s="160"/>
      <c r="K62" s="161"/>
      <c r="L62" s="46">
        <f>L61</f>
        <v>1</v>
      </c>
      <c r="M62" s="46">
        <f t="shared" ref="M62:N62" si="5">M61</f>
        <v>117187</v>
      </c>
      <c r="N62" s="46">
        <f t="shared" si="5"/>
        <v>9374.9599999999991</v>
      </c>
    </row>
    <row r="63" spans="2:14" ht="18" customHeight="1">
      <c r="B63" s="180" t="s">
        <v>24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2"/>
    </row>
    <row r="64" spans="2:14" ht="18" customHeight="1">
      <c r="B64" s="74" t="s">
        <v>184</v>
      </c>
      <c r="C64" s="76" t="s">
        <v>183</v>
      </c>
      <c r="D64" s="44">
        <v>0.65</v>
      </c>
      <c r="E64" s="44">
        <v>0.65</v>
      </c>
      <c r="F64" s="44">
        <v>0.65</v>
      </c>
      <c r="G64" s="44">
        <v>0.65</v>
      </c>
      <c r="H64" s="44">
        <v>0.65</v>
      </c>
      <c r="I64" s="44">
        <v>0.65</v>
      </c>
      <c r="J64" s="44">
        <v>0.66</v>
      </c>
      <c r="K64" s="45">
        <v>-1.52</v>
      </c>
      <c r="L64" s="46">
        <v>1</v>
      </c>
      <c r="M64" s="46">
        <v>100000</v>
      </c>
      <c r="N64" s="46">
        <v>65000</v>
      </c>
    </row>
    <row r="65" spans="2:14" ht="18" customHeight="1">
      <c r="B65" s="74" t="s">
        <v>228</v>
      </c>
      <c r="C65" s="76" t="s">
        <v>229</v>
      </c>
      <c r="D65" s="44">
        <v>0.77</v>
      </c>
      <c r="E65" s="44">
        <v>0.77</v>
      </c>
      <c r="F65" s="44">
        <v>0.77</v>
      </c>
      <c r="G65" s="44">
        <v>0.77</v>
      </c>
      <c r="H65" s="44">
        <v>0.8</v>
      </c>
      <c r="I65" s="44">
        <v>0.77</v>
      </c>
      <c r="J65" s="44">
        <v>0.8</v>
      </c>
      <c r="K65" s="45">
        <v>-3.75</v>
      </c>
      <c r="L65" s="46">
        <v>2</v>
      </c>
      <c r="M65" s="46">
        <v>1500000</v>
      </c>
      <c r="N65" s="46">
        <v>1155000</v>
      </c>
    </row>
    <row r="66" spans="2:14" ht="18" customHeight="1">
      <c r="B66" s="74" t="s">
        <v>185</v>
      </c>
      <c r="C66" s="76" t="s">
        <v>182</v>
      </c>
      <c r="D66" s="44">
        <v>0.52</v>
      </c>
      <c r="E66" s="44">
        <v>0.53</v>
      </c>
      <c r="F66" s="44">
        <v>0.52</v>
      </c>
      <c r="G66" s="44">
        <v>0.53</v>
      </c>
      <c r="H66" s="44">
        <v>0.52</v>
      </c>
      <c r="I66" s="44">
        <v>0.52</v>
      </c>
      <c r="J66" s="44">
        <v>0.52</v>
      </c>
      <c r="K66" s="45">
        <v>0</v>
      </c>
      <c r="L66" s="46">
        <v>7</v>
      </c>
      <c r="M66" s="46">
        <v>4195000</v>
      </c>
      <c r="N66" s="46">
        <v>2211400</v>
      </c>
    </row>
    <row r="67" spans="2:14" ht="18" customHeight="1">
      <c r="B67" s="157" t="s">
        <v>25</v>
      </c>
      <c r="C67" s="158"/>
      <c r="D67" s="178"/>
      <c r="E67" s="176"/>
      <c r="F67" s="176"/>
      <c r="G67" s="176"/>
      <c r="H67" s="176"/>
      <c r="I67" s="176"/>
      <c r="J67" s="176"/>
      <c r="K67" s="179"/>
      <c r="L67" s="73">
        <f>SUM(L64:L66)</f>
        <v>10</v>
      </c>
      <c r="M67" s="73">
        <f>SUM(M64:M66)</f>
        <v>5795000</v>
      </c>
      <c r="N67" s="73">
        <f>SUM(N64:N66)</f>
        <v>3431400</v>
      </c>
    </row>
    <row r="68" spans="2:14" ht="18" customHeight="1">
      <c r="B68" s="166" t="s">
        <v>42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8"/>
    </row>
    <row r="69" spans="2:14" ht="18" customHeight="1">
      <c r="B69" s="74" t="s">
        <v>231</v>
      </c>
      <c r="C69" s="76" t="s">
        <v>230</v>
      </c>
      <c r="D69" s="44">
        <v>10.75</v>
      </c>
      <c r="E69" s="44">
        <v>11.1</v>
      </c>
      <c r="F69" s="44">
        <v>10.75</v>
      </c>
      <c r="G69" s="44">
        <v>10.89</v>
      </c>
      <c r="H69" s="44">
        <v>10.59</v>
      </c>
      <c r="I69" s="44">
        <v>11</v>
      </c>
      <c r="J69" s="44">
        <v>10.85</v>
      </c>
      <c r="K69" s="45">
        <v>1.38</v>
      </c>
      <c r="L69" s="46">
        <v>7</v>
      </c>
      <c r="M69" s="46">
        <v>405767</v>
      </c>
      <c r="N69" s="46">
        <v>4419471.95</v>
      </c>
    </row>
    <row r="70" spans="2:14" ht="18" customHeight="1">
      <c r="B70" s="157" t="s">
        <v>116</v>
      </c>
      <c r="C70" s="158"/>
      <c r="D70" s="178"/>
      <c r="E70" s="176"/>
      <c r="F70" s="176"/>
      <c r="G70" s="176"/>
      <c r="H70" s="176"/>
      <c r="I70" s="176"/>
      <c r="J70" s="176"/>
      <c r="K70" s="179"/>
      <c r="L70" s="46">
        <f>L69</f>
        <v>7</v>
      </c>
      <c r="M70" s="46">
        <f t="shared" ref="M70:N70" si="6">M69</f>
        <v>405767</v>
      </c>
      <c r="N70" s="46">
        <f t="shared" si="6"/>
        <v>4419471.95</v>
      </c>
    </row>
    <row r="71" spans="2:14" ht="18" customHeight="1">
      <c r="B71" s="157" t="s">
        <v>294</v>
      </c>
      <c r="C71" s="158"/>
      <c r="D71" s="175"/>
      <c r="E71" s="176"/>
      <c r="F71" s="176"/>
      <c r="G71" s="176"/>
      <c r="H71" s="176"/>
      <c r="I71" s="176"/>
      <c r="J71" s="176"/>
      <c r="K71" s="177"/>
      <c r="L71" s="75">
        <f>L70+L67+L62+L59</f>
        <v>41</v>
      </c>
      <c r="M71" s="75">
        <f t="shared" ref="M71:N71" si="7">M70+M67+M62+M59</f>
        <v>16148854</v>
      </c>
      <c r="N71" s="75">
        <f t="shared" si="7"/>
        <v>18079978.91</v>
      </c>
    </row>
    <row r="72" spans="2:14" ht="18" customHeight="1">
      <c r="B72" s="157" t="s">
        <v>299</v>
      </c>
      <c r="C72" s="158"/>
      <c r="D72" s="175"/>
      <c r="E72" s="176"/>
      <c r="F72" s="176"/>
      <c r="G72" s="176"/>
      <c r="H72" s="176"/>
      <c r="I72" s="176"/>
      <c r="J72" s="176"/>
      <c r="K72" s="177"/>
      <c r="L72" s="75">
        <f>L71+L52+L42</f>
        <v>386</v>
      </c>
      <c r="M72" s="75">
        <f t="shared" ref="M72:N72" si="8">M71+M52+M42</f>
        <v>391692018</v>
      </c>
      <c r="N72" s="75">
        <f t="shared" si="8"/>
        <v>583830534.87</v>
      </c>
    </row>
    <row r="74" spans="2:14" ht="23.25" customHeight="1">
      <c r="L74" s="82"/>
      <c r="M74" s="82"/>
      <c r="N74" s="82"/>
    </row>
  </sheetData>
  <mergeCells count="50">
    <mergeCell ref="B67:C67"/>
    <mergeCell ref="D67:K67"/>
    <mergeCell ref="B26:N26"/>
    <mergeCell ref="B32:C32"/>
    <mergeCell ref="D32:K32"/>
    <mergeCell ref="B60:N60"/>
    <mergeCell ref="B62:C62"/>
    <mergeCell ref="D62:K62"/>
    <mergeCell ref="B49:N49"/>
    <mergeCell ref="B51:C51"/>
    <mergeCell ref="D51:K51"/>
    <mergeCell ref="B46:N46"/>
    <mergeCell ref="D59:K59"/>
    <mergeCell ref="B63:N63"/>
    <mergeCell ref="B18:N18"/>
    <mergeCell ref="B20:C20"/>
    <mergeCell ref="D20:K20"/>
    <mergeCell ref="B44:N44"/>
    <mergeCell ref="B25:C25"/>
    <mergeCell ref="D25:K25"/>
    <mergeCell ref="B72:C72"/>
    <mergeCell ref="D72:K72"/>
    <mergeCell ref="B42:C42"/>
    <mergeCell ref="D42:K42"/>
    <mergeCell ref="B52:C52"/>
    <mergeCell ref="D52:K52"/>
    <mergeCell ref="B53:N53"/>
    <mergeCell ref="B71:C71"/>
    <mergeCell ref="D71:K71"/>
    <mergeCell ref="B68:N68"/>
    <mergeCell ref="B70:C70"/>
    <mergeCell ref="D70:K70"/>
    <mergeCell ref="B55:N55"/>
    <mergeCell ref="B59:C59"/>
    <mergeCell ref="B48:C48"/>
    <mergeCell ref="D48:K48"/>
    <mergeCell ref="B1:N1"/>
    <mergeCell ref="B41:C41"/>
    <mergeCell ref="D41:K41"/>
    <mergeCell ref="B3:N3"/>
    <mergeCell ref="B14:C14"/>
    <mergeCell ref="D14:K14"/>
    <mergeCell ref="B15:N15"/>
    <mergeCell ref="B17:C17"/>
    <mergeCell ref="D17:K17"/>
    <mergeCell ref="B21:N21"/>
    <mergeCell ref="B33:N33"/>
    <mergeCell ref="B36:C36"/>
    <mergeCell ref="D36:K36"/>
    <mergeCell ref="B37:N37"/>
  </mergeCells>
  <pageMargins left="0.70866141732283505" right="0.70866141732283505" top="0.74803149606299202" bottom="0.74803149606299202" header="0.31496062992126" footer="0.31496062992126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rightToLeft="1" topLeftCell="A12" workbookViewId="0">
      <selection activeCell="B1" sqref="B1:C1"/>
    </sheetView>
  </sheetViews>
  <sheetFormatPr defaultRowHeight="15"/>
  <cols>
    <col min="1" max="1" width="3.7109375" style="8" customWidth="1"/>
    <col min="2" max="2" width="25.28515625" style="8" bestFit="1" customWidth="1"/>
    <col min="3" max="3" width="12.42578125" style="8" customWidth="1"/>
    <col min="4" max="4" width="11.5703125" style="8" customWidth="1"/>
    <col min="5" max="5" width="16.28515625" style="8" customWidth="1"/>
    <col min="6" max="6" width="20.7109375" style="8" customWidth="1"/>
    <col min="7" max="256" width="9" style="8"/>
    <col min="257" max="257" width="3.7109375" style="8" customWidth="1"/>
    <col min="258" max="258" width="25.28515625" style="8" bestFit="1" customWidth="1"/>
    <col min="259" max="259" width="12.42578125" style="8" customWidth="1"/>
    <col min="260" max="260" width="11.5703125" style="8" customWidth="1"/>
    <col min="261" max="261" width="16.28515625" style="8" customWidth="1"/>
    <col min="262" max="262" width="20.7109375" style="8" customWidth="1"/>
    <col min="263" max="512" width="9" style="8"/>
    <col min="513" max="513" width="3.7109375" style="8" customWidth="1"/>
    <col min="514" max="514" width="25.28515625" style="8" bestFit="1" customWidth="1"/>
    <col min="515" max="515" width="12.42578125" style="8" customWidth="1"/>
    <col min="516" max="516" width="11.5703125" style="8" customWidth="1"/>
    <col min="517" max="517" width="16.28515625" style="8" customWidth="1"/>
    <col min="518" max="518" width="20.7109375" style="8" customWidth="1"/>
    <col min="519" max="768" width="9" style="8"/>
    <col min="769" max="769" width="3.7109375" style="8" customWidth="1"/>
    <col min="770" max="770" width="25.28515625" style="8" bestFit="1" customWidth="1"/>
    <col min="771" max="771" width="12.42578125" style="8" customWidth="1"/>
    <col min="772" max="772" width="11.5703125" style="8" customWidth="1"/>
    <col min="773" max="773" width="16.28515625" style="8" customWidth="1"/>
    <col min="774" max="774" width="20.7109375" style="8" customWidth="1"/>
    <col min="775" max="1024" width="9" style="8"/>
    <col min="1025" max="1025" width="3.7109375" style="8" customWidth="1"/>
    <col min="1026" max="1026" width="25.28515625" style="8" bestFit="1" customWidth="1"/>
    <col min="1027" max="1027" width="12.42578125" style="8" customWidth="1"/>
    <col min="1028" max="1028" width="11.5703125" style="8" customWidth="1"/>
    <col min="1029" max="1029" width="16.28515625" style="8" customWidth="1"/>
    <col min="1030" max="1030" width="20.7109375" style="8" customWidth="1"/>
    <col min="1031" max="1280" width="9" style="8"/>
    <col min="1281" max="1281" width="3.7109375" style="8" customWidth="1"/>
    <col min="1282" max="1282" width="25.28515625" style="8" bestFit="1" customWidth="1"/>
    <col min="1283" max="1283" width="12.42578125" style="8" customWidth="1"/>
    <col min="1284" max="1284" width="11.5703125" style="8" customWidth="1"/>
    <col min="1285" max="1285" width="16.28515625" style="8" customWidth="1"/>
    <col min="1286" max="1286" width="20.7109375" style="8" customWidth="1"/>
    <col min="1287" max="1536" width="9" style="8"/>
    <col min="1537" max="1537" width="3.7109375" style="8" customWidth="1"/>
    <col min="1538" max="1538" width="25.28515625" style="8" bestFit="1" customWidth="1"/>
    <col min="1539" max="1539" width="12.42578125" style="8" customWidth="1"/>
    <col min="1540" max="1540" width="11.5703125" style="8" customWidth="1"/>
    <col min="1541" max="1541" width="16.28515625" style="8" customWidth="1"/>
    <col min="1542" max="1542" width="20.7109375" style="8" customWidth="1"/>
    <col min="1543" max="1792" width="9" style="8"/>
    <col min="1793" max="1793" width="3.7109375" style="8" customWidth="1"/>
    <col min="1794" max="1794" width="25.28515625" style="8" bestFit="1" customWidth="1"/>
    <col min="1795" max="1795" width="12.42578125" style="8" customWidth="1"/>
    <col min="1796" max="1796" width="11.5703125" style="8" customWidth="1"/>
    <col min="1797" max="1797" width="16.28515625" style="8" customWidth="1"/>
    <col min="1798" max="1798" width="20.7109375" style="8" customWidth="1"/>
    <col min="1799" max="2048" width="9" style="8"/>
    <col min="2049" max="2049" width="3.7109375" style="8" customWidth="1"/>
    <col min="2050" max="2050" width="25.28515625" style="8" bestFit="1" customWidth="1"/>
    <col min="2051" max="2051" width="12.42578125" style="8" customWidth="1"/>
    <col min="2052" max="2052" width="11.5703125" style="8" customWidth="1"/>
    <col min="2053" max="2053" width="16.28515625" style="8" customWidth="1"/>
    <col min="2054" max="2054" width="20.7109375" style="8" customWidth="1"/>
    <col min="2055" max="2304" width="9" style="8"/>
    <col min="2305" max="2305" width="3.7109375" style="8" customWidth="1"/>
    <col min="2306" max="2306" width="25.28515625" style="8" bestFit="1" customWidth="1"/>
    <col min="2307" max="2307" width="12.42578125" style="8" customWidth="1"/>
    <col min="2308" max="2308" width="11.5703125" style="8" customWidth="1"/>
    <col min="2309" max="2309" width="16.28515625" style="8" customWidth="1"/>
    <col min="2310" max="2310" width="20.7109375" style="8" customWidth="1"/>
    <col min="2311" max="2560" width="9" style="8"/>
    <col min="2561" max="2561" width="3.7109375" style="8" customWidth="1"/>
    <col min="2562" max="2562" width="25.28515625" style="8" bestFit="1" customWidth="1"/>
    <col min="2563" max="2563" width="12.42578125" style="8" customWidth="1"/>
    <col min="2564" max="2564" width="11.5703125" style="8" customWidth="1"/>
    <col min="2565" max="2565" width="16.28515625" style="8" customWidth="1"/>
    <col min="2566" max="2566" width="20.7109375" style="8" customWidth="1"/>
    <col min="2567" max="2816" width="9" style="8"/>
    <col min="2817" max="2817" width="3.7109375" style="8" customWidth="1"/>
    <col min="2818" max="2818" width="25.28515625" style="8" bestFit="1" customWidth="1"/>
    <col min="2819" max="2819" width="12.42578125" style="8" customWidth="1"/>
    <col min="2820" max="2820" width="11.5703125" style="8" customWidth="1"/>
    <col min="2821" max="2821" width="16.28515625" style="8" customWidth="1"/>
    <col min="2822" max="2822" width="20.7109375" style="8" customWidth="1"/>
    <col min="2823" max="3072" width="9" style="8"/>
    <col min="3073" max="3073" width="3.7109375" style="8" customWidth="1"/>
    <col min="3074" max="3074" width="25.28515625" style="8" bestFit="1" customWidth="1"/>
    <col min="3075" max="3075" width="12.42578125" style="8" customWidth="1"/>
    <col min="3076" max="3076" width="11.5703125" style="8" customWidth="1"/>
    <col min="3077" max="3077" width="16.28515625" style="8" customWidth="1"/>
    <col min="3078" max="3078" width="20.7109375" style="8" customWidth="1"/>
    <col min="3079" max="3328" width="9" style="8"/>
    <col min="3329" max="3329" width="3.7109375" style="8" customWidth="1"/>
    <col min="3330" max="3330" width="25.28515625" style="8" bestFit="1" customWidth="1"/>
    <col min="3331" max="3331" width="12.42578125" style="8" customWidth="1"/>
    <col min="3332" max="3332" width="11.5703125" style="8" customWidth="1"/>
    <col min="3333" max="3333" width="16.28515625" style="8" customWidth="1"/>
    <col min="3334" max="3334" width="20.7109375" style="8" customWidth="1"/>
    <col min="3335" max="3584" width="9" style="8"/>
    <col min="3585" max="3585" width="3.7109375" style="8" customWidth="1"/>
    <col min="3586" max="3586" width="25.28515625" style="8" bestFit="1" customWidth="1"/>
    <col min="3587" max="3587" width="12.42578125" style="8" customWidth="1"/>
    <col min="3588" max="3588" width="11.5703125" style="8" customWidth="1"/>
    <col min="3589" max="3589" width="16.28515625" style="8" customWidth="1"/>
    <col min="3590" max="3590" width="20.7109375" style="8" customWidth="1"/>
    <col min="3591" max="3840" width="9" style="8"/>
    <col min="3841" max="3841" width="3.7109375" style="8" customWidth="1"/>
    <col min="3842" max="3842" width="25.28515625" style="8" bestFit="1" customWidth="1"/>
    <col min="3843" max="3843" width="12.42578125" style="8" customWidth="1"/>
    <col min="3844" max="3844" width="11.5703125" style="8" customWidth="1"/>
    <col min="3845" max="3845" width="16.28515625" style="8" customWidth="1"/>
    <col min="3846" max="3846" width="20.7109375" style="8" customWidth="1"/>
    <col min="3847" max="4096" width="9" style="8"/>
    <col min="4097" max="4097" width="3.7109375" style="8" customWidth="1"/>
    <col min="4098" max="4098" width="25.28515625" style="8" bestFit="1" customWidth="1"/>
    <col min="4099" max="4099" width="12.42578125" style="8" customWidth="1"/>
    <col min="4100" max="4100" width="11.5703125" style="8" customWidth="1"/>
    <col min="4101" max="4101" width="16.28515625" style="8" customWidth="1"/>
    <col min="4102" max="4102" width="20.7109375" style="8" customWidth="1"/>
    <col min="4103" max="4352" width="9" style="8"/>
    <col min="4353" max="4353" width="3.7109375" style="8" customWidth="1"/>
    <col min="4354" max="4354" width="25.28515625" style="8" bestFit="1" customWidth="1"/>
    <col min="4355" max="4355" width="12.42578125" style="8" customWidth="1"/>
    <col min="4356" max="4356" width="11.5703125" style="8" customWidth="1"/>
    <col min="4357" max="4357" width="16.28515625" style="8" customWidth="1"/>
    <col min="4358" max="4358" width="20.7109375" style="8" customWidth="1"/>
    <col min="4359" max="4608" width="9" style="8"/>
    <col min="4609" max="4609" width="3.7109375" style="8" customWidth="1"/>
    <col min="4610" max="4610" width="25.28515625" style="8" bestFit="1" customWidth="1"/>
    <col min="4611" max="4611" width="12.42578125" style="8" customWidth="1"/>
    <col min="4612" max="4612" width="11.5703125" style="8" customWidth="1"/>
    <col min="4613" max="4613" width="16.28515625" style="8" customWidth="1"/>
    <col min="4614" max="4614" width="20.7109375" style="8" customWidth="1"/>
    <col min="4615" max="4864" width="9" style="8"/>
    <col min="4865" max="4865" width="3.7109375" style="8" customWidth="1"/>
    <col min="4866" max="4866" width="25.28515625" style="8" bestFit="1" customWidth="1"/>
    <col min="4867" max="4867" width="12.42578125" style="8" customWidth="1"/>
    <col min="4868" max="4868" width="11.5703125" style="8" customWidth="1"/>
    <col min="4869" max="4869" width="16.28515625" style="8" customWidth="1"/>
    <col min="4870" max="4870" width="20.7109375" style="8" customWidth="1"/>
    <col min="4871" max="5120" width="9" style="8"/>
    <col min="5121" max="5121" width="3.7109375" style="8" customWidth="1"/>
    <col min="5122" max="5122" width="25.28515625" style="8" bestFit="1" customWidth="1"/>
    <col min="5123" max="5123" width="12.42578125" style="8" customWidth="1"/>
    <col min="5124" max="5124" width="11.5703125" style="8" customWidth="1"/>
    <col min="5125" max="5125" width="16.28515625" style="8" customWidth="1"/>
    <col min="5126" max="5126" width="20.7109375" style="8" customWidth="1"/>
    <col min="5127" max="5376" width="9" style="8"/>
    <col min="5377" max="5377" width="3.7109375" style="8" customWidth="1"/>
    <col min="5378" max="5378" width="25.28515625" style="8" bestFit="1" customWidth="1"/>
    <col min="5379" max="5379" width="12.42578125" style="8" customWidth="1"/>
    <col min="5380" max="5380" width="11.5703125" style="8" customWidth="1"/>
    <col min="5381" max="5381" width="16.28515625" style="8" customWidth="1"/>
    <col min="5382" max="5382" width="20.7109375" style="8" customWidth="1"/>
    <col min="5383" max="5632" width="9" style="8"/>
    <col min="5633" max="5633" width="3.7109375" style="8" customWidth="1"/>
    <col min="5634" max="5634" width="25.28515625" style="8" bestFit="1" customWidth="1"/>
    <col min="5635" max="5635" width="12.42578125" style="8" customWidth="1"/>
    <col min="5636" max="5636" width="11.5703125" style="8" customWidth="1"/>
    <col min="5637" max="5637" width="16.28515625" style="8" customWidth="1"/>
    <col min="5638" max="5638" width="20.7109375" style="8" customWidth="1"/>
    <col min="5639" max="5888" width="9" style="8"/>
    <col min="5889" max="5889" width="3.7109375" style="8" customWidth="1"/>
    <col min="5890" max="5890" width="25.28515625" style="8" bestFit="1" customWidth="1"/>
    <col min="5891" max="5891" width="12.42578125" style="8" customWidth="1"/>
    <col min="5892" max="5892" width="11.5703125" style="8" customWidth="1"/>
    <col min="5893" max="5893" width="16.28515625" style="8" customWidth="1"/>
    <col min="5894" max="5894" width="20.7109375" style="8" customWidth="1"/>
    <col min="5895" max="6144" width="9" style="8"/>
    <col min="6145" max="6145" width="3.7109375" style="8" customWidth="1"/>
    <col min="6146" max="6146" width="25.28515625" style="8" bestFit="1" customWidth="1"/>
    <col min="6147" max="6147" width="12.42578125" style="8" customWidth="1"/>
    <col min="6148" max="6148" width="11.5703125" style="8" customWidth="1"/>
    <col min="6149" max="6149" width="16.28515625" style="8" customWidth="1"/>
    <col min="6150" max="6150" width="20.7109375" style="8" customWidth="1"/>
    <col min="6151" max="6400" width="9" style="8"/>
    <col min="6401" max="6401" width="3.7109375" style="8" customWidth="1"/>
    <col min="6402" max="6402" width="25.28515625" style="8" bestFit="1" customWidth="1"/>
    <col min="6403" max="6403" width="12.42578125" style="8" customWidth="1"/>
    <col min="6404" max="6404" width="11.5703125" style="8" customWidth="1"/>
    <col min="6405" max="6405" width="16.28515625" style="8" customWidth="1"/>
    <col min="6406" max="6406" width="20.7109375" style="8" customWidth="1"/>
    <col min="6407" max="6656" width="9" style="8"/>
    <col min="6657" max="6657" width="3.7109375" style="8" customWidth="1"/>
    <col min="6658" max="6658" width="25.28515625" style="8" bestFit="1" customWidth="1"/>
    <col min="6659" max="6659" width="12.42578125" style="8" customWidth="1"/>
    <col min="6660" max="6660" width="11.5703125" style="8" customWidth="1"/>
    <col min="6661" max="6661" width="16.28515625" style="8" customWidth="1"/>
    <col min="6662" max="6662" width="20.7109375" style="8" customWidth="1"/>
    <col min="6663" max="6912" width="9" style="8"/>
    <col min="6913" max="6913" width="3.7109375" style="8" customWidth="1"/>
    <col min="6914" max="6914" width="25.28515625" style="8" bestFit="1" customWidth="1"/>
    <col min="6915" max="6915" width="12.42578125" style="8" customWidth="1"/>
    <col min="6916" max="6916" width="11.5703125" style="8" customWidth="1"/>
    <col min="6917" max="6917" width="16.28515625" style="8" customWidth="1"/>
    <col min="6918" max="6918" width="20.7109375" style="8" customWidth="1"/>
    <col min="6919" max="7168" width="9" style="8"/>
    <col min="7169" max="7169" width="3.7109375" style="8" customWidth="1"/>
    <col min="7170" max="7170" width="25.28515625" style="8" bestFit="1" customWidth="1"/>
    <col min="7171" max="7171" width="12.42578125" style="8" customWidth="1"/>
    <col min="7172" max="7172" width="11.5703125" style="8" customWidth="1"/>
    <col min="7173" max="7173" width="16.28515625" style="8" customWidth="1"/>
    <col min="7174" max="7174" width="20.7109375" style="8" customWidth="1"/>
    <col min="7175" max="7424" width="9" style="8"/>
    <col min="7425" max="7425" width="3.7109375" style="8" customWidth="1"/>
    <col min="7426" max="7426" width="25.28515625" style="8" bestFit="1" customWidth="1"/>
    <col min="7427" max="7427" width="12.42578125" style="8" customWidth="1"/>
    <col min="7428" max="7428" width="11.5703125" style="8" customWidth="1"/>
    <col min="7429" max="7429" width="16.28515625" style="8" customWidth="1"/>
    <col min="7430" max="7430" width="20.7109375" style="8" customWidth="1"/>
    <col min="7431" max="7680" width="9" style="8"/>
    <col min="7681" max="7681" width="3.7109375" style="8" customWidth="1"/>
    <col min="7682" max="7682" width="25.28515625" style="8" bestFit="1" customWidth="1"/>
    <col min="7683" max="7683" width="12.42578125" style="8" customWidth="1"/>
    <col min="7684" max="7684" width="11.5703125" style="8" customWidth="1"/>
    <col min="7685" max="7685" width="16.28515625" style="8" customWidth="1"/>
    <col min="7686" max="7686" width="20.7109375" style="8" customWidth="1"/>
    <col min="7687" max="7936" width="9" style="8"/>
    <col min="7937" max="7937" width="3.7109375" style="8" customWidth="1"/>
    <col min="7938" max="7938" width="25.28515625" style="8" bestFit="1" customWidth="1"/>
    <col min="7939" max="7939" width="12.42578125" style="8" customWidth="1"/>
    <col min="7940" max="7940" width="11.5703125" style="8" customWidth="1"/>
    <col min="7941" max="7941" width="16.28515625" style="8" customWidth="1"/>
    <col min="7942" max="7942" width="20.7109375" style="8" customWidth="1"/>
    <col min="7943" max="8192" width="9" style="8"/>
    <col min="8193" max="8193" width="3.7109375" style="8" customWidth="1"/>
    <col min="8194" max="8194" width="25.28515625" style="8" bestFit="1" customWidth="1"/>
    <col min="8195" max="8195" width="12.42578125" style="8" customWidth="1"/>
    <col min="8196" max="8196" width="11.5703125" style="8" customWidth="1"/>
    <col min="8197" max="8197" width="16.28515625" style="8" customWidth="1"/>
    <col min="8198" max="8198" width="20.7109375" style="8" customWidth="1"/>
    <col min="8199" max="8448" width="9" style="8"/>
    <col min="8449" max="8449" width="3.7109375" style="8" customWidth="1"/>
    <col min="8450" max="8450" width="25.28515625" style="8" bestFit="1" customWidth="1"/>
    <col min="8451" max="8451" width="12.42578125" style="8" customWidth="1"/>
    <col min="8452" max="8452" width="11.5703125" style="8" customWidth="1"/>
    <col min="8453" max="8453" width="16.28515625" style="8" customWidth="1"/>
    <col min="8454" max="8454" width="20.7109375" style="8" customWidth="1"/>
    <col min="8455" max="8704" width="9" style="8"/>
    <col min="8705" max="8705" width="3.7109375" style="8" customWidth="1"/>
    <col min="8706" max="8706" width="25.28515625" style="8" bestFit="1" customWidth="1"/>
    <col min="8707" max="8707" width="12.42578125" style="8" customWidth="1"/>
    <col min="8708" max="8708" width="11.5703125" style="8" customWidth="1"/>
    <col min="8709" max="8709" width="16.28515625" style="8" customWidth="1"/>
    <col min="8710" max="8710" width="20.7109375" style="8" customWidth="1"/>
    <col min="8711" max="8960" width="9" style="8"/>
    <col min="8961" max="8961" width="3.7109375" style="8" customWidth="1"/>
    <col min="8962" max="8962" width="25.28515625" style="8" bestFit="1" customWidth="1"/>
    <col min="8963" max="8963" width="12.42578125" style="8" customWidth="1"/>
    <col min="8964" max="8964" width="11.5703125" style="8" customWidth="1"/>
    <col min="8965" max="8965" width="16.28515625" style="8" customWidth="1"/>
    <col min="8966" max="8966" width="20.7109375" style="8" customWidth="1"/>
    <col min="8967" max="9216" width="9" style="8"/>
    <col min="9217" max="9217" width="3.7109375" style="8" customWidth="1"/>
    <col min="9218" max="9218" width="25.28515625" style="8" bestFit="1" customWidth="1"/>
    <col min="9219" max="9219" width="12.42578125" style="8" customWidth="1"/>
    <col min="9220" max="9220" width="11.5703125" style="8" customWidth="1"/>
    <col min="9221" max="9221" width="16.28515625" style="8" customWidth="1"/>
    <col min="9222" max="9222" width="20.7109375" style="8" customWidth="1"/>
    <col min="9223" max="9472" width="9" style="8"/>
    <col min="9473" max="9473" width="3.7109375" style="8" customWidth="1"/>
    <col min="9474" max="9474" width="25.28515625" style="8" bestFit="1" customWidth="1"/>
    <col min="9475" max="9475" width="12.42578125" style="8" customWidth="1"/>
    <col min="9476" max="9476" width="11.5703125" style="8" customWidth="1"/>
    <col min="9477" max="9477" width="16.28515625" style="8" customWidth="1"/>
    <col min="9478" max="9478" width="20.7109375" style="8" customWidth="1"/>
    <col min="9479" max="9728" width="9" style="8"/>
    <col min="9729" max="9729" width="3.7109375" style="8" customWidth="1"/>
    <col min="9730" max="9730" width="25.28515625" style="8" bestFit="1" customWidth="1"/>
    <col min="9731" max="9731" width="12.42578125" style="8" customWidth="1"/>
    <col min="9732" max="9732" width="11.5703125" style="8" customWidth="1"/>
    <col min="9733" max="9733" width="16.28515625" style="8" customWidth="1"/>
    <col min="9734" max="9734" width="20.7109375" style="8" customWidth="1"/>
    <col min="9735" max="9984" width="9" style="8"/>
    <col min="9985" max="9985" width="3.7109375" style="8" customWidth="1"/>
    <col min="9986" max="9986" width="25.28515625" style="8" bestFit="1" customWidth="1"/>
    <col min="9987" max="9987" width="12.42578125" style="8" customWidth="1"/>
    <col min="9988" max="9988" width="11.5703125" style="8" customWidth="1"/>
    <col min="9989" max="9989" width="16.28515625" style="8" customWidth="1"/>
    <col min="9990" max="9990" width="20.7109375" style="8" customWidth="1"/>
    <col min="9991" max="10240" width="9" style="8"/>
    <col min="10241" max="10241" width="3.7109375" style="8" customWidth="1"/>
    <col min="10242" max="10242" width="25.28515625" style="8" bestFit="1" customWidth="1"/>
    <col min="10243" max="10243" width="12.42578125" style="8" customWidth="1"/>
    <col min="10244" max="10244" width="11.5703125" style="8" customWidth="1"/>
    <col min="10245" max="10245" width="16.28515625" style="8" customWidth="1"/>
    <col min="10246" max="10246" width="20.7109375" style="8" customWidth="1"/>
    <col min="10247" max="10496" width="9" style="8"/>
    <col min="10497" max="10497" width="3.7109375" style="8" customWidth="1"/>
    <col min="10498" max="10498" width="25.28515625" style="8" bestFit="1" customWidth="1"/>
    <col min="10499" max="10499" width="12.42578125" style="8" customWidth="1"/>
    <col min="10500" max="10500" width="11.5703125" style="8" customWidth="1"/>
    <col min="10501" max="10501" width="16.28515625" style="8" customWidth="1"/>
    <col min="10502" max="10502" width="20.7109375" style="8" customWidth="1"/>
    <col min="10503" max="10752" width="9" style="8"/>
    <col min="10753" max="10753" width="3.7109375" style="8" customWidth="1"/>
    <col min="10754" max="10754" width="25.28515625" style="8" bestFit="1" customWidth="1"/>
    <col min="10755" max="10755" width="12.42578125" style="8" customWidth="1"/>
    <col min="10756" max="10756" width="11.5703125" style="8" customWidth="1"/>
    <col min="10757" max="10757" width="16.28515625" style="8" customWidth="1"/>
    <col min="10758" max="10758" width="20.7109375" style="8" customWidth="1"/>
    <col min="10759" max="11008" width="9" style="8"/>
    <col min="11009" max="11009" width="3.7109375" style="8" customWidth="1"/>
    <col min="11010" max="11010" width="25.28515625" style="8" bestFit="1" customWidth="1"/>
    <col min="11011" max="11011" width="12.42578125" style="8" customWidth="1"/>
    <col min="11012" max="11012" width="11.5703125" style="8" customWidth="1"/>
    <col min="11013" max="11013" width="16.28515625" style="8" customWidth="1"/>
    <col min="11014" max="11014" width="20.7109375" style="8" customWidth="1"/>
    <col min="11015" max="11264" width="9" style="8"/>
    <col min="11265" max="11265" width="3.7109375" style="8" customWidth="1"/>
    <col min="11266" max="11266" width="25.28515625" style="8" bestFit="1" customWidth="1"/>
    <col min="11267" max="11267" width="12.42578125" style="8" customWidth="1"/>
    <col min="11268" max="11268" width="11.5703125" style="8" customWidth="1"/>
    <col min="11269" max="11269" width="16.28515625" style="8" customWidth="1"/>
    <col min="11270" max="11270" width="20.7109375" style="8" customWidth="1"/>
    <col min="11271" max="11520" width="9" style="8"/>
    <col min="11521" max="11521" width="3.7109375" style="8" customWidth="1"/>
    <col min="11522" max="11522" width="25.28515625" style="8" bestFit="1" customWidth="1"/>
    <col min="11523" max="11523" width="12.42578125" style="8" customWidth="1"/>
    <col min="11524" max="11524" width="11.5703125" style="8" customWidth="1"/>
    <col min="11525" max="11525" width="16.28515625" style="8" customWidth="1"/>
    <col min="11526" max="11526" width="20.7109375" style="8" customWidth="1"/>
    <col min="11527" max="11776" width="9" style="8"/>
    <col min="11777" max="11777" width="3.7109375" style="8" customWidth="1"/>
    <col min="11778" max="11778" width="25.28515625" style="8" bestFit="1" customWidth="1"/>
    <col min="11779" max="11779" width="12.42578125" style="8" customWidth="1"/>
    <col min="11780" max="11780" width="11.5703125" style="8" customWidth="1"/>
    <col min="11781" max="11781" width="16.28515625" style="8" customWidth="1"/>
    <col min="11782" max="11782" width="20.7109375" style="8" customWidth="1"/>
    <col min="11783" max="12032" width="9" style="8"/>
    <col min="12033" max="12033" width="3.7109375" style="8" customWidth="1"/>
    <col min="12034" max="12034" width="25.28515625" style="8" bestFit="1" customWidth="1"/>
    <col min="12035" max="12035" width="12.42578125" style="8" customWidth="1"/>
    <col min="12036" max="12036" width="11.5703125" style="8" customWidth="1"/>
    <col min="12037" max="12037" width="16.28515625" style="8" customWidth="1"/>
    <col min="12038" max="12038" width="20.7109375" style="8" customWidth="1"/>
    <col min="12039" max="12288" width="9" style="8"/>
    <col min="12289" max="12289" width="3.7109375" style="8" customWidth="1"/>
    <col min="12290" max="12290" width="25.28515625" style="8" bestFit="1" customWidth="1"/>
    <col min="12291" max="12291" width="12.42578125" style="8" customWidth="1"/>
    <col min="12292" max="12292" width="11.5703125" style="8" customWidth="1"/>
    <col min="12293" max="12293" width="16.28515625" style="8" customWidth="1"/>
    <col min="12294" max="12294" width="20.7109375" style="8" customWidth="1"/>
    <col min="12295" max="12544" width="9" style="8"/>
    <col min="12545" max="12545" width="3.7109375" style="8" customWidth="1"/>
    <col min="12546" max="12546" width="25.28515625" style="8" bestFit="1" customWidth="1"/>
    <col min="12547" max="12547" width="12.42578125" style="8" customWidth="1"/>
    <col min="12548" max="12548" width="11.5703125" style="8" customWidth="1"/>
    <col min="12549" max="12549" width="16.28515625" style="8" customWidth="1"/>
    <col min="12550" max="12550" width="20.7109375" style="8" customWidth="1"/>
    <col min="12551" max="12800" width="9" style="8"/>
    <col min="12801" max="12801" width="3.7109375" style="8" customWidth="1"/>
    <col min="12802" max="12802" width="25.28515625" style="8" bestFit="1" customWidth="1"/>
    <col min="12803" max="12803" width="12.42578125" style="8" customWidth="1"/>
    <col min="12804" max="12804" width="11.5703125" style="8" customWidth="1"/>
    <col min="12805" max="12805" width="16.28515625" style="8" customWidth="1"/>
    <col min="12806" max="12806" width="20.7109375" style="8" customWidth="1"/>
    <col min="12807" max="13056" width="9" style="8"/>
    <col min="13057" max="13057" width="3.7109375" style="8" customWidth="1"/>
    <col min="13058" max="13058" width="25.28515625" style="8" bestFit="1" customWidth="1"/>
    <col min="13059" max="13059" width="12.42578125" style="8" customWidth="1"/>
    <col min="13060" max="13060" width="11.5703125" style="8" customWidth="1"/>
    <col min="13061" max="13061" width="16.28515625" style="8" customWidth="1"/>
    <col min="13062" max="13062" width="20.7109375" style="8" customWidth="1"/>
    <col min="13063" max="13312" width="9" style="8"/>
    <col min="13313" max="13313" width="3.7109375" style="8" customWidth="1"/>
    <col min="13314" max="13314" width="25.28515625" style="8" bestFit="1" customWidth="1"/>
    <col min="13315" max="13315" width="12.42578125" style="8" customWidth="1"/>
    <col min="13316" max="13316" width="11.5703125" style="8" customWidth="1"/>
    <col min="13317" max="13317" width="16.28515625" style="8" customWidth="1"/>
    <col min="13318" max="13318" width="20.7109375" style="8" customWidth="1"/>
    <col min="13319" max="13568" width="9" style="8"/>
    <col min="13569" max="13569" width="3.7109375" style="8" customWidth="1"/>
    <col min="13570" max="13570" width="25.28515625" style="8" bestFit="1" customWidth="1"/>
    <col min="13571" max="13571" width="12.42578125" style="8" customWidth="1"/>
    <col min="13572" max="13572" width="11.5703125" style="8" customWidth="1"/>
    <col min="13573" max="13573" width="16.28515625" style="8" customWidth="1"/>
    <col min="13574" max="13574" width="20.7109375" style="8" customWidth="1"/>
    <col min="13575" max="13824" width="9" style="8"/>
    <col min="13825" max="13825" width="3.7109375" style="8" customWidth="1"/>
    <col min="13826" max="13826" width="25.28515625" style="8" bestFit="1" customWidth="1"/>
    <col min="13827" max="13827" width="12.42578125" style="8" customWidth="1"/>
    <col min="13828" max="13828" width="11.5703125" style="8" customWidth="1"/>
    <col min="13829" max="13829" width="16.28515625" style="8" customWidth="1"/>
    <col min="13830" max="13830" width="20.7109375" style="8" customWidth="1"/>
    <col min="13831" max="14080" width="9" style="8"/>
    <col min="14081" max="14081" width="3.7109375" style="8" customWidth="1"/>
    <col min="14082" max="14082" width="25.28515625" style="8" bestFit="1" customWidth="1"/>
    <col min="14083" max="14083" width="12.42578125" style="8" customWidth="1"/>
    <col min="14084" max="14084" width="11.5703125" style="8" customWidth="1"/>
    <col min="14085" max="14085" width="16.28515625" style="8" customWidth="1"/>
    <col min="14086" max="14086" width="20.7109375" style="8" customWidth="1"/>
    <col min="14087" max="14336" width="9" style="8"/>
    <col min="14337" max="14337" width="3.7109375" style="8" customWidth="1"/>
    <col min="14338" max="14338" width="25.28515625" style="8" bestFit="1" customWidth="1"/>
    <col min="14339" max="14339" width="12.42578125" style="8" customWidth="1"/>
    <col min="14340" max="14340" width="11.5703125" style="8" customWidth="1"/>
    <col min="14341" max="14341" width="16.28515625" style="8" customWidth="1"/>
    <col min="14342" max="14342" width="20.7109375" style="8" customWidth="1"/>
    <col min="14343" max="14592" width="9" style="8"/>
    <col min="14593" max="14593" width="3.7109375" style="8" customWidth="1"/>
    <col min="14594" max="14594" width="25.28515625" style="8" bestFit="1" customWidth="1"/>
    <col min="14595" max="14595" width="12.42578125" style="8" customWidth="1"/>
    <col min="14596" max="14596" width="11.5703125" style="8" customWidth="1"/>
    <col min="14597" max="14597" width="16.28515625" style="8" customWidth="1"/>
    <col min="14598" max="14598" width="20.7109375" style="8" customWidth="1"/>
    <col min="14599" max="14848" width="9" style="8"/>
    <col min="14849" max="14849" width="3.7109375" style="8" customWidth="1"/>
    <col min="14850" max="14850" width="25.28515625" style="8" bestFit="1" customWidth="1"/>
    <col min="14851" max="14851" width="12.42578125" style="8" customWidth="1"/>
    <col min="14852" max="14852" width="11.5703125" style="8" customWidth="1"/>
    <col min="14853" max="14853" width="16.28515625" style="8" customWidth="1"/>
    <col min="14854" max="14854" width="20.7109375" style="8" customWidth="1"/>
    <col min="14855" max="15104" width="9" style="8"/>
    <col min="15105" max="15105" width="3.7109375" style="8" customWidth="1"/>
    <col min="15106" max="15106" width="25.28515625" style="8" bestFit="1" customWidth="1"/>
    <col min="15107" max="15107" width="12.42578125" style="8" customWidth="1"/>
    <col min="15108" max="15108" width="11.5703125" style="8" customWidth="1"/>
    <col min="15109" max="15109" width="16.28515625" style="8" customWidth="1"/>
    <col min="15110" max="15110" width="20.7109375" style="8" customWidth="1"/>
    <col min="15111" max="15360" width="9" style="8"/>
    <col min="15361" max="15361" width="3.7109375" style="8" customWidth="1"/>
    <col min="15362" max="15362" width="25.28515625" style="8" bestFit="1" customWidth="1"/>
    <col min="15363" max="15363" width="12.42578125" style="8" customWidth="1"/>
    <col min="15364" max="15364" width="11.5703125" style="8" customWidth="1"/>
    <col min="15365" max="15365" width="16.28515625" style="8" customWidth="1"/>
    <col min="15366" max="15366" width="20.7109375" style="8" customWidth="1"/>
    <col min="15367" max="15616" width="9" style="8"/>
    <col min="15617" max="15617" width="3.7109375" style="8" customWidth="1"/>
    <col min="15618" max="15618" width="25.28515625" style="8" bestFit="1" customWidth="1"/>
    <col min="15619" max="15619" width="12.42578125" style="8" customWidth="1"/>
    <col min="15620" max="15620" width="11.5703125" style="8" customWidth="1"/>
    <col min="15621" max="15621" width="16.28515625" style="8" customWidth="1"/>
    <col min="15622" max="15622" width="20.7109375" style="8" customWidth="1"/>
    <col min="15623" max="15872" width="9" style="8"/>
    <col min="15873" max="15873" width="3.7109375" style="8" customWidth="1"/>
    <col min="15874" max="15874" width="25.28515625" style="8" bestFit="1" customWidth="1"/>
    <col min="15875" max="15875" width="12.42578125" style="8" customWidth="1"/>
    <col min="15876" max="15876" width="11.5703125" style="8" customWidth="1"/>
    <col min="15877" max="15877" width="16.28515625" style="8" customWidth="1"/>
    <col min="15878" max="15878" width="20.7109375" style="8" customWidth="1"/>
    <col min="15879" max="16128" width="9" style="8"/>
    <col min="16129" max="16129" width="3.7109375" style="8" customWidth="1"/>
    <col min="16130" max="16130" width="25.28515625" style="8" bestFit="1" customWidth="1"/>
    <col min="16131" max="16131" width="12.42578125" style="8" customWidth="1"/>
    <col min="16132" max="16132" width="11.5703125" style="8" customWidth="1"/>
    <col min="16133" max="16133" width="16.28515625" style="8" customWidth="1"/>
    <col min="16134" max="16134" width="20.7109375" style="8" customWidth="1"/>
    <col min="16135" max="16384" width="9" style="8"/>
  </cols>
  <sheetData>
    <row r="1" spans="2:6" ht="27" customHeight="1">
      <c r="B1" s="224" t="s">
        <v>312</v>
      </c>
      <c r="C1" s="224"/>
      <c r="D1" s="105"/>
      <c r="E1" s="105"/>
      <c r="F1" s="105"/>
    </row>
    <row r="2" spans="2:6" ht="18" customHeight="1">
      <c r="B2" s="106" t="s">
        <v>328</v>
      </c>
      <c r="C2" s="106"/>
      <c r="D2" s="105"/>
      <c r="E2" s="105"/>
      <c r="F2" s="105"/>
    </row>
    <row r="3" spans="2:6" ht="21.95" customHeight="1">
      <c r="B3" s="188"/>
      <c r="C3" s="188"/>
      <c r="D3" s="188"/>
      <c r="E3" s="105"/>
      <c r="F3" s="105"/>
    </row>
    <row r="4" spans="2:6" ht="21.95" customHeight="1">
      <c r="B4" s="189" t="s">
        <v>313</v>
      </c>
      <c r="C4" s="189"/>
      <c r="D4" s="189"/>
      <c r="E4" s="189"/>
      <c r="F4" s="189"/>
    </row>
    <row r="5" spans="2:6" ht="21.95" customHeight="1">
      <c r="B5" s="98" t="s">
        <v>28</v>
      </c>
      <c r="C5" s="99" t="s">
        <v>12</v>
      </c>
      <c r="D5" s="99" t="s">
        <v>3</v>
      </c>
      <c r="E5" s="99" t="s">
        <v>36</v>
      </c>
      <c r="F5" s="99" t="s">
        <v>1</v>
      </c>
    </row>
    <row r="6" spans="2:6" ht="15" customHeight="1">
      <c r="B6" s="190" t="s">
        <v>21</v>
      </c>
      <c r="C6" s="191"/>
      <c r="D6" s="191"/>
      <c r="E6" s="191"/>
      <c r="F6" s="192"/>
    </row>
    <row r="7" spans="2:6" ht="15" customHeight="1">
      <c r="B7" s="107" t="s">
        <v>314</v>
      </c>
      <c r="C7" s="108" t="s">
        <v>101</v>
      </c>
      <c r="D7" s="109">
        <v>1</v>
      </c>
      <c r="E7" s="109">
        <v>5000000</v>
      </c>
      <c r="F7" s="109">
        <v>6350000</v>
      </c>
    </row>
    <row r="8" spans="2:6" ht="15" customHeight="1">
      <c r="B8" s="193" t="s">
        <v>22</v>
      </c>
      <c r="C8" s="194"/>
      <c r="D8" s="110">
        <f>SUM(D7)</f>
        <v>1</v>
      </c>
      <c r="E8" s="110">
        <f>SUM(E7)</f>
        <v>5000000</v>
      </c>
      <c r="F8" s="110">
        <f>SUM(F7)</f>
        <v>6350000</v>
      </c>
    </row>
    <row r="9" spans="2:6" ht="15" customHeight="1">
      <c r="B9" s="190" t="s">
        <v>315</v>
      </c>
      <c r="C9" s="191"/>
      <c r="D9" s="191"/>
      <c r="E9" s="191"/>
      <c r="F9" s="192"/>
    </row>
    <row r="10" spans="2:6" ht="15" customHeight="1">
      <c r="B10" s="107" t="s">
        <v>316</v>
      </c>
      <c r="C10" s="108" t="s">
        <v>141</v>
      </c>
      <c r="D10" s="109">
        <v>1</v>
      </c>
      <c r="E10" s="109">
        <v>525000</v>
      </c>
      <c r="F10" s="109">
        <v>3911250</v>
      </c>
    </row>
    <row r="11" spans="2:6" ht="15" customHeight="1">
      <c r="B11" s="195" t="s">
        <v>317</v>
      </c>
      <c r="C11" s="196"/>
      <c r="D11" s="110">
        <f>SUM(D10)</f>
        <v>1</v>
      </c>
      <c r="E11" s="110">
        <f>SUM(E10)</f>
        <v>525000</v>
      </c>
      <c r="F11" s="110">
        <f>SUM(F10)</f>
        <v>3911250</v>
      </c>
    </row>
    <row r="12" spans="2:6" ht="15" customHeight="1">
      <c r="B12" s="195" t="s">
        <v>318</v>
      </c>
      <c r="C12" s="196"/>
      <c r="D12" s="110">
        <f>D8+D11</f>
        <v>2</v>
      </c>
      <c r="E12" s="110">
        <f>E8+E11</f>
        <v>5525000</v>
      </c>
      <c r="F12" s="110">
        <f>F8+F11</f>
        <v>10261250</v>
      </c>
    </row>
    <row r="13" spans="2:6" ht="18.75">
      <c r="B13" s="100"/>
      <c r="C13" s="100"/>
      <c r="D13" s="100"/>
      <c r="E13" s="100"/>
      <c r="F13" s="100"/>
    </row>
    <row r="14" spans="2:6" ht="17.25">
      <c r="B14" s="189" t="s">
        <v>319</v>
      </c>
      <c r="C14" s="189"/>
      <c r="D14" s="189"/>
      <c r="E14" s="189"/>
      <c r="F14" s="189"/>
    </row>
    <row r="15" spans="2:6" ht="21.75" customHeight="1">
      <c r="B15" s="101" t="s">
        <v>28</v>
      </c>
      <c r="C15" s="102" t="s">
        <v>12</v>
      </c>
      <c r="D15" s="102" t="s">
        <v>3</v>
      </c>
      <c r="E15" s="102" t="s">
        <v>36</v>
      </c>
      <c r="F15" s="102" t="s">
        <v>1</v>
      </c>
    </row>
    <row r="16" spans="2:6" ht="15" customHeight="1">
      <c r="B16" s="190" t="s">
        <v>21</v>
      </c>
      <c r="C16" s="191"/>
      <c r="D16" s="191"/>
      <c r="E16" s="191"/>
      <c r="F16" s="192"/>
    </row>
    <row r="17" spans="2:6" ht="15" customHeight="1">
      <c r="B17" s="107" t="s">
        <v>320</v>
      </c>
      <c r="C17" s="108" t="s">
        <v>123</v>
      </c>
      <c r="D17" s="109">
        <v>1</v>
      </c>
      <c r="E17" s="109">
        <v>400000</v>
      </c>
      <c r="F17" s="109">
        <v>188000</v>
      </c>
    </row>
    <row r="18" spans="2:6" ht="15" customHeight="1">
      <c r="B18" s="107" t="s">
        <v>314</v>
      </c>
      <c r="C18" s="108" t="s">
        <v>101</v>
      </c>
      <c r="D18" s="109">
        <v>1</v>
      </c>
      <c r="E18" s="109">
        <v>10000000</v>
      </c>
      <c r="F18" s="109">
        <v>12500000</v>
      </c>
    </row>
    <row r="19" spans="2:6" ht="15" customHeight="1">
      <c r="B19" s="107" t="s">
        <v>321</v>
      </c>
      <c r="C19" s="108" t="s">
        <v>238</v>
      </c>
      <c r="D19" s="109">
        <v>35</v>
      </c>
      <c r="E19" s="109">
        <v>131500000</v>
      </c>
      <c r="F19" s="109">
        <v>118481892.34999999</v>
      </c>
    </row>
    <row r="20" spans="2:6" ht="15" customHeight="1">
      <c r="B20" s="193" t="s">
        <v>22</v>
      </c>
      <c r="C20" s="194"/>
      <c r="D20" s="110">
        <f>SUM(D17:D19)</f>
        <v>37</v>
      </c>
      <c r="E20" s="110">
        <f>SUM(E17:E19)</f>
        <v>141900000</v>
      </c>
      <c r="F20" s="110">
        <f>SUM(F17:F19)</f>
        <v>131169892.34999999</v>
      </c>
    </row>
    <row r="21" spans="2:6" ht="15" customHeight="1">
      <c r="B21" s="185" t="s">
        <v>322</v>
      </c>
      <c r="C21" s="186"/>
      <c r="D21" s="186"/>
      <c r="E21" s="186"/>
      <c r="F21" s="187"/>
    </row>
    <row r="22" spans="2:6" ht="15" customHeight="1">
      <c r="B22" s="111" t="s">
        <v>127</v>
      </c>
      <c r="C22" s="112" t="s">
        <v>126</v>
      </c>
      <c r="D22" s="110">
        <v>5</v>
      </c>
      <c r="E22" s="110">
        <v>1400000</v>
      </c>
      <c r="F22" s="110">
        <v>5562000</v>
      </c>
    </row>
    <row r="23" spans="2:6" ht="15" customHeight="1">
      <c r="B23" s="195" t="s">
        <v>323</v>
      </c>
      <c r="C23" s="196"/>
      <c r="D23" s="110">
        <f>SUM(D22)</f>
        <v>5</v>
      </c>
      <c r="E23" s="110">
        <f>SUM(E22)</f>
        <v>1400000</v>
      </c>
      <c r="F23" s="110">
        <f>SUM(F22)</f>
        <v>5562000</v>
      </c>
    </row>
    <row r="25" spans="2:6" ht="15" customHeight="1">
      <c r="B25" s="185" t="s">
        <v>315</v>
      </c>
      <c r="C25" s="186"/>
      <c r="D25" s="186"/>
      <c r="E25" s="186"/>
      <c r="F25" s="187"/>
    </row>
    <row r="26" spans="2:6" ht="15" customHeight="1">
      <c r="B26" s="111" t="s">
        <v>316</v>
      </c>
      <c r="C26" s="112" t="s">
        <v>141</v>
      </c>
      <c r="D26" s="110">
        <v>2</v>
      </c>
      <c r="E26" s="110">
        <v>750000</v>
      </c>
      <c r="F26" s="110">
        <v>5587500</v>
      </c>
    </row>
    <row r="27" spans="2:6" ht="15" customHeight="1">
      <c r="B27" s="195" t="s">
        <v>317</v>
      </c>
      <c r="C27" s="196"/>
      <c r="D27" s="110">
        <f>SUM(D26)</f>
        <v>2</v>
      </c>
      <c r="E27" s="110">
        <f>SUM(E26)</f>
        <v>750000</v>
      </c>
      <c r="F27" s="110">
        <f>SUM(F26)</f>
        <v>5587500</v>
      </c>
    </row>
    <row r="28" spans="2:6" ht="15" customHeight="1">
      <c r="B28" s="195" t="s">
        <v>318</v>
      </c>
      <c r="C28" s="196"/>
      <c r="D28" s="110">
        <f>D20+D23+D27</f>
        <v>44</v>
      </c>
      <c r="E28" s="110">
        <f>E20+E23+E27</f>
        <v>144050000</v>
      </c>
      <c r="F28" s="110">
        <f>F20+F23+F27</f>
        <v>142319392.34999999</v>
      </c>
    </row>
    <row r="30" spans="2:6" ht="17.25">
      <c r="B30" s="189" t="s">
        <v>324</v>
      </c>
      <c r="C30" s="189"/>
      <c r="D30" s="189"/>
      <c r="E30" s="189"/>
      <c r="F30" s="189"/>
    </row>
    <row r="31" spans="2:6" ht="18">
      <c r="B31" s="103" t="s">
        <v>28</v>
      </c>
      <c r="C31" s="104" t="s">
        <v>12</v>
      </c>
      <c r="D31" s="104" t="s">
        <v>3</v>
      </c>
      <c r="E31" s="104" t="s">
        <v>36</v>
      </c>
      <c r="F31" s="104" t="s">
        <v>1</v>
      </c>
    </row>
    <row r="32" spans="2:6" ht="15" customHeight="1">
      <c r="B32" s="199" t="s">
        <v>322</v>
      </c>
      <c r="C32" s="200"/>
      <c r="D32" s="200"/>
      <c r="E32" s="200"/>
      <c r="F32" s="201"/>
    </row>
    <row r="33" spans="2:6" ht="15" customHeight="1">
      <c r="B33" s="113" t="s">
        <v>326</v>
      </c>
      <c r="C33" s="114" t="s">
        <v>182</v>
      </c>
      <c r="D33" s="115">
        <v>1</v>
      </c>
      <c r="E33" s="115">
        <v>37500</v>
      </c>
      <c r="F33" s="115">
        <v>19500</v>
      </c>
    </row>
    <row r="34" spans="2:6" ht="15" customHeight="1">
      <c r="B34" s="197" t="s">
        <v>323</v>
      </c>
      <c r="C34" s="198"/>
      <c r="D34" s="115">
        <f t="shared" ref="D34:F35" si="0">SUM(D33)</f>
        <v>1</v>
      </c>
      <c r="E34" s="115">
        <f t="shared" si="0"/>
        <v>37500</v>
      </c>
      <c r="F34" s="115">
        <f t="shared" si="0"/>
        <v>19500</v>
      </c>
    </row>
    <row r="35" spans="2:6" ht="15" customHeight="1">
      <c r="B35" s="197" t="s">
        <v>318</v>
      </c>
      <c r="C35" s="198"/>
      <c r="D35" s="115">
        <f t="shared" si="0"/>
        <v>1</v>
      </c>
      <c r="E35" s="115">
        <f t="shared" si="0"/>
        <v>37500</v>
      </c>
      <c r="F35" s="115">
        <f t="shared" si="0"/>
        <v>19500</v>
      </c>
    </row>
  </sheetData>
  <mergeCells count="20">
    <mergeCell ref="B34:C34"/>
    <mergeCell ref="B35:C35"/>
    <mergeCell ref="B23:C23"/>
    <mergeCell ref="B25:F25"/>
    <mergeCell ref="B27:C27"/>
    <mergeCell ref="B28:C28"/>
    <mergeCell ref="B30:F30"/>
    <mergeCell ref="B32:F32"/>
    <mergeCell ref="B21:F21"/>
    <mergeCell ref="B1:C1"/>
    <mergeCell ref="B3:D3"/>
    <mergeCell ref="B4:F4"/>
    <mergeCell ref="B6:F6"/>
    <mergeCell ref="B8:C8"/>
    <mergeCell ref="B9:F9"/>
    <mergeCell ref="B11:C11"/>
    <mergeCell ref="B12:C12"/>
    <mergeCell ref="B14:F14"/>
    <mergeCell ref="B16:F16"/>
    <mergeCell ref="B20:C20"/>
  </mergeCells>
  <pageMargins left="0.70866141732283505" right="0.70866141732283505" top="0.74803149606299202" bottom="0.74803149606299202" header="0.31496062992126" footer="0.31496062992126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9"/>
  <sheetViews>
    <sheetView rightToLeft="1" topLeftCell="A50" zoomScaleNormal="100" zoomScaleSheetLayoutView="95" workbookViewId="0">
      <selection activeCell="C4" sqref="C4"/>
    </sheetView>
  </sheetViews>
  <sheetFormatPr defaultColWidth="9" defaultRowHeight="15"/>
  <cols>
    <col min="1" max="1" width="1.5703125" style="8" customWidth="1"/>
    <col min="2" max="2" width="27" style="8" customWidth="1"/>
    <col min="3" max="3" width="15.5703125" style="8" customWidth="1"/>
    <col min="4" max="4" width="22.28515625" style="8" customWidth="1"/>
    <col min="5" max="5" width="21.28515625" style="8" customWidth="1"/>
    <col min="6" max="16384" width="9" style="8"/>
  </cols>
  <sheetData>
    <row r="1" spans="2:5" ht="15" customHeight="1">
      <c r="B1" s="202" t="s">
        <v>304</v>
      </c>
      <c r="C1" s="202"/>
      <c r="D1" s="202"/>
      <c r="E1" s="202"/>
    </row>
    <row r="2" spans="2:5" ht="14.25" customHeight="1">
      <c r="B2" s="16" t="s">
        <v>11</v>
      </c>
      <c r="C2" s="16" t="s">
        <v>12</v>
      </c>
      <c r="D2" s="16" t="s">
        <v>29</v>
      </c>
      <c r="E2" s="16" t="s">
        <v>30</v>
      </c>
    </row>
    <row r="3" spans="2:5" ht="12" customHeight="1">
      <c r="B3" s="203" t="s">
        <v>21</v>
      </c>
      <c r="C3" s="204"/>
      <c r="D3" s="204"/>
      <c r="E3" s="205"/>
    </row>
    <row r="4" spans="2:5" ht="12" customHeight="1">
      <c r="B4" s="17" t="s">
        <v>71</v>
      </c>
      <c r="C4" s="18" t="s">
        <v>70</v>
      </c>
      <c r="D4" s="19">
        <v>1.08</v>
      </c>
      <c r="E4" s="19">
        <v>1.08</v>
      </c>
    </row>
    <row r="5" spans="2:5" ht="12" customHeight="1">
      <c r="B5" s="17" t="s">
        <v>154</v>
      </c>
      <c r="C5" s="18" t="s">
        <v>155</v>
      </c>
      <c r="D5" s="19">
        <v>1</v>
      </c>
      <c r="E5" s="19">
        <v>1</v>
      </c>
    </row>
    <row r="6" spans="2:5" ht="12" customHeight="1">
      <c r="B6" s="17" t="s">
        <v>83</v>
      </c>
      <c r="C6" s="18" t="s">
        <v>84</v>
      </c>
      <c r="D6" s="19">
        <v>2.29</v>
      </c>
      <c r="E6" s="20">
        <v>2.29</v>
      </c>
    </row>
    <row r="7" spans="2:5" ht="12" customHeight="1">
      <c r="B7" s="17" t="s">
        <v>203</v>
      </c>
      <c r="C7" s="18" t="s">
        <v>204</v>
      </c>
      <c r="D7" s="19">
        <v>1.02</v>
      </c>
      <c r="E7" s="20">
        <v>1.02</v>
      </c>
    </row>
    <row r="8" spans="2:5" ht="12" customHeight="1">
      <c r="B8" s="17" t="s">
        <v>162</v>
      </c>
      <c r="C8" s="18" t="s">
        <v>163</v>
      </c>
      <c r="D8" s="19">
        <v>0.69</v>
      </c>
      <c r="E8" s="38">
        <v>0.69</v>
      </c>
    </row>
    <row r="9" spans="2:5" ht="12" customHeight="1">
      <c r="B9" s="211" t="s">
        <v>39</v>
      </c>
      <c r="C9" s="212"/>
      <c r="D9" s="212"/>
      <c r="E9" s="213"/>
    </row>
    <row r="10" spans="2:5" ht="12" customHeight="1">
      <c r="B10" s="17" t="s">
        <v>85</v>
      </c>
      <c r="C10" s="18" t="s">
        <v>86</v>
      </c>
      <c r="D10" s="44">
        <v>2.11</v>
      </c>
      <c r="E10" s="96">
        <v>2.11</v>
      </c>
    </row>
    <row r="11" spans="2:5" ht="12" customHeight="1">
      <c r="B11" s="211" t="s">
        <v>31</v>
      </c>
      <c r="C11" s="212"/>
      <c r="D11" s="212"/>
      <c r="E11" s="213"/>
    </row>
    <row r="12" spans="2:5" ht="12" customHeight="1">
      <c r="B12" s="42" t="s">
        <v>251</v>
      </c>
      <c r="C12" s="43" t="s">
        <v>252</v>
      </c>
      <c r="D12" s="44">
        <v>0.42</v>
      </c>
      <c r="E12" s="56">
        <v>0.42</v>
      </c>
    </row>
    <row r="13" spans="2:5" ht="12" customHeight="1">
      <c r="B13" s="206" t="s">
        <v>23</v>
      </c>
      <c r="C13" s="204"/>
      <c r="D13" s="204"/>
      <c r="E13" s="207"/>
    </row>
    <row r="14" spans="2:5" ht="12" customHeight="1">
      <c r="B14" s="17" t="s">
        <v>158</v>
      </c>
      <c r="C14" s="18" t="s">
        <v>159</v>
      </c>
      <c r="D14" s="44">
        <v>1.5</v>
      </c>
      <c r="E14" s="38">
        <v>1.5</v>
      </c>
    </row>
    <row r="15" spans="2:5" ht="12" customHeight="1">
      <c r="B15" s="17" t="s">
        <v>291</v>
      </c>
      <c r="C15" s="18" t="s">
        <v>292</v>
      </c>
      <c r="D15" s="44">
        <v>2.73</v>
      </c>
      <c r="E15" s="96">
        <v>2.73</v>
      </c>
    </row>
    <row r="16" spans="2:5" ht="12" customHeight="1">
      <c r="B16" s="203" t="s">
        <v>24</v>
      </c>
      <c r="C16" s="204"/>
      <c r="D16" s="204"/>
      <c r="E16" s="205"/>
    </row>
    <row r="17" spans="2:5" ht="12" customHeight="1">
      <c r="B17" s="17" t="s">
        <v>249</v>
      </c>
      <c r="C17" s="18" t="s">
        <v>250</v>
      </c>
      <c r="D17" s="44">
        <v>15.79</v>
      </c>
      <c r="E17" s="20">
        <v>15.8</v>
      </c>
    </row>
    <row r="18" spans="2:5" ht="12" customHeight="1">
      <c r="B18" s="17" t="s">
        <v>62</v>
      </c>
      <c r="C18" s="18" t="s">
        <v>63</v>
      </c>
      <c r="D18" s="44">
        <v>2</v>
      </c>
      <c r="E18" s="61">
        <v>2</v>
      </c>
    </row>
    <row r="19" spans="2:5" ht="12" customHeight="1">
      <c r="B19" s="17" t="s">
        <v>89</v>
      </c>
      <c r="C19" s="18" t="s">
        <v>90</v>
      </c>
      <c r="D19" s="44">
        <v>4.7</v>
      </c>
      <c r="E19" s="96">
        <v>4.7</v>
      </c>
    </row>
    <row r="20" spans="2:5" ht="12" customHeight="1">
      <c r="B20" s="17" t="s">
        <v>108</v>
      </c>
      <c r="C20" s="18" t="s">
        <v>109</v>
      </c>
      <c r="D20" s="44">
        <v>1.4</v>
      </c>
      <c r="E20" s="96">
        <v>1.4</v>
      </c>
    </row>
    <row r="21" spans="2:5" ht="12" customHeight="1">
      <c r="B21" s="203" t="s">
        <v>42</v>
      </c>
      <c r="C21" s="204"/>
      <c r="D21" s="204"/>
      <c r="E21" s="205"/>
    </row>
    <row r="22" spans="2:5" ht="12" customHeight="1">
      <c r="B22" s="17" t="s">
        <v>193</v>
      </c>
      <c r="C22" s="18" t="s">
        <v>194</v>
      </c>
      <c r="D22" s="19">
        <v>6.27</v>
      </c>
      <c r="E22" s="19">
        <v>6.27</v>
      </c>
    </row>
    <row r="23" spans="2:5" ht="12" customHeight="1">
      <c r="B23" s="17" t="s">
        <v>77</v>
      </c>
      <c r="C23" s="18" t="s">
        <v>76</v>
      </c>
      <c r="D23" s="19">
        <v>1.04</v>
      </c>
      <c r="E23" s="19">
        <v>1.05</v>
      </c>
    </row>
    <row r="24" spans="2:5" ht="12" customHeight="1">
      <c r="B24" s="17" t="s">
        <v>224</v>
      </c>
      <c r="C24" s="18" t="s">
        <v>225</v>
      </c>
      <c r="D24" s="19">
        <v>100</v>
      </c>
      <c r="E24" s="19">
        <v>100</v>
      </c>
    </row>
    <row r="25" spans="2:5" ht="12" customHeight="1">
      <c r="B25" s="42" t="s">
        <v>260</v>
      </c>
      <c r="C25" s="43" t="s">
        <v>261</v>
      </c>
      <c r="D25" s="44">
        <v>10.6</v>
      </c>
      <c r="E25" s="96">
        <v>10.6</v>
      </c>
    </row>
    <row r="26" spans="2:5" ht="12" customHeight="1">
      <c r="B26" s="208" t="s">
        <v>26</v>
      </c>
      <c r="C26" s="209"/>
      <c r="D26" s="209"/>
      <c r="E26" s="210"/>
    </row>
    <row r="27" spans="2:5" ht="12" customHeight="1">
      <c r="B27" s="42" t="s">
        <v>145</v>
      </c>
      <c r="C27" s="43" t="s">
        <v>146</v>
      </c>
      <c r="D27" s="71">
        <v>8.25</v>
      </c>
      <c r="E27" s="70">
        <v>8.25</v>
      </c>
    </row>
    <row r="28" spans="2:5" ht="15" customHeight="1">
      <c r="B28" s="202" t="s">
        <v>305</v>
      </c>
      <c r="C28" s="202"/>
      <c r="D28" s="202"/>
      <c r="E28" s="202"/>
    </row>
    <row r="29" spans="2:5" ht="12" customHeight="1">
      <c r="B29" s="208" t="s">
        <v>21</v>
      </c>
      <c r="C29" s="209"/>
      <c r="D29" s="209"/>
      <c r="E29" s="210"/>
    </row>
    <row r="30" spans="2:5" ht="12" customHeight="1">
      <c r="B30" s="17" t="s">
        <v>58</v>
      </c>
      <c r="C30" s="18" t="s">
        <v>57</v>
      </c>
      <c r="D30" s="19">
        <v>1</v>
      </c>
      <c r="E30" s="19">
        <v>1</v>
      </c>
    </row>
    <row r="31" spans="2:5" ht="12" customHeight="1">
      <c r="B31" s="17" t="s">
        <v>102</v>
      </c>
      <c r="C31" s="18" t="s">
        <v>103</v>
      </c>
      <c r="D31" s="19">
        <v>1</v>
      </c>
      <c r="E31" s="20">
        <v>1</v>
      </c>
    </row>
    <row r="32" spans="2:5" ht="12" customHeight="1">
      <c r="B32" s="17" t="s">
        <v>106</v>
      </c>
      <c r="C32" s="18" t="s">
        <v>107</v>
      </c>
      <c r="D32" s="19">
        <v>1</v>
      </c>
      <c r="E32" s="20">
        <v>1</v>
      </c>
    </row>
    <row r="33" spans="2:5" ht="12" customHeight="1">
      <c r="B33" s="17" t="s">
        <v>66</v>
      </c>
      <c r="C33" s="18" t="s">
        <v>67</v>
      </c>
      <c r="D33" s="19">
        <v>1</v>
      </c>
      <c r="E33" s="20">
        <v>1</v>
      </c>
    </row>
    <row r="34" spans="2:5" ht="12" customHeight="1">
      <c r="B34" s="17" t="s">
        <v>124</v>
      </c>
      <c r="C34" s="18" t="s">
        <v>125</v>
      </c>
      <c r="D34" s="19">
        <v>0.35</v>
      </c>
      <c r="E34" s="19">
        <v>0.35</v>
      </c>
    </row>
    <row r="35" spans="2:5" ht="12" customHeight="1">
      <c r="B35" s="17" t="s">
        <v>56</v>
      </c>
      <c r="C35" s="18" t="s">
        <v>55</v>
      </c>
      <c r="D35" s="19">
        <v>1</v>
      </c>
      <c r="E35" s="20">
        <v>1</v>
      </c>
    </row>
    <row r="36" spans="2:5" ht="12" customHeight="1">
      <c r="B36" s="17" t="s">
        <v>150</v>
      </c>
      <c r="C36" s="18" t="s">
        <v>151</v>
      </c>
      <c r="D36" s="19">
        <v>1</v>
      </c>
      <c r="E36" s="20">
        <v>1</v>
      </c>
    </row>
    <row r="37" spans="2:5" ht="12" customHeight="1">
      <c r="B37" s="17" t="s">
        <v>152</v>
      </c>
      <c r="C37" s="18" t="s">
        <v>153</v>
      </c>
      <c r="D37" s="19">
        <v>1</v>
      </c>
      <c r="E37" s="20">
        <v>1</v>
      </c>
    </row>
    <row r="38" spans="2:5" ht="12" customHeight="1">
      <c r="B38" s="17" t="s">
        <v>165</v>
      </c>
      <c r="C38" s="18" t="s">
        <v>166</v>
      </c>
      <c r="D38" s="19">
        <v>1</v>
      </c>
      <c r="E38" s="20">
        <v>1</v>
      </c>
    </row>
    <row r="39" spans="2:5" ht="12" customHeight="1">
      <c r="B39" s="17" t="s">
        <v>167</v>
      </c>
      <c r="C39" s="18" t="s">
        <v>168</v>
      </c>
      <c r="D39" s="19">
        <v>1</v>
      </c>
      <c r="E39" s="20">
        <v>1</v>
      </c>
    </row>
    <row r="40" spans="2:5" ht="12" customHeight="1">
      <c r="B40" s="53" t="s">
        <v>222</v>
      </c>
      <c r="C40" s="54" t="s">
        <v>223</v>
      </c>
      <c r="D40" s="55">
        <v>1.7</v>
      </c>
      <c r="E40" s="56">
        <v>1.7</v>
      </c>
    </row>
    <row r="41" spans="2:5" ht="12" customHeight="1">
      <c r="B41" s="17" t="s">
        <v>61</v>
      </c>
      <c r="C41" s="18" t="s">
        <v>232</v>
      </c>
      <c r="D41" s="55">
        <v>1</v>
      </c>
      <c r="E41" s="56">
        <v>1</v>
      </c>
    </row>
    <row r="42" spans="2:5" ht="12" customHeight="1">
      <c r="B42" s="17" t="s">
        <v>41</v>
      </c>
      <c r="C42" s="18" t="s">
        <v>49</v>
      </c>
      <c r="D42" s="55">
        <v>0.24</v>
      </c>
      <c r="E42" s="55">
        <v>0.24</v>
      </c>
    </row>
    <row r="43" spans="2:5" ht="12" customHeight="1">
      <c r="B43" s="17" t="s">
        <v>69</v>
      </c>
      <c r="C43" s="18" t="s">
        <v>68</v>
      </c>
      <c r="D43" s="55">
        <v>0.81</v>
      </c>
      <c r="E43" s="55">
        <v>0.81</v>
      </c>
    </row>
    <row r="44" spans="2:5" ht="12" customHeight="1">
      <c r="B44" s="17" t="s">
        <v>286</v>
      </c>
      <c r="C44" s="18" t="s">
        <v>287</v>
      </c>
      <c r="D44" s="44">
        <v>0.23</v>
      </c>
      <c r="E44" s="55">
        <v>0.23</v>
      </c>
    </row>
    <row r="45" spans="2:5" ht="12" customHeight="1">
      <c r="B45" s="17" t="s">
        <v>78</v>
      </c>
      <c r="C45" s="18" t="s">
        <v>79</v>
      </c>
      <c r="D45" s="44">
        <v>0.34</v>
      </c>
      <c r="E45" s="96">
        <v>0.34</v>
      </c>
    </row>
    <row r="46" spans="2:5" ht="12" customHeight="1">
      <c r="B46" s="214" t="s">
        <v>31</v>
      </c>
      <c r="C46" s="215"/>
      <c r="D46" s="215"/>
      <c r="E46" s="216"/>
    </row>
    <row r="47" spans="2:5" ht="12" customHeight="1">
      <c r="B47" s="17" t="s">
        <v>47</v>
      </c>
      <c r="C47" s="18" t="s">
        <v>48</v>
      </c>
      <c r="D47" s="19">
        <v>0.45</v>
      </c>
      <c r="E47" s="20">
        <v>0.45</v>
      </c>
    </row>
    <row r="48" spans="2:5" ht="12" customHeight="1">
      <c r="B48" s="17" t="s">
        <v>43</v>
      </c>
      <c r="C48" s="18" t="s">
        <v>44</v>
      </c>
      <c r="D48" s="19">
        <v>0.96</v>
      </c>
      <c r="E48" s="20">
        <v>0.96</v>
      </c>
    </row>
    <row r="49" spans="2:5" ht="12" customHeight="1">
      <c r="B49" s="42" t="s">
        <v>75</v>
      </c>
      <c r="C49" s="43" t="s">
        <v>74</v>
      </c>
      <c r="D49" s="44">
        <v>0.75</v>
      </c>
      <c r="E49" s="96">
        <v>0.75</v>
      </c>
    </row>
    <row r="50" spans="2:5" ht="12" customHeight="1">
      <c r="B50" s="214" t="s">
        <v>32</v>
      </c>
      <c r="C50" s="215"/>
      <c r="D50" s="215"/>
      <c r="E50" s="216"/>
    </row>
    <row r="51" spans="2:5" ht="12" customHeight="1">
      <c r="B51" s="17" t="s">
        <v>121</v>
      </c>
      <c r="C51" s="18" t="s">
        <v>120</v>
      </c>
      <c r="D51" s="19">
        <v>0.9</v>
      </c>
      <c r="E51" s="20">
        <v>0.9</v>
      </c>
    </row>
    <row r="52" spans="2:5" ht="12" customHeight="1">
      <c r="B52" s="17" t="s">
        <v>143</v>
      </c>
      <c r="C52" s="18" t="s">
        <v>144</v>
      </c>
      <c r="D52" s="19">
        <v>0.5</v>
      </c>
      <c r="E52" s="19">
        <v>0.5</v>
      </c>
    </row>
    <row r="53" spans="2:5" ht="12" customHeight="1">
      <c r="B53" s="214" t="s">
        <v>23</v>
      </c>
      <c r="C53" s="215"/>
      <c r="D53" s="215"/>
      <c r="E53" s="216"/>
    </row>
    <row r="54" spans="2:5" ht="12" customHeight="1">
      <c r="B54" s="17" t="s">
        <v>195</v>
      </c>
      <c r="C54" s="18" t="s">
        <v>196</v>
      </c>
      <c r="D54" s="19" t="s">
        <v>33</v>
      </c>
      <c r="E54" s="20" t="s">
        <v>33</v>
      </c>
    </row>
    <row r="55" spans="2:5" ht="12" customHeight="1">
      <c r="B55" s="208" t="s">
        <v>26</v>
      </c>
      <c r="C55" s="209"/>
      <c r="D55" s="209"/>
      <c r="E55" s="210"/>
    </row>
    <row r="56" spans="2:5" ht="12" customHeight="1">
      <c r="B56" s="17" t="s">
        <v>215</v>
      </c>
      <c r="C56" s="18" t="s">
        <v>216</v>
      </c>
      <c r="D56" s="19" t="s">
        <v>33</v>
      </c>
      <c r="E56" s="20" t="s">
        <v>33</v>
      </c>
    </row>
    <row r="57" spans="2:5" ht="12" customHeight="1">
      <c r="B57" s="203" t="s">
        <v>24</v>
      </c>
      <c r="C57" s="204"/>
      <c r="D57" s="204"/>
      <c r="E57" s="205"/>
    </row>
    <row r="58" spans="2:5" ht="12" customHeight="1">
      <c r="B58" s="21" t="s">
        <v>297</v>
      </c>
      <c r="C58" s="22" t="s">
        <v>298</v>
      </c>
      <c r="D58" s="97">
        <v>100</v>
      </c>
      <c r="E58" s="96">
        <v>100</v>
      </c>
    </row>
    <row r="59" spans="2:5" ht="11.45" customHeight="1">
      <c r="B59" s="203" t="s">
        <v>42</v>
      </c>
      <c r="C59" s="204"/>
      <c r="D59" s="204"/>
      <c r="E59" s="205"/>
    </row>
    <row r="60" spans="2:5" ht="15" customHeight="1">
      <c r="B60" s="202" t="s">
        <v>306</v>
      </c>
      <c r="C60" s="202"/>
      <c r="D60" s="202"/>
      <c r="E60" s="202"/>
    </row>
    <row r="61" spans="2:5" ht="12" customHeight="1">
      <c r="B61" s="208" t="s">
        <v>21</v>
      </c>
      <c r="C61" s="209"/>
      <c r="D61" s="209"/>
      <c r="E61" s="210"/>
    </row>
    <row r="62" spans="2:5" ht="12" customHeight="1">
      <c r="B62" s="42" t="s">
        <v>171</v>
      </c>
      <c r="C62" s="43" t="s">
        <v>172</v>
      </c>
      <c r="D62" s="72">
        <v>7.0000000000000007E-2</v>
      </c>
      <c r="E62" s="56">
        <v>7.0000000000000007E-2</v>
      </c>
    </row>
    <row r="63" spans="2:5" ht="12" customHeight="1">
      <c r="B63" s="21" t="s">
        <v>174</v>
      </c>
      <c r="C63" s="22" t="s">
        <v>173</v>
      </c>
      <c r="D63" s="44">
        <v>0.08</v>
      </c>
      <c r="E63" s="96">
        <v>0.08</v>
      </c>
    </row>
    <row r="64" spans="2:5" ht="12" customHeight="1">
      <c r="B64" s="203" t="s">
        <v>24</v>
      </c>
      <c r="C64" s="204"/>
      <c r="D64" s="204"/>
      <c r="E64" s="205"/>
    </row>
    <row r="65" spans="2:5" ht="12" customHeight="1">
      <c r="B65" s="74" t="s">
        <v>186</v>
      </c>
      <c r="C65" s="76" t="s">
        <v>181</v>
      </c>
      <c r="D65" s="72">
        <v>0.52</v>
      </c>
      <c r="E65" s="20">
        <v>0.52</v>
      </c>
    </row>
    <row r="66" spans="2:5" ht="12" customHeight="1">
      <c r="B66" s="208" t="s">
        <v>26</v>
      </c>
      <c r="C66" s="209"/>
      <c r="D66" s="209"/>
      <c r="E66" s="210"/>
    </row>
    <row r="67" spans="2:5" ht="12" customHeight="1">
      <c r="B67" s="21" t="s">
        <v>188</v>
      </c>
      <c r="C67" s="22" t="s">
        <v>187</v>
      </c>
      <c r="D67" s="19">
        <v>0.25</v>
      </c>
      <c r="E67" s="19">
        <v>0.25</v>
      </c>
    </row>
    <row r="68" spans="2:5" ht="12" customHeight="1">
      <c r="B68" s="214" t="s">
        <v>32</v>
      </c>
      <c r="C68" s="215"/>
      <c r="D68" s="215"/>
      <c r="E68" s="216"/>
    </row>
    <row r="69" spans="2:5" ht="12" customHeight="1">
      <c r="B69" s="21" t="s">
        <v>192</v>
      </c>
      <c r="C69" s="22" t="s">
        <v>191</v>
      </c>
      <c r="D69" s="19">
        <v>0.45</v>
      </c>
      <c r="E69" s="19">
        <v>0.45</v>
      </c>
    </row>
  </sheetData>
  <mergeCells count="21">
    <mergeCell ref="B46:E46"/>
    <mergeCell ref="B55:E55"/>
    <mergeCell ref="B68:E68"/>
    <mergeCell ref="B53:E53"/>
    <mergeCell ref="B50:E50"/>
    <mergeCell ref="B60:E60"/>
    <mergeCell ref="B61:E61"/>
    <mergeCell ref="B66:E66"/>
    <mergeCell ref="B57:E57"/>
    <mergeCell ref="B64:E64"/>
    <mergeCell ref="B59:E59"/>
    <mergeCell ref="B1:E1"/>
    <mergeCell ref="B3:E3"/>
    <mergeCell ref="B13:E13"/>
    <mergeCell ref="B29:E29"/>
    <mergeCell ref="B21:E21"/>
    <mergeCell ref="B16:E16"/>
    <mergeCell ref="B11:E11"/>
    <mergeCell ref="B26:E26"/>
    <mergeCell ref="B28:E28"/>
    <mergeCell ref="B9:E9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A7" zoomScaleNormal="100" workbookViewId="0">
      <selection activeCell="B8" sqref="B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2" customWidth="1"/>
    <col min="4" max="4" width="74.28515625" style="2" customWidth="1"/>
    <col min="5" max="93" width="9" style="2"/>
    <col min="94" max="94" width="23.28515625" style="2" customWidth="1"/>
    <col min="95" max="95" width="10.5703125" style="2" customWidth="1"/>
    <col min="96" max="96" width="9.42578125" style="2" customWidth="1"/>
    <col min="97" max="97" width="14.5703125" style="2" customWidth="1"/>
    <col min="98" max="98" width="12.7109375" style="2" customWidth="1"/>
    <col min="99" max="99" width="30.5703125" style="2" customWidth="1"/>
    <col min="100" max="349" width="9" style="2"/>
    <col min="350" max="350" width="23.28515625" style="2" customWidth="1"/>
    <col min="351" max="351" width="10.5703125" style="2" customWidth="1"/>
    <col min="352" max="352" width="9.42578125" style="2" customWidth="1"/>
    <col min="353" max="353" width="14.5703125" style="2" customWidth="1"/>
    <col min="354" max="354" width="12.7109375" style="2" customWidth="1"/>
    <col min="355" max="355" width="30.5703125" style="2" customWidth="1"/>
    <col min="356" max="605" width="9" style="2"/>
    <col min="606" max="606" width="23.28515625" style="2" customWidth="1"/>
    <col min="607" max="607" width="10.5703125" style="2" customWidth="1"/>
    <col min="608" max="608" width="9.42578125" style="2" customWidth="1"/>
    <col min="609" max="609" width="14.5703125" style="2" customWidth="1"/>
    <col min="610" max="610" width="12.7109375" style="2" customWidth="1"/>
    <col min="611" max="611" width="30.5703125" style="2" customWidth="1"/>
    <col min="612" max="861" width="9" style="2"/>
    <col min="862" max="862" width="23.28515625" style="2" customWidth="1"/>
    <col min="863" max="863" width="10.5703125" style="2" customWidth="1"/>
    <col min="864" max="864" width="9.42578125" style="2" customWidth="1"/>
    <col min="865" max="865" width="14.5703125" style="2" customWidth="1"/>
    <col min="866" max="866" width="12.7109375" style="2" customWidth="1"/>
    <col min="867" max="867" width="30.5703125" style="2" customWidth="1"/>
    <col min="868" max="1117" width="9" style="2"/>
    <col min="1118" max="1118" width="23.28515625" style="2" customWidth="1"/>
    <col min="1119" max="1119" width="10.5703125" style="2" customWidth="1"/>
    <col min="1120" max="1120" width="9.42578125" style="2" customWidth="1"/>
    <col min="1121" max="1121" width="14.5703125" style="2" customWidth="1"/>
    <col min="1122" max="1122" width="12.7109375" style="2" customWidth="1"/>
    <col min="1123" max="1123" width="30.5703125" style="2" customWidth="1"/>
    <col min="1124" max="1373" width="9" style="2"/>
    <col min="1374" max="1374" width="23.28515625" style="2" customWidth="1"/>
    <col min="1375" max="1375" width="10.5703125" style="2" customWidth="1"/>
    <col min="1376" max="1376" width="9.42578125" style="2" customWidth="1"/>
    <col min="1377" max="1377" width="14.5703125" style="2" customWidth="1"/>
    <col min="1378" max="1378" width="12.7109375" style="2" customWidth="1"/>
    <col min="1379" max="1379" width="30.5703125" style="2" customWidth="1"/>
    <col min="1380" max="1629" width="9" style="2"/>
    <col min="1630" max="1630" width="23.28515625" style="2" customWidth="1"/>
    <col min="1631" max="1631" width="10.5703125" style="2" customWidth="1"/>
    <col min="1632" max="1632" width="9.42578125" style="2" customWidth="1"/>
    <col min="1633" max="1633" width="14.5703125" style="2" customWidth="1"/>
    <col min="1634" max="1634" width="12.7109375" style="2" customWidth="1"/>
    <col min="1635" max="1635" width="30.5703125" style="2" customWidth="1"/>
    <col min="1636" max="1885" width="9" style="2"/>
    <col min="1886" max="1886" width="23.28515625" style="2" customWidth="1"/>
    <col min="1887" max="1887" width="10.5703125" style="2" customWidth="1"/>
    <col min="1888" max="1888" width="9.42578125" style="2" customWidth="1"/>
    <col min="1889" max="1889" width="14.5703125" style="2" customWidth="1"/>
    <col min="1890" max="1890" width="12.7109375" style="2" customWidth="1"/>
    <col min="1891" max="1891" width="30.5703125" style="2" customWidth="1"/>
    <col min="1892" max="2141" width="9" style="2"/>
    <col min="2142" max="2142" width="23.28515625" style="2" customWidth="1"/>
    <col min="2143" max="2143" width="10.5703125" style="2" customWidth="1"/>
    <col min="2144" max="2144" width="9.42578125" style="2" customWidth="1"/>
    <col min="2145" max="2145" width="14.5703125" style="2" customWidth="1"/>
    <col min="2146" max="2146" width="12.7109375" style="2" customWidth="1"/>
    <col min="2147" max="2147" width="30.5703125" style="2" customWidth="1"/>
    <col min="2148" max="2397" width="9" style="2"/>
    <col min="2398" max="2398" width="23.28515625" style="2" customWidth="1"/>
    <col min="2399" max="2399" width="10.5703125" style="2" customWidth="1"/>
    <col min="2400" max="2400" width="9.42578125" style="2" customWidth="1"/>
    <col min="2401" max="2401" width="14.5703125" style="2" customWidth="1"/>
    <col min="2402" max="2402" width="12.7109375" style="2" customWidth="1"/>
    <col min="2403" max="2403" width="30.5703125" style="2" customWidth="1"/>
    <col min="2404" max="2653" width="9" style="2"/>
    <col min="2654" max="2654" width="23.28515625" style="2" customWidth="1"/>
    <col min="2655" max="2655" width="10.5703125" style="2" customWidth="1"/>
    <col min="2656" max="2656" width="9.42578125" style="2" customWidth="1"/>
    <col min="2657" max="2657" width="14.5703125" style="2" customWidth="1"/>
    <col min="2658" max="2658" width="12.7109375" style="2" customWidth="1"/>
    <col min="2659" max="2659" width="30.5703125" style="2" customWidth="1"/>
    <col min="2660" max="2909" width="9" style="2"/>
    <col min="2910" max="2910" width="23.28515625" style="2" customWidth="1"/>
    <col min="2911" max="2911" width="10.5703125" style="2" customWidth="1"/>
    <col min="2912" max="2912" width="9.42578125" style="2" customWidth="1"/>
    <col min="2913" max="2913" width="14.5703125" style="2" customWidth="1"/>
    <col min="2914" max="2914" width="12.7109375" style="2" customWidth="1"/>
    <col min="2915" max="2915" width="30.5703125" style="2" customWidth="1"/>
    <col min="2916" max="3165" width="9" style="2"/>
    <col min="3166" max="3166" width="23.28515625" style="2" customWidth="1"/>
    <col min="3167" max="3167" width="10.5703125" style="2" customWidth="1"/>
    <col min="3168" max="3168" width="9.42578125" style="2" customWidth="1"/>
    <col min="3169" max="3169" width="14.5703125" style="2" customWidth="1"/>
    <col min="3170" max="3170" width="12.7109375" style="2" customWidth="1"/>
    <col min="3171" max="3171" width="30.5703125" style="2" customWidth="1"/>
    <col min="3172" max="3421" width="9" style="2"/>
    <col min="3422" max="3422" width="23.28515625" style="2" customWidth="1"/>
    <col min="3423" max="3423" width="10.5703125" style="2" customWidth="1"/>
    <col min="3424" max="3424" width="9.42578125" style="2" customWidth="1"/>
    <col min="3425" max="3425" width="14.5703125" style="2" customWidth="1"/>
    <col min="3426" max="3426" width="12.7109375" style="2" customWidth="1"/>
    <col min="3427" max="3427" width="30.5703125" style="2" customWidth="1"/>
    <col min="3428" max="3677" width="9" style="2"/>
    <col min="3678" max="3678" width="23.28515625" style="2" customWidth="1"/>
    <col min="3679" max="3679" width="10.5703125" style="2" customWidth="1"/>
    <col min="3680" max="3680" width="9.42578125" style="2" customWidth="1"/>
    <col min="3681" max="3681" width="14.5703125" style="2" customWidth="1"/>
    <col min="3682" max="3682" width="12.7109375" style="2" customWidth="1"/>
    <col min="3683" max="3683" width="30.5703125" style="2" customWidth="1"/>
    <col min="3684" max="3933" width="9" style="2"/>
    <col min="3934" max="3934" width="23.28515625" style="2" customWidth="1"/>
    <col min="3935" max="3935" width="10.5703125" style="2" customWidth="1"/>
    <col min="3936" max="3936" width="9.42578125" style="2" customWidth="1"/>
    <col min="3937" max="3937" width="14.5703125" style="2" customWidth="1"/>
    <col min="3938" max="3938" width="12.7109375" style="2" customWidth="1"/>
    <col min="3939" max="3939" width="30.5703125" style="2" customWidth="1"/>
    <col min="3940" max="4189" width="9" style="2"/>
    <col min="4190" max="4190" width="23.28515625" style="2" customWidth="1"/>
    <col min="4191" max="4191" width="10.5703125" style="2" customWidth="1"/>
    <col min="4192" max="4192" width="9.42578125" style="2" customWidth="1"/>
    <col min="4193" max="4193" width="14.5703125" style="2" customWidth="1"/>
    <col min="4194" max="4194" width="12.7109375" style="2" customWidth="1"/>
    <col min="4195" max="4195" width="30.5703125" style="2" customWidth="1"/>
    <col min="4196" max="4445" width="9" style="2"/>
    <col min="4446" max="4446" width="23.28515625" style="2" customWidth="1"/>
    <col min="4447" max="4447" width="10.5703125" style="2" customWidth="1"/>
    <col min="4448" max="4448" width="9.42578125" style="2" customWidth="1"/>
    <col min="4449" max="4449" width="14.5703125" style="2" customWidth="1"/>
    <col min="4450" max="4450" width="12.7109375" style="2" customWidth="1"/>
    <col min="4451" max="4451" width="30.5703125" style="2" customWidth="1"/>
    <col min="4452" max="4701" width="9" style="2"/>
    <col min="4702" max="4702" width="23.28515625" style="2" customWidth="1"/>
    <col min="4703" max="4703" width="10.5703125" style="2" customWidth="1"/>
    <col min="4704" max="4704" width="9.42578125" style="2" customWidth="1"/>
    <col min="4705" max="4705" width="14.5703125" style="2" customWidth="1"/>
    <col min="4706" max="4706" width="12.7109375" style="2" customWidth="1"/>
    <col min="4707" max="4707" width="30.5703125" style="2" customWidth="1"/>
    <col min="4708" max="4957" width="9" style="2"/>
    <col min="4958" max="4958" width="23.28515625" style="2" customWidth="1"/>
    <col min="4959" max="4959" width="10.5703125" style="2" customWidth="1"/>
    <col min="4960" max="4960" width="9.42578125" style="2" customWidth="1"/>
    <col min="4961" max="4961" width="14.5703125" style="2" customWidth="1"/>
    <col min="4962" max="4962" width="12.7109375" style="2" customWidth="1"/>
    <col min="4963" max="4963" width="30.5703125" style="2" customWidth="1"/>
    <col min="4964" max="5213" width="9" style="2"/>
    <col min="5214" max="5214" width="23.28515625" style="2" customWidth="1"/>
    <col min="5215" max="5215" width="10.5703125" style="2" customWidth="1"/>
    <col min="5216" max="5216" width="9.42578125" style="2" customWidth="1"/>
    <col min="5217" max="5217" width="14.5703125" style="2" customWidth="1"/>
    <col min="5218" max="5218" width="12.7109375" style="2" customWidth="1"/>
    <col min="5219" max="5219" width="30.5703125" style="2" customWidth="1"/>
    <col min="5220" max="5469" width="9" style="2"/>
    <col min="5470" max="5470" width="23.28515625" style="2" customWidth="1"/>
    <col min="5471" max="5471" width="10.5703125" style="2" customWidth="1"/>
    <col min="5472" max="5472" width="9.42578125" style="2" customWidth="1"/>
    <col min="5473" max="5473" width="14.5703125" style="2" customWidth="1"/>
    <col min="5474" max="5474" width="12.7109375" style="2" customWidth="1"/>
    <col min="5475" max="5475" width="30.5703125" style="2" customWidth="1"/>
    <col min="5476" max="5725" width="9" style="2"/>
    <col min="5726" max="5726" width="23.28515625" style="2" customWidth="1"/>
    <col min="5727" max="5727" width="10.5703125" style="2" customWidth="1"/>
    <col min="5728" max="5728" width="9.42578125" style="2" customWidth="1"/>
    <col min="5729" max="5729" width="14.5703125" style="2" customWidth="1"/>
    <col min="5730" max="5730" width="12.7109375" style="2" customWidth="1"/>
    <col min="5731" max="5731" width="30.5703125" style="2" customWidth="1"/>
    <col min="5732" max="5981" width="9" style="2"/>
    <col min="5982" max="5982" width="23.28515625" style="2" customWidth="1"/>
    <col min="5983" max="5983" width="10.5703125" style="2" customWidth="1"/>
    <col min="5984" max="5984" width="9.42578125" style="2" customWidth="1"/>
    <col min="5985" max="5985" width="14.5703125" style="2" customWidth="1"/>
    <col min="5986" max="5986" width="12.7109375" style="2" customWidth="1"/>
    <col min="5987" max="5987" width="30.5703125" style="2" customWidth="1"/>
    <col min="5988" max="6237" width="9" style="2"/>
    <col min="6238" max="6238" width="23.28515625" style="2" customWidth="1"/>
    <col min="6239" max="6239" width="10.5703125" style="2" customWidth="1"/>
    <col min="6240" max="6240" width="9.42578125" style="2" customWidth="1"/>
    <col min="6241" max="6241" width="14.5703125" style="2" customWidth="1"/>
    <col min="6242" max="6242" width="12.7109375" style="2" customWidth="1"/>
    <col min="6243" max="6243" width="30.5703125" style="2" customWidth="1"/>
    <col min="6244" max="6493" width="9" style="2"/>
    <col min="6494" max="6494" width="23.28515625" style="2" customWidth="1"/>
    <col min="6495" max="6495" width="10.5703125" style="2" customWidth="1"/>
    <col min="6496" max="6496" width="9.42578125" style="2" customWidth="1"/>
    <col min="6497" max="6497" width="14.5703125" style="2" customWidth="1"/>
    <col min="6498" max="6498" width="12.7109375" style="2" customWidth="1"/>
    <col min="6499" max="6499" width="30.5703125" style="2" customWidth="1"/>
    <col min="6500" max="6749" width="9" style="2"/>
    <col min="6750" max="6750" width="23.28515625" style="2" customWidth="1"/>
    <col min="6751" max="6751" width="10.5703125" style="2" customWidth="1"/>
    <col min="6752" max="6752" width="9.42578125" style="2" customWidth="1"/>
    <col min="6753" max="6753" width="14.5703125" style="2" customWidth="1"/>
    <col min="6754" max="6754" width="12.7109375" style="2" customWidth="1"/>
    <col min="6755" max="6755" width="30.5703125" style="2" customWidth="1"/>
    <col min="6756" max="7005" width="9" style="2"/>
    <col min="7006" max="7006" width="23.28515625" style="2" customWidth="1"/>
    <col min="7007" max="7007" width="10.5703125" style="2" customWidth="1"/>
    <col min="7008" max="7008" width="9.42578125" style="2" customWidth="1"/>
    <col min="7009" max="7009" width="14.5703125" style="2" customWidth="1"/>
    <col min="7010" max="7010" width="12.7109375" style="2" customWidth="1"/>
    <col min="7011" max="7011" width="30.5703125" style="2" customWidth="1"/>
    <col min="7012" max="7261" width="9" style="2"/>
    <col min="7262" max="7262" width="23.28515625" style="2" customWidth="1"/>
    <col min="7263" max="7263" width="10.5703125" style="2" customWidth="1"/>
    <col min="7264" max="7264" width="9.42578125" style="2" customWidth="1"/>
    <col min="7265" max="7265" width="14.5703125" style="2" customWidth="1"/>
    <col min="7266" max="7266" width="12.7109375" style="2" customWidth="1"/>
    <col min="7267" max="7267" width="30.5703125" style="2" customWidth="1"/>
    <col min="7268" max="7517" width="9" style="2"/>
    <col min="7518" max="7518" width="23.28515625" style="2" customWidth="1"/>
    <col min="7519" max="7519" width="10.5703125" style="2" customWidth="1"/>
    <col min="7520" max="7520" width="9.42578125" style="2" customWidth="1"/>
    <col min="7521" max="7521" width="14.5703125" style="2" customWidth="1"/>
    <col min="7522" max="7522" width="12.7109375" style="2" customWidth="1"/>
    <col min="7523" max="7523" width="30.5703125" style="2" customWidth="1"/>
    <col min="7524" max="7773" width="9" style="2"/>
    <col min="7774" max="7774" width="23.28515625" style="2" customWidth="1"/>
    <col min="7775" max="7775" width="10.5703125" style="2" customWidth="1"/>
    <col min="7776" max="7776" width="9.42578125" style="2" customWidth="1"/>
    <col min="7777" max="7777" width="14.5703125" style="2" customWidth="1"/>
    <col min="7778" max="7778" width="12.7109375" style="2" customWidth="1"/>
    <col min="7779" max="7779" width="30.5703125" style="2" customWidth="1"/>
    <col min="7780" max="8029" width="9" style="2"/>
    <col min="8030" max="8030" width="23.28515625" style="2" customWidth="1"/>
    <col min="8031" max="8031" width="10.5703125" style="2" customWidth="1"/>
    <col min="8032" max="8032" width="9.42578125" style="2" customWidth="1"/>
    <col min="8033" max="8033" width="14.5703125" style="2" customWidth="1"/>
    <col min="8034" max="8034" width="12.7109375" style="2" customWidth="1"/>
    <col min="8035" max="8035" width="30.5703125" style="2" customWidth="1"/>
    <col min="8036" max="8285" width="9" style="2"/>
    <col min="8286" max="8286" width="23.28515625" style="2" customWidth="1"/>
    <col min="8287" max="8287" width="10.5703125" style="2" customWidth="1"/>
    <col min="8288" max="8288" width="9.42578125" style="2" customWidth="1"/>
    <col min="8289" max="8289" width="14.5703125" style="2" customWidth="1"/>
    <col min="8290" max="8290" width="12.7109375" style="2" customWidth="1"/>
    <col min="8291" max="8291" width="30.5703125" style="2" customWidth="1"/>
    <col min="8292" max="8541" width="9" style="2"/>
    <col min="8542" max="8542" width="23.28515625" style="2" customWidth="1"/>
    <col min="8543" max="8543" width="10.5703125" style="2" customWidth="1"/>
    <col min="8544" max="8544" width="9.42578125" style="2" customWidth="1"/>
    <col min="8545" max="8545" width="14.5703125" style="2" customWidth="1"/>
    <col min="8546" max="8546" width="12.7109375" style="2" customWidth="1"/>
    <col min="8547" max="8547" width="30.5703125" style="2" customWidth="1"/>
    <col min="8548" max="8797" width="9" style="2"/>
    <col min="8798" max="8798" width="23.28515625" style="2" customWidth="1"/>
    <col min="8799" max="8799" width="10.5703125" style="2" customWidth="1"/>
    <col min="8800" max="8800" width="9.42578125" style="2" customWidth="1"/>
    <col min="8801" max="8801" width="14.5703125" style="2" customWidth="1"/>
    <col min="8802" max="8802" width="12.7109375" style="2" customWidth="1"/>
    <col min="8803" max="8803" width="30.5703125" style="2" customWidth="1"/>
    <col min="8804" max="9053" width="9" style="2"/>
    <col min="9054" max="9054" width="23.28515625" style="2" customWidth="1"/>
    <col min="9055" max="9055" width="10.5703125" style="2" customWidth="1"/>
    <col min="9056" max="9056" width="9.42578125" style="2" customWidth="1"/>
    <col min="9057" max="9057" width="14.5703125" style="2" customWidth="1"/>
    <col min="9058" max="9058" width="12.7109375" style="2" customWidth="1"/>
    <col min="9059" max="9059" width="30.5703125" style="2" customWidth="1"/>
    <col min="9060" max="9309" width="9" style="2"/>
    <col min="9310" max="9310" width="23.28515625" style="2" customWidth="1"/>
    <col min="9311" max="9311" width="10.5703125" style="2" customWidth="1"/>
    <col min="9312" max="9312" width="9.42578125" style="2" customWidth="1"/>
    <col min="9313" max="9313" width="14.5703125" style="2" customWidth="1"/>
    <col min="9314" max="9314" width="12.7109375" style="2" customWidth="1"/>
    <col min="9315" max="9315" width="30.5703125" style="2" customWidth="1"/>
    <col min="9316" max="9565" width="9" style="2"/>
    <col min="9566" max="9566" width="23.28515625" style="2" customWidth="1"/>
    <col min="9567" max="9567" width="10.5703125" style="2" customWidth="1"/>
    <col min="9568" max="9568" width="9.42578125" style="2" customWidth="1"/>
    <col min="9569" max="9569" width="14.5703125" style="2" customWidth="1"/>
    <col min="9570" max="9570" width="12.7109375" style="2" customWidth="1"/>
    <col min="9571" max="9571" width="30.5703125" style="2" customWidth="1"/>
    <col min="9572" max="9821" width="9" style="2"/>
    <col min="9822" max="9822" width="23.28515625" style="2" customWidth="1"/>
    <col min="9823" max="9823" width="10.5703125" style="2" customWidth="1"/>
    <col min="9824" max="9824" width="9.42578125" style="2" customWidth="1"/>
    <col min="9825" max="9825" width="14.5703125" style="2" customWidth="1"/>
    <col min="9826" max="9826" width="12.7109375" style="2" customWidth="1"/>
    <col min="9827" max="9827" width="30.5703125" style="2" customWidth="1"/>
    <col min="9828" max="10077" width="9" style="2"/>
    <col min="10078" max="10078" width="23.28515625" style="2" customWidth="1"/>
    <col min="10079" max="10079" width="10.5703125" style="2" customWidth="1"/>
    <col min="10080" max="10080" width="9.42578125" style="2" customWidth="1"/>
    <col min="10081" max="10081" width="14.5703125" style="2" customWidth="1"/>
    <col min="10082" max="10082" width="12.7109375" style="2" customWidth="1"/>
    <col min="10083" max="10083" width="30.5703125" style="2" customWidth="1"/>
    <col min="10084" max="10333" width="9" style="2"/>
    <col min="10334" max="10334" width="23.28515625" style="2" customWidth="1"/>
    <col min="10335" max="10335" width="10.5703125" style="2" customWidth="1"/>
    <col min="10336" max="10336" width="9.42578125" style="2" customWidth="1"/>
    <col min="10337" max="10337" width="14.5703125" style="2" customWidth="1"/>
    <col min="10338" max="10338" width="12.7109375" style="2" customWidth="1"/>
    <col min="10339" max="10339" width="30.5703125" style="2" customWidth="1"/>
    <col min="10340" max="10589" width="9" style="2"/>
    <col min="10590" max="10590" width="23.28515625" style="2" customWidth="1"/>
    <col min="10591" max="10591" width="10.5703125" style="2" customWidth="1"/>
    <col min="10592" max="10592" width="9.42578125" style="2" customWidth="1"/>
    <col min="10593" max="10593" width="14.5703125" style="2" customWidth="1"/>
    <col min="10594" max="10594" width="12.7109375" style="2" customWidth="1"/>
    <col min="10595" max="10595" width="30.5703125" style="2" customWidth="1"/>
    <col min="10596" max="10845" width="9" style="2"/>
    <col min="10846" max="10846" width="23.28515625" style="2" customWidth="1"/>
    <col min="10847" max="10847" width="10.5703125" style="2" customWidth="1"/>
    <col min="10848" max="10848" width="9.42578125" style="2" customWidth="1"/>
    <col min="10849" max="10849" width="14.5703125" style="2" customWidth="1"/>
    <col min="10850" max="10850" width="12.7109375" style="2" customWidth="1"/>
    <col min="10851" max="10851" width="30.5703125" style="2" customWidth="1"/>
    <col min="10852" max="11101" width="9" style="2"/>
    <col min="11102" max="11102" width="23.28515625" style="2" customWidth="1"/>
    <col min="11103" max="11103" width="10.5703125" style="2" customWidth="1"/>
    <col min="11104" max="11104" width="9.42578125" style="2" customWidth="1"/>
    <col min="11105" max="11105" width="14.5703125" style="2" customWidth="1"/>
    <col min="11106" max="11106" width="12.7109375" style="2" customWidth="1"/>
    <col min="11107" max="11107" width="30.5703125" style="2" customWidth="1"/>
    <col min="11108" max="11357" width="9" style="2"/>
    <col min="11358" max="11358" width="23.28515625" style="2" customWidth="1"/>
    <col min="11359" max="11359" width="10.5703125" style="2" customWidth="1"/>
    <col min="11360" max="11360" width="9.42578125" style="2" customWidth="1"/>
    <col min="11361" max="11361" width="14.5703125" style="2" customWidth="1"/>
    <col min="11362" max="11362" width="12.7109375" style="2" customWidth="1"/>
    <col min="11363" max="11363" width="30.5703125" style="2" customWidth="1"/>
    <col min="11364" max="11613" width="9" style="2"/>
    <col min="11614" max="11614" width="23.28515625" style="2" customWidth="1"/>
    <col min="11615" max="11615" width="10.5703125" style="2" customWidth="1"/>
    <col min="11616" max="11616" width="9.42578125" style="2" customWidth="1"/>
    <col min="11617" max="11617" width="14.5703125" style="2" customWidth="1"/>
    <col min="11618" max="11618" width="12.7109375" style="2" customWidth="1"/>
    <col min="11619" max="11619" width="30.5703125" style="2" customWidth="1"/>
    <col min="11620" max="11869" width="9" style="2"/>
    <col min="11870" max="11870" width="23.28515625" style="2" customWidth="1"/>
    <col min="11871" max="11871" width="10.5703125" style="2" customWidth="1"/>
    <col min="11872" max="11872" width="9.42578125" style="2" customWidth="1"/>
    <col min="11873" max="11873" width="14.5703125" style="2" customWidth="1"/>
    <col min="11874" max="11874" width="12.7109375" style="2" customWidth="1"/>
    <col min="11875" max="11875" width="30.5703125" style="2" customWidth="1"/>
    <col min="11876" max="12125" width="9" style="2"/>
    <col min="12126" max="12126" width="23.28515625" style="2" customWidth="1"/>
    <col min="12127" max="12127" width="10.5703125" style="2" customWidth="1"/>
    <col min="12128" max="12128" width="9.42578125" style="2" customWidth="1"/>
    <col min="12129" max="12129" width="14.5703125" style="2" customWidth="1"/>
    <col min="12130" max="12130" width="12.7109375" style="2" customWidth="1"/>
    <col min="12131" max="12131" width="30.5703125" style="2" customWidth="1"/>
    <col min="12132" max="12381" width="9" style="2"/>
    <col min="12382" max="12382" width="23.28515625" style="2" customWidth="1"/>
    <col min="12383" max="12383" width="10.5703125" style="2" customWidth="1"/>
    <col min="12384" max="12384" width="9.42578125" style="2" customWidth="1"/>
    <col min="12385" max="12385" width="14.5703125" style="2" customWidth="1"/>
    <col min="12386" max="12386" width="12.7109375" style="2" customWidth="1"/>
    <col min="12387" max="12387" width="30.5703125" style="2" customWidth="1"/>
    <col min="12388" max="12637" width="9" style="2"/>
    <col min="12638" max="12638" width="23.28515625" style="2" customWidth="1"/>
    <col min="12639" max="12639" width="10.5703125" style="2" customWidth="1"/>
    <col min="12640" max="12640" width="9.42578125" style="2" customWidth="1"/>
    <col min="12641" max="12641" width="14.5703125" style="2" customWidth="1"/>
    <col min="12642" max="12642" width="12.7109375" style="2" customWidth="1"/>
    <col min="12643" max="12643" width="30.5703125" style="2" customWidth="1"/>
    <col min="12644" max="12893" width="9" style="2"/>
    <col min="12894" max="12894" width="23.28515625" style="2" customWidth="1"/>
    <col min="12895" max="12895" width="10.5703125" style="2" customWidth="1"/>
    <col min="12896" max="12896" width="9.42578125" style="2" customWidth="1"/>
    <col min="12897" max="12897" width="14.5703125" style="2" customWidth="1"/>
    <col min="12898" max="12898" width="12.7109375" style="2" customWidth="1"/>
    <col min="12899" max="12899" width="30.5703125" style="2" customWidth="1"/>
    <col min="12900" max="13149" width="9" style="2"/>
    <col min="13150" max="13150" width="23.28515625" style="2" customWidth="1"/>
    <col min="13151" max="13151" width="10.5703125" style="2" customWidth="1"/>
    <col min="13152" max="13152" width="9.42578125" style="2" customWidth="1"/>
    <col min="13153" max="13153" width="14.5703125" style="2" customWidth="1"/>
    <col min="13154" max="13154" width="12.7109375" style="2" customWidth="1"/>
    <col min="13155" max="13155" width="30.5703125" style="2" customWidth="1"/>
    <col min="13156" max="13405" width="9" style="2"/>
    <col min="13406" max="13406" width="23.28515625" style="2" customWidth="1"/>
    <col min="13407" max="13407" width="10.5703125" style="2" customWidth="1"/>
    <col min="13408" max="13408" width="9.42578125" style="2" customWidth="1"/>
    <col min="13409" max="13409" width="14.5703125" style="2" customWidth="1"/>
    <col min="13410" max="13410" width="12.7109375" style="2" customWidth="1"/>
    <col min="13411" max="13411" width="30.5703125" style="2" customWidth="1"/>
    <col min="13412" max="13661" width="9" style="2"/>
    <col min="13662" max="13662" width="23.28515625" style="2" customWidth="1"/>
    <col min="13663" max="13663" width="10.5703125" style="2" customWidth="1"/>
    <col min="13664" max="13664" width="9.42578125" style="2" customWidth="1"/>
    <col min="13665" max="13665" width="14.5703125" style="2" customWidth="1"/>
    <col min="13666" max="13666" width="12.7109375" style="2" customWidth="1"/>
    <col min="13667" max="13667" width="30.5703125" style="2" customWidth="1"/>
    <col min="13668" max="13917" width="9" style="2"/>
    <col min="13918" max="13918" width="23.28515625" style="2" customWidth="1"/>
    <col min="13919" max="13919" width="10.5703125" style="2" customWidth="1"/>
    <col min="13920" max="13920" width="9.42578125" style="2" customWidth="1"/>
    <col min="13921" max="13921" width="14.5703125" style="2" customWidth="1"/>
    <col min="13922" max="13922" width="12.7109375" style="2" customWidth="1"/>
    <col min="13923" max="13923" width="30.5703125" style="2" customWidth="1"/>
    <col min="13924" max="14173" width="9" style="2"/>
    <col min="14174" max="14174" width="23.28515625" style="2" customWidth="1"/>
    <col min="14175" max="14175" width="10.5703125" style="2" customWidth="1"/>
    <col min="14176" max="14176" width="9.42578125" style="2" customWidth="1"/>
    <col min="14177" max="14177" width="14.5703125" style="2" customWidth="1"/>
    <col min="14178" max="14178" width="12.7109375" style="2" customWidth="1"/>
    <col min="14179" max="14179" width="30.5703125" style="2" customWidth="1"/>
    <col min="14180" max="14429" width="9" style="2"/>
    <col min="14430" max="14430" width="23.28515625" style="2" customWidth="1"/>
    <col min="14431" max="14431" width="10.5703125" style="2" customWidth="1"/>
    <col min="14432" max="14432" width="9.42578125" style="2" customWidth="1"/>
    <col min="14433" max="14433" width="14.5703125" style="2" customWidth="1"/>
    <col min="14434" max="14434" width="12.7109375" style="2" customWidth="1"/>
    <col min="14435" max="14435" width="30.5703125" style="2" customWidth="1"/>
    <col min="14436" max="14685" width="9" style="2"/>
    <col min="14686" max="14686" width="23.28515625" style="2" customWidth="1"/>
    <col min="14687" max="14687" width="10.5703125" style="2" customWidth="1"/>
    <col min="14688" max="14688" width="9.42578125" style="2" customWidth="1"/>
    <col min="14689" max="14689" width="14.5703125" style="2" customWidth="1"/>
    <col min="14690" max="14690" width="12.7109375" style="2" customWidth="1"/>
    <col min="14691" max="14691" width="30.5703125" style="2" customWidth="1"/>
    <col min="14692" max="14941" width="9" style="2"/>
    <col min="14942" max="14942" width="23.28515625" style="2" customWidth="1"/>
    <col min="14943" max="14943" width="10.5703125" style="2" customWidth="1"/>
    <col min="14944" max="14944" width="9.42578125" style="2" customWidth="1"/>
    <col min="14945" max="14945" width="14.5703125" style="2" customWidth="1"/>
    <col min="14946" max="14946" width="12.7109375" style="2" customWidth="1"/>
    <col min="14947" max="14947" width="30.5703125" style="2" customWidth="1"/>
    <col min="14948" max="15197" width="9" style="2"/>
    <col min="15198" max="15198" width="23.28515625" style="2" customWidth="1"/>
    <col min="15199" max="15199" width="10.5703125" style="2" customWidth="1"/>
    <col min="15200" max="15200" width="9.42578125" style="2" customWidth="1"/>
    <col min="15201" max="15201" width="14.5703125" style="2" customWidth="1"/>
    <col min="15202" max="15202" width="12.7109375" style="2" customWidth="1"/>
    <col min="15203" max="15203" width="30.5703125" style="2" customWidth="1"/>
    <col min="15204" max="15453" width="9" style="2"/>
    <col min="15454" max="15454" width="23.28515625" style="2" customWidth="1"/>
    <col min="15455" max="15455" width="10.5703125" style="2" customWidth="1"/>
    <col min="15456" max="15456" width="9.42578125" style="2" customWidth="1"/>
    <col min="15457" max="15457" width="14.5703125" style="2" customWidth="1"/>
    <col min="15458" max="15458" width="12.7109375" style="2" customWidth="1"/>
    <col min="15459" max="15459" width="30.5703125" style="2" customWidth="1"/>
    <col min="15460" max="15709" width="9" style="2"/>
    <col min="15710" max="15710" width="23.28515625" style="2" customWidth="1"/>
    <col min="15711" max="15711" width="10.5703125" style="2" customWidth="1"/>
    <col min="15712" max="15712" width="9.42578125" style="2" customWidth="1"/>
    <col min="15713" max="15713" width="14.5703125" style="2" customWidth="1"/>
    <col min="15714" max="15714" width="12.7109375" style="2" customWidth="1"/>
    <col min="15715" max="15715" width="30.5703125" style="2" customWidth="1"/>
    <col min="15716" max="15965" width="9" style="2"/>
    <col min="15966" max="15966" width="23.28515625" style="2" customWidth="1"/>
    <col min="15967" max="15967" width="10.5703125" style="2" customWidth="1"/>
    <col min="15968" max="15968" width="9.42578125" style="2" customWidth="1"/>
    <col min="15969" max="15969" width="14.5703125" style="2" customWidth="1"/>
    <col min="15970" max="15970" width="12.7109375" style="2" customWidth="1"/>
    <col min="15971" max="15971" width="30.5703125" style="2" customWidth="1"/>
    <col min="15972" max="16384" width="9" style="2"/>
  </cols>
  <sheetData>
    <row r="1" spans="1:4" s="4" customFormat="1" ht="26.25" customHeight="1">
      <c r="A1" s="5"/>
      <c r="B1" s="217" t="s">
        <v>40</v>
      </c>
      <c r="C1" s="217"/>
      <c r="D1" s="217"/>
    </row>
    <row r="2" spans="1:4" s="7" customFormat="1" ht="34.5" customHeight="1">
      <c r="B2" s="23" t="s">
        <v>28</v>
      </c>
      <c r="C2" s="24" t="s">
        <v>37</v>
      </c>
      <c r="D2" s="23" t="s">
        <v>38</v>
      </c>
    </row>
    <row r="3" spans="1:4" ht="66.75" customHeight="1">
      <c r="B3" s="25" t="s">
        <v>34</v>
      </c>
      <c r="C3" s="26">
        <v>42591</v>
      </c>
      <c r="D3" s="27" t="s">
        <v>256</v>
      </c>
    </row>
    <row r="4" spans="1:4" ht="38.25" customHeight="1">
      <c r="B4" s="15" t="s">
        <v>329</v>
      </c>
      <c r="C4" s="28">
        <v>44458</v>
      </c>
      <c r="D4" s="29" t="s">
        <v>258</v>
      </c>
    </row>
    <row r="5" spans="1:4" ht="39" customHeight="1">
      <c r="B5" s="9" t="s">
        <v>275</v>
      </c>
      <c r="C5" s="28">
        <v>44747</v>
      </c>
      <c r="D5" s="29" t="s">
        <v>257</v>
      </c>
    </row>
    <row r="6" spans="1:4" ht="37.5" customHeight="1">
      <c r="B6" s="15" t="s">
        <v>274</v>
      </c>
      <c r="C6" s="28">
        <v>44747</v>
      </c>
      <c r="D6" s="29" t="s">
        <v>198</v>
      </c>
    </row>
    <row r="7" spans="1:4" ht="27" customHeight="1">
      <c r="B7" s="15" t="s">
        <v>276</v>
      </c>
      <c r="C7" s="28">
        <v>44783</v>
      </c>
      <c r="D7" s="29" t="s">
        <v>244</v>
      </c>
    </row>
    <row r="8" spans="1:4" ht="46.5" customHeight="1">
      <c r="B8" s="15" t="s">
        <v>277</v>
      </c>
      <c r="C8" s="28">
        <v>44783</v>
      </c>
      <c r="D8" s="29" t="s">
        <v>246</v>
      </c>
    </row>
    <row r="9" spans="1:4" ht="38.25" customHeight="1">
      <c r="B9" s="15" t="s">
        <v>278</v>
      </c>
      <c r="C9" s="28">
        <v>44783</v>
      </c>
      <c r="D9" s="29" t="s">
        <v>247</v>
      </c>
    </row>
    <row r="10" spans="1:4" ht="33" customHeight="1">
      <c r="B10" s="15" t="s">
        <v>279</v>
      </c>
      <c r="C10" s="28">
        <v>44783</v>
      </c>
      <c r="D10" s="29" t="s">
        <v>248</v>
      </c>
    </row>
    <row r="11" spans="1:4" ht="24.75" customHeight="1">
      <c r="B11" s="15" t="s">
        <v>280</v>
      </c>
      <c r="C11" s="28">
        <v>44783</v>
      </c>
      <c r="D11" s="29" t="s">
        <v>245</v>
      </c>
    </row>
    <row r="12" spans="1:4" ht="24" customHeight="1">
      <c r="B12" s="17" t="s">
        <v>281</v>
      </c>
      <c r="C12" s="28">
        <v>44783</v>
      </c>
      <c r="D12" s="29" t="s">
        <v>243</v>
      </c>
    </row>
    <row r="13" spans="1:4" ht="22.5" customHeight="1">
      <c r="B13" s="17" t="s">
        <v>234</v>
      </c>
      <c r="C13" s="28">
        <v>44783</v>
      </c>
      <c r="D13" s="29" t="s">
        <v>242</v>
      </c>
    </row>
    <row r="14" spans="1:4" ht="26.25" customHeight="1">
      <c r="B14" s="42" t="s">
        <v>282</v>
      </c>
      <c r="C14" s="28">
        <v>44783</v>
      </c>
      <c r="D14" s="29" t="s">
        <v>240</v>
      </c>
    </row>
    <row r="15" spans="1:4" ht="30" customHeight="1">
      <c r="B15" s="17" t="s">
        <v>283</v>
      </c>
      <c r="C15" s="28">
        <v>44783</v>
      </c>
      <c r="D15" s="29" t="s">
        <v>241</v>
      </c>
    </row>
  </sheetData>
  <mergeCells count="1">
    <mergeCell ref="B1:D1"/>
  </mergeCells>
  <pageMargins left="0" right="0" top="0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rightToLeft="1" topLeftCell="B1" zoomScaleNormal="100" workbookViewId="0">
      <selection activeCell="D6" sqref="D6"/>
    </sheetView>
  </sheetViews>
  <sheetFormatPr defaultRowHeight="15"/>
  <cols>
    <col min="1" max="1" width="2.7109375" style="11" hidden="1" customWidth="1"/>
    <col min="2" max="2" width="1.140625" style="11" customWidth="1"/>
    <col min="3" max="3" width="28.7109375" style="11" customWidth="1"/>
    <col min="4" max="4" width="119" style="11" customWidth="1"/>
    <col min="5" max="205" width="9" style="11"/>
    <col min="206" max="206" width="0" style="11" hidden="1" customWidth="1"/>
    <col min="207" max="207" width="1" style="11" customWidth="1"/>
    <col min="208" max="208" width="21.7109375" style="11" customWidth="1"/>
    <col min="209" max="209" width="91.85546875" style="11" customWidth="1"/>
    <col min="210" max="461" width="9" style="11"/>
    <col min="462" max="462" width="0" style="11" hidden="1" customWidth="1"/>
    <col min="463" max="463" width="1" style="11" customWidth="1"/>
    <col min="464" max="464" width="21.7109375" style="11" customWidth="1"/>
    <col min="465" max="465" width="91.85546875" style="11" customWidth="1"/>
    <col min="466" max="717" width="9" style="11"/>
    <col min="718" max="718" width="0" style="11" hidden="1" customWidth="1"/>
    <col min="719" max="719" width="1" style="11" customWidth="1"/>
    <col min="720" max="720" width="21.7109375" style="11" customWidth="1"/>
    <col min="721" max="721" width="91.85546875" style="11" customWidth="1"/>
    <col min="722" max="973" width="9" style="11"/>
    <col min="974" max="974" width="0" style="11" hidden="1" customWidth="1"/>
    <col min="975" max="975" width="1" style="11" customWidth="1"/>
    <col min="976" max="976" width="21.7109375" style="11" customWidth="1"/>
    <col min="977" max="977" width="91.85546875" style="11" customWidth="1"/>
    <col min="978" max="1229" width="9" style="11"/>
    <col min="1230" max="1230" width="0" style="11" hidden="1" customWidth="1"/>
    <col min="1231" max="1231" width="1" style="11" customWidth="1"/>
    <col min="1232" max="1232" width="21.7109375" style="11" customWidth="1"/>
    <col min="1233" max="1233" width="91.85546875" style="11" customWidth="1"/>
    <col min="1234" max="1485" width="9" style="11"/>
    <col min="1486" max="1486" width="0" style="11" hidden="1" customWidth="1"/>
    <col min="1487" max="1487" width="1" style="11" customWidth="1"/>
    <col min="1488" max="1488" width="21.7109375" style="11" customWidth="1"/>
    <col min="1489" max="1489" width="91.85546875" style="11" customWidth="1"/>
    <col min="1490" max="1741" width="9" style="11"/>
    <col min="1742" max="1742" width="0" style="11" hidden="1" customWidth="1"/>
    <col min="1743" max="1743" width="1" style="11" customWidth="1"/>
    <col min="1744" max="1744" width="21.7109375" style="11" customWidth="1"/>
    <col min="1745" max="1745" width="91.85546875" style="11" customWidth="1"/>
    <col min="1746" max="1997" width="9" style="11"/>
    <col min="1998" max="1998" width="0" style="11" hidden="1" customWidth="1"/>
    <col min="1999" max="1999" width="1" style="11" customWidth="1"/>
    <col min="2000" max="2000" width="21.7109375" style="11" customWidth="1"/>
    <col min="2001" max="2001" width="91.85546875" style="11" customWidth="1"/>
    <col min="2002" max="2253" width="9" style="11"/>
    <col min="2254" max="2254" width="0" style="11" hidden="1" customWidth="1"/>
    <col min="2255" max="2255" width="1" style="11" customWidth="1"/>
    <col min="2256" max="2256" width="21.7109375" style="11" customWidth="1"/>
    <col min="2257" max="2257" width="91.85546875" style="11" customWidth="1"/>
    <col min="2258" max="2509" width="9" style="11"/>
    <col min="2510" max="2510" width="0" style="11" hidden="1" customWidth="1"/>
    <col min="2511" max="2511" width="1" style="11" customWidth="1"/>
    <col min="2512" max="2512" width="21.7109375" style="11" customWidth="1"/>
    <col min="2513" max="2513" width="91.85546875" style="11" customWidth="1"/>
    <col min="2514" max="2765" width="9" style="11"/>
    <col min="2766" max="2766" width="0" style="11" hidden="1" customWidth="1"/>
    <col min="2767" max="2767" width="1" style="11" customWidth="1"/>
    <col min="2768" max="2768" width="21.7109375" style="11" customWidth="1"/>
    <col min="2769" max="2769" width="91.85546875" style="11" customWidth="1"/>
    <col min="2770" max="3021" width="9" style="11"/>
    <col min="3022" max="3022" width="0" style="11" hidden="1" customWidth="1"/>
    <col min="3023" max="3023" width="1" style="11" customWidth="1"/>
    <col min="3024" max="3024" width="21.7109375" style="11" customWidth="1"/>
    <col min="3025" max="3025" width="91.85546875" style="11" customWidth="1"/>
    <col min="3026" max="3277" width="9" style="11"/>
    <col min="3278" max="3278" width="0" style="11" hidden="1" customWidth="1"/>
    <col min="3279" max="3279" width="1" style="11" customWidth="1"/>
    <col min="3280" max="3280" width="21.7109375" style="11" customWidth="1"/>
    <col min="3281" max="3281" width="91.85546875" style="11" customWidth="1"/>
    <col min="3282" max="3533" width="9" style="11"/>
    <col min="3534" max="3534" width="0" style="11" hidden="1" customWidth="1"/>
    <col min="3535" max="3535" width="1" style="11" customWidth="1"/>
    <col min="3536" max="3536" width="21.7109375" style="11" customWidth="1"/>
    <col min="3537" max="3537" width="91.85546875" style="11" customWidth="1"/>
    <col min="3538" max="3789" width="9" style="11"/>
    <col min="3790" max="3790" width="0" style="11" hidden="1" customWidth="1"/>
    <col min="3791" max="3791" width="1" style="11" customWidth="1"/>
    <col min="3792" max="3792" width="21.7109375" style="11" customWidth="1"/>
    <col min="3793" max="3793" width="91.85546875" style="11" customWidth="1"/>
    <col min="3794" max="4045" width="9" style="11"/>
    <col min="4046" max="4046" width="0" style="11" hidden="1" customWidth="1"/>
    <col min="4047" max="4047" width="1" style="11" customWidth="1"/>
    <col min="4048" max="4048" width="21.7109375" style="11" customWidth="1"/>
    <col min="4049" max="4049" width="91.85546875" style="11" customWidth="1"/>
    <col min="4050" max="4301" width="9" style="11"/>
    <col min="4302" max="4302" width="0" style="11" hidden="1" customWidth="1"/>
    <col min="4303" max="4303" width="1" style="11" customWidth="1"/>
    <col min="4304" max="4304" width="21.7109375" style="11" customWidth="1"/>
    <col min="4305" max="4305" width="91.85546875" style="11" customWidth="1"/>
    <col min="4306" max="4557" width="9" style="11"/>
    <col min="4558" max="4558" width="0" style="11" hidden="1" customWidth="1"/>
    <col min="4559" max="4559" width="1" style="11" customWidth="1"/>
    <col min="4560" max="4560" width="21.7109375" style="11" customWidth="1"/>
    <col min="4561" max="4561" width="91.85546875" style="11" customWidth="1"/>
    <col min="4562" max="4813" width="9" style="11"/>
    <col min="4814" max="4814" width="0" style="11" hidden="1" customWidth="1"/>
    <col min="4815" max="4815" width="1" style="11" customWidth="1"/>
    <col min="4816" max="4816" width="21.7109375" style="11" customWidth="1"/>
    <col min="4817" max="4817" width="91.85546875" style="11" customWidth="1"/>
    <col min="4818" max="5069" width="9" style="11"/>
    <col min="5070" max="5070" width="0" style="11" hidden="1" customWidth="1"/>
    <col min="5071" max="5071" width="1" style="11" customWidth="1"/>
    <col min="5072" max="5072" width="21.7109375" style="11" customWidth="1"/>
    <col min="5073" max="5073" width="91.85546875" style="11" customWidth="1"/>
    <col min="5074" max="5325" width="9" style="11"/>
    <col min="5326" max="5326" width="0" style="11" hidden="1" customWidth="1"/>
    <col min="5327" max="5327" width="1" style="11" customWidth="1"/>
    <col min="5328" max="5328" width="21.7109375" style="11" customWidth="1"/>
    <col min="5329" max="5329" width="91.85546875" style="11" customWidth="1"/>
    <col min="5330" max="5581" width="9" style="11"/>
    <col min="5582" max="5582" width="0" style="11" hidden="1" customWidth="1"/>
    <col min="5583" max="5583" width="1" style="11" customWidth="1"/>
    <col min="5584" max="5584" width="21.7109375" style="11" customWidth="1"/>
    <col min="5585" max="5585" width="91.85546875" style="11" customWidth="1"/>
    <col min="5586" max="5837" width="9" style="11"/>
    <col min="5838" max="5838" width="0" style="11" hidden="1" customWidth="1"/>
    <col min="5839" max="5839" width="1" style="11" customWidth="1"/>
    <col min="5840" max="5840" width="21.7109375" style="11" customWidth="1"/>
    <col min="5841" max="5841" width="91.85546875" style="11" customWidth="1"/>
    <col min="5842" max="6093" width="9" style="11"/>
    <col min="6094" max="6094" width="0" style="11" hidden="1" customWidth="1"/>
    <col min="6095" max="6095" width="1" style="11" customWidth="1"/>
    <col min="6096" max="6096" width="21.7109375" style="11" customWidth="1"/>
    <col min="6097" max="6097" width="91.85546875" style="11" customWidth="1"/>
    <col min="6098" max="6349" width="9" style="11"/>
    <col min="6350" max="6350" width="0" style="11" hidden="1" customWidth="1"/>
    <col min="6351" max="6351" width="1" style="11" customWidth="1"/>
    <col min="6352" max="6352" width="21.7109375" style="11" customWidth="1"/>
    <col min="6353" max="6353" width="91.85546875" style="11" customWidth="1"/>
    <col min="6354" max="6605" width="9" style="11"/>
    <col min="6606" max="6606" width="0" style="11" hidden="1" customWidth="1"/>
    <col min="6607" max="6607" width="1" style="11" customWidth="1"/>
    <col min="6608" max="6608" width="21.7109375" style="11" customWidth="1"/>
    <col min="6609" max="6609" width="91.85546875" style="11" customWidth="1"/>
    <col min="6610" max="6861" width="9" style="11"/>
    <col min="6862" max="6862" width="0" style="11" hidden="1" customWidth="1"/>
    <col min="6863" max="6863" width="1" style="11" customWidth="1"/>
    <col min="6864" max="6864" width="21.7109375" style="11" customWidth="1"/>
    <col min="6865" max="6865" width="91.85546875" style="11" customWidth="1"/>
    <col min="6866" max="7117" width="9" style="11"/>
    <col min="7118" max="7118" width="0" style="11" hidden="1" customWidth="1"/>
    <col min="7119" max="7119" width="1" style="11" customWidth="1"/>
    <col min="7120" max="7120" width="21.7109375" style="11" customWidth="1"/>
    <col min="7121" max="7121" width="91.85546875" style="11" customWidth="1"/>
    <col min="7122" max="7373" width="9" style="11"/>
    <col min="7374" max="7374" width="0" style="11" hidden="1" customWidth="1"/>
    <col min="7375" max="7375" width="1" style="11" customWidth="1"/>
    <col min="7376" max="7376" width="21.7109375" style="11" customWidth="1"/>
    <col min="7377" max="7377" width="91.85546875" style="11" customWidth="1"/>
    <col min="7378" max="7629" width="9" style="11"/>
    <col min="7630" max="7630" width="0" style="11" hidden="1" customWidth="1"/>
    <col min="7631" max="7631" width="1" style="11" customWidth="1"/>
    <col min="7632" max="7632" width="21.7109375" style="11" customWidth="1"/>
    <col min="7633" max="7633" width="91.85546875" style="11" customWidth="1"/>
    <col min="7634" max="7885" width="9" style="11"/>
    <col min="7886" max="7886" width="0" style="11" hidden="1" customWidth="1"/>
    <col min="7887" max="7887" width="1" style="11" customWidth="1"/>
    <col min="7888" max="7888" width="21.7109375" style="11" customWidth="1"/>
    <col min="7889" max="7889" width="91.85546875" style="11" customWidth="1"/>
    <col min="7890" max="8141" width="9" style="11"/>
    <col min="8142" max="8142" width="0" style="11" hidden="1" customWidth="1"/>
    <col min="8143" max="8143" width="1" style="11" customWidth="1"/>
    <col min="8144" max="8144" width="21.7109375" style="11" customWidth="1"/>
    <col min="8145" max="8145" width="91.85546875" style="11" customWidth="1"/>
    <col min="8146" max="8397" width="9" style="11"/>
    <col min="8398" max="8398" width="0" style="11" hidden="1" customWidth="1"/>
    <col min="8399" max="8399" width="1" style="11" customWidth="1"/>
    <col min="8400" max="8400" width="21.7109375" style="11" customWidth="1"/>
    <col min="8401" max="8401" width="91.85546875" style="11" customWidth="1"/>
    <col min="8402" max="8653" width="9" style="11"/>
    <col min="8654" max="8654" width="0" style="11" hidden="1" customWidth="1"/>
    <col min="8655" max="8655" width="1" style="11" customWidth="1"/>
    <col min="8656" max="8656" width="21.7109375" style="11" customWidth="1"/>
    <col min="8657" max="8657" width="91.85546875" style="11" customWidth="1"/>
    <col min="8658" max="8909" width="9" style="11"/>
    <col min="8910" max="8910" width="0" style="11" hidden="1" customWidth="1"/>
    <col min="8911" max="8911" width="1" style="11" customWidth="1"/>
    <col min="8912" max="8912" width="21.7109375" style="11" customWidth="1"/>
    <col min="8913" max="8913" width="91.85546875" style="11" customWidth="1"/>
    <col min="8914" max="9165" width="9" style="11"/>
    <col min="9166" max="9166" width="0" style="11" hidden="1" customWidth="1"/>
    <col min="9167" max="9167" width="1" style="11" customWidth="1"/>
    <col min="9168" max="9168" width="21.7109375" style="11" customWidth="1"/>
    <col min="9169" max="9169" width="91.85546875" style="11" customWidth="1"/>
    <col min="9170" max="9421" width="9" style="11"/>
    <col min="9422" max="9422" width="0" style="11" hidden="1" customWidth="1"/>
    <col min="9423" max="9423" width="1" style="11" customWidth="1"/>
    <col min="9424" max="9424" width="21.7109375" style="11" customWidth="1"/>
    <col min="9425" max="9425" width="91.85546875" style="11" customWidth="1"/>
    <col min="9426" max="9677" width="9" style="11"/>
    <col min="9678" max="9678" width="0" style="11" hidden="1" customWidth="1"/>
    <col min="9679" max="9679" width="1" style="11" customWidth="1"/>
    <col min="9680" max="9680" width="21.7109375" style="11" customWidth="1"/>
    <col min="9681" max="9681" width="91.85546875" style="11" customWidth="1"/>
    <col min="9682" max="9933" width="9" style="11"/>
    <col min="9934" max="9934" width="0" style="11" hidden="1" customWidth="1"/>
    <col min="9935" max="9935" width="1" style="11" customWidth="1"/>
    <col min="9936" max="9936" width="21.7109375" style="11" customWidth="1"/>
    <col min="9937" max="9937" width="91.85546875" style="11" customWidth="1"/>
    <col min="9938" max="10189" width="9" style="11"/>
    <col min="10190" max="10190" width="0" style="11" hidden="1" customWidth="1"/>
    <col min="10191" max="10191" width="1" style="11" customWidth="1"/>
    <col min="10192" max="10192" width="21.7109375" style="11" customWidth="1"/>
    <col min="10193" max="10193" width="91.85546875" style="11" customWidth="1"/>
    <col min="10194" max="10445" width="9" style="11"/>
    <col min="10446" max="10446" width="0" style="11" hidden="1" customWidth="1"/>
    <col min="10447" max="10447" width="1" style="11" customWidth="1"/>
    <col min="10448" max="10448" width="21.7109375" style="11" customWidth="1"/>
    <col min="10449" max="10449" width="91.85546875" style="11" customWidth="1"/>
    <col min="10450" max="10701" width="9" style="11"/>
    <col min="10702" max="10702" width="0" style="11" hidden="1" customWidth="1"/>
    <col min="10703" max="10703" width="1" style="11" customWidth="1"/>
    <col min="10704" max="10704" width="21.7109375" style="11" customWidth="1"/>
    <col min="10705" max="10705" width="91.85546875" style="11" customWidth="1"/>
    <col min="10706" max="10957" width="9" style="11"/>
    <col min="10958" max="10958" width="0" style="11" hidden="1" customWidth="1"/>
    <col min="10959" max="10959" width="1" style="11" customWidth="1"/>
    <col min="10960" max="10960" width="21.7109375" style="11" customWidth="1"/>
    <col min="10961" max="10961" width="91.85546875" style="11" customWidth="1"/>
    <col min="10962" max="11213" width="9" style="11"/>
    <col min="11214" max="11214" width="0" style="11" hidden="1" customWidth="1"/>
    <col min="11215" max="11215" width="1" style="11" customWidth="1"/>
    <col min="11216" max="11216" width="21.7109375" style="11" customWidth="1"/>
    <col min="11217" max="11217" width="91.85546875" style="11" customWidth="1"/>
    <col min="11218" max="11469" width="9" style="11"/>
    <col min="11470" max="11470" width="0" style="11" hidden="1" customWidth="1"/>
    <col min="11471" max="11471" width="1" style="11" customWidth="1"/>
    <col min="11472" max="11472" width="21.7109375" style="11" customWidth="1"/>
    <col min="11473" max="11473" width="91.85546875" style="11" customWidth="1"/>
    <col min="11474" max="11725" width="9" style="11"/>
    <col min="11726" max="11726" width="0" style="11" hidden="1" customWidth="1"/>
    <col min="11727" max="11727" width="1" style="11" customWidth="1"/>
    <col min="11728" max="11728" width="21.7109375" style="11" customWidth="1"/>
    <col min="11729" max="11729" width="91.85546875" style="11" customWidth="1"/>
    <col min="11730" max="11981" width="9" style="11"/>
    <col min="11982" max="11982" width="0" style="11" hidden="1" customWidth="1"/>
    <col min="11983" max="11983" width="1" style="11" customWidth="1"/>
    <col min="11984" max="11984" width="21.7109375" style="11" customWidth="1"/>
    <col min="11985" max="11985" width="91.85546875" style="11" customWidth="1"/>
    <col min="11986" max="12237" width="9" style="11"/>
    <col min="12238" max="12238" width="0" style="11" hidden="1" customWidth="1"/>
    <col min="12239" max="12239" width="1" style="11" customWidth="1"/>
    <col min="12240" max="12240" width="21.7109375" style="11" customWidth="1"/>
    <col min="12241" max="12241" width="91.85546875" style="11" customWidth="1"/>
    <col min="12242" max="12493" width="9" style="11"/>
    <col min="12494" max="12494" width="0" style="11" hidden="1" customWidth="1"/>
    <col min="12495" max="12495" width="1" style="11" customWidth="1"/>
    <col min="12496" max="12496" width="21.7109375" style="11" customWidth="1"/>
    <col min="12497" max="12497" width="91.85546875" style="11" customWidth="1"/>
    <col min="12498" max="12749" width="9" style="11"/>
    <col min="12750" max="12750" width="0" style="11" hidden="1" customWidth="1"/>
    <col min="12751" max="12751" width="1" style="11" customWidth="1"/>
    <col min="12752" max="12752" width="21.7109375" style="11" customWidth="1"/>
    <col min="12753" max="12753" width="91.85546875" style="11" customWidth="1"/>
    <col min="12754" max="13005" width="9" style="11"/>
    <col min="13006" max="13006" width="0" style="11" hidden="1" customWidth="1"/>
    <col min="13007" max="13007" width="1" style="11" customWidth="1"/>
    <col min="13008" max="13008" width="21.7109375" style="11" customWidth="1"/>
    <col min="13009" max="13009" width="91.85546875" style="11" customWidth="1"/>
    <col min="13010" max="13261" width="9" style="11"/>
    <col min="13262" max="13262" width="0" style="11" hidden="1" customWidth="1"/>
    <col min="13263" max="13263" width="1" style="11" customWidth="1"/>
    <col min="13264" max="13264" width="21.7109375" style="11" customWidth="1"/>
    <col min="13265" max="13265" width="91.85546875" style="11" customWidth="1"/>
    <col min="13266" max="13517" width="9" style="11"/>
    <col min="13518" max="13518" width="0" style="11" hidden="1" customWidth="1"/>
    <col min="13519" max="13519" width="1" style="11" customWidth="1"/>
    <col min="13520" max="13520" width="21.7109375" style="11" customWidth="1"/>
    <col min="13521" max="13521" width="91.85546875" style="11" customWidth="1"/>
    <col min="13522" max="13773" width="9" style="11"/>
    <col min="13774" max="13774" width="0" style="11" hidden="1" customWidth="1"/>
    <col min="13775" max="13775" width="1" style="11" customWidth="1"/>
    <col min="13776" max="13776" width="21.7109375" style="11" customWidth="1"/>
    <col min="13777" max="13777" width="91.85546875" style="11" customWidth="1"/>
    <col min="13778" max="14029" width="9" style="11"/>
    <col min="14030" max="14030" width="0" style="11" hidden="1" customWidth="1"/>
    <col min="14031" max="14031" width="1" style="11" customWidth="1"/>
    <col min="14032" max="14032" width="21.7109375" style="11" customWidth="1"/>
    <col min="14033" max="14033" width="91.85546875" style="11" customWidth="1"/>
    <col min="14034" max="14285" width="9" style="11"/>
    <col min="14286" max="14286" width="0" style="11" hidden="1" customWidth="1"/>
    <col min="14287" max="14287" width="1" style="11" customWidth="1"/>
    <col min="14288" max="14288" width="21.7109375" style="11" customWidth="1"/>
    <col min="14289" max="14289" width="91.85546875" style="11" customWidth="1"/>
    <col min="14290" max="14541" width="9" style="11"/>
    <col min="14542" max="14542" width="0" style="11" hidden="1" customWidth="1"/>
    <col min="14543" max="14543" width="1" style="11" customWidth="1"/>
    <col min="14544" max="14544" width="21.7109375" style="11" customWidth="1"/>
    <col min="14545" max="14545" width="91.85546875" style="11" customWidth="1"/>
    <col min="14546" max="14797" width="9" style="11"/>
    <col min="14798" max="14798" width="0" style="11" hidden="1" customWidth="1"/>
    <col min="14799" max="14799" width="1" style="11" customWidth="1"/>
    <col min="14800" max="14800" width="21.7109375" style="11" customWidth="1"/>
    <col min="14801" max="14801" width="91.85546875" style="11" customWidth="1"/>
    <col min="14802" max="15053" width="9" style="11"/>
    <col min="15054" max="15054" width="0" style="11" hidden="1" customWidth="1"/>
    <col min="15055" max="15055" width="1" style="11" customWidth="1"/>
    <col min="15056" max="15056" width="21.7109375" style="11" customWidth="1"/>
    <col min="15057" max="15057" width="91.85546875" style="11" customWidth="1"/>
    <col min="15058" max="15309" width="9" style="11"/>
    <col min="15310" max="15310" width="0" style="11" hidden="1" customWidth="1"/>
    <col min="15311" max="15311" width="1" style="11" customWidth="1"/>
    <col min="15312" max="15312" width="21.7109375" style="11" customWidth="1"/>
    <col min="15313" max="15313" width="91.85546875" style="11" customWidth="1"/>
    <col min="15314" max="15565" width="9" style="11"/>
    <col min="15566" max="15566" width="0" style="11" hidden="1" customWidth="1"/>
    <col min="15567" max="15567" width="1" style="11" customWidth="1"/>
    <col min="15568" max="15568" width="21.7109375" style="11" customWidth="1"/>
    <col min="15569" max="15569" width="91.85546875" style="11" customWidth="1"/>
    <col min="15570" max="15821" width="9" style="11"/>
    <col min="15822" max="15822" width="0" style="11" hidden="1" customWidth="1"/>
    <col min="15823" max="15823" width="1" style="11" customWidth="1"/>
    <col min="15824" max="15824" width="21.7109375" style="11" customWidth="1"/>
    <col min="15825" max="15825" width="91.85546875" style="11" customWidth="1"/>
    <col min="15826" max="16384" width="9" style="11"/>
  </cols>
  <sheetData>
    <row r="1" spans="3:6" s="10" customFormat="1" ht="27" customHeight="1">
      <c r="C1" s="219" t="s">
        <v>307</v>
      </c>
      <c r="D1" s="220"/>
    </row>
    <row r="2" spans="3:6" ht="21" customHeight="1">
      <c r="C2" s="218" t="s">
        <v>45</v>
      </c>
      <c r="D2" s="218"/>
    </row>
    <row r="3" spans="3:6" ht="45.75" customHeight="1">
      <c r="C3" s="17" t="s">
        <v>219</v>
      </c>
      <c r="D3" s="14" t="s">
        <v>325</v>
      </c>
    </row>
    <row r="4" spans="3:6" ht="37.5" customHeight="1">
      <c r="C4" s="65" t="s">
        <v>234</v>
      </c>
      <c r="D4" s="14" t="s">
        <v>285</v>
      </c>
      <c r="F4" s="13"/>
    </row>
    <row r="5" spans="3:6" ht="47.25" customHeight="1">
      <c r="C5" s="67" t="s">
        <v>267</v>
      </c>
      <c r="D5" s="14" t="s">
        <v>271</v>
      </c>
      <c r="F5" s="13"/>
    </row>
    <row r="6" spans="3:6" ht="34.5" customHeight="1">
      <c r="C6" s="17" t="s">
        <v>233</v>
      </c>
      <c r="D6" s="14" t="s">
        <v>269</v>
      </c>
      <c r="F6" s="13"/>
    </row>
    <row r="7" spans="3:6" ht="35.25" customHeight="1">
      <c r="C7" s="17" t="s">
        <v>266</v>
      </c>
      <c r="D7" s="14" t="s">
        <v>268</v>
      </c>
      <c r="F7" s="13"/>
    </row>
    <row r="8" spans="3:6" ht="48" customHeight="1">
      <c r="C8" s="17" t="s">
        <v>265</v>
      </c>
      <c r="D8" s="14" t="s">
        <v>270</v>
      </c>
      <c r="F8" s="13"/>
    </row>
    <row r="9" spans="3:6" ht="29.25" customHeight="1">
      <c r="C9" s="218" t="s">
        <v>95</v>
      </c>
      <c r="D9" s="218"/>
    </row>
    <row r="10" spans="3:6" ht="45.75" customHeight="1">
      <c r="C10" s="17" t="s">
        <v>219</v>
      </c>
      <c r="D10" s="14" t="s">
        <v>325</v>
      </c>
    </row>
    <row r="11" spans="3:6" ht="39" customHeight="1">
      <c r="C11" s="68" t="s">
        <v>35</v>
      </c>
      <c r="D11" s="14" t="s">
        <v>296</v>
      </c>
      <c r="F11" s="13"/>
    </row>
    <row r="12" spans="3:6" ht="38.25" customHeight="1">
      <c r="C12" s="17" t="s">
        <v>227</v>
      </c>
      <c r="D12" s="14" t="s">
        <v>295</v>
      </c>
      <c r="F12" s="13"/>
    </row>
    <row r="13" spans="3:6" ht="52.5" customHeight="1">
      <c r="C13" s="67" t="s">
        <v>330</v>
      </c>
      <c r="D13" s="14" t="s">
        <v>293</v>
      </c>
      <c r="F13" s="13"/>
    </row>
    <row r="14" spans="3:6" ht="38.25" customHeight="1">
      <c r="C14" s="66" t="s">
        <v>197</v>
      </c>
      <c r="D14" s="14" t="s">
        <v>290</v>
      </c>
      <c r="F14" s="13"/>
    </row>
    <row r="15" spans="3:6" ht="39.75" customHeight="1">
      <c r="C15" s="17" t="s">
        <v>226</v>
      </c>
      <c r="D15" s="14" t="s">
        <v>272</v>
      </c>
    </row>
    <row r="16" spans="3:6" ht="32.25" customHeight="1">
      <c r="C16" s="63" t="s">
        <v>331</v>
      </c>
      <c r="D16" s="14" t="s">
        <v>311</v>
      </c>
    </row>
    <row r="17" spans="3:4" ht="47.25" customHeight="1">
      <c r="C17" s="64" t="s">
        <v>332</v>
      </c>
      <c r="D17" s="14" t="s">
        <v>273</v>
      </c>
    </row>
    <row r="18" spans="3:4" ht="25.5" customHeight="1">
      <c r="C18" s="218" t="s">
        <v>98</v>
      </c>
      <c r="D18" s="218"/>
    </row>
    <row r="19" spans="3:4" ht="32.25" customHeight="1">
      <c r="C19" s="69" t="s">
        <v>52</v>
      </c>
      <c r="D19" s="14" t="s">
        <v>262</v>
      </c>
    </row>
    <row r="20" spans="3:4" ht="36.75" customHeight="1">
      <c r="C20" s="17" t="s">
        <v>82</v>
      </c>
      <c r="D20" s="14" t="s">
        <v>255</v>
      </c>
    </row>
    <row r="21" spans="3:4" ht="34.5" customHeight="1">
      <c r="C21" s="69" t="s">
        <v>110</v>
      </c>
      <c r="D21" s="14" t="s">
        <v>128</v>
      </c>
    </row>
    <row r="22" spans="3:4" ht="30" customHeight="1">
      <c r="C22" s="66" t="s">
        <v>112</v>
      </c>
      <c r="D22" s="14" t="s">
        <v>236</v>
      </c>
    </row>
    <row r="23" spans="3:4" ht="30.75" customHeight="1">
      <c r="C23" s="69" t="s">
        <v>132</v>
      </c>
      <c r="D23" s="14" t="s">
        <v>131</v>
      </c>
    </row>
    <row r="24" spans="3:4" ht="26.25" customHeight="1">
      <c r="C24" s="17" t="s">
        <v>136</v>
      </c>
      <c r="D24" s="14" t="s">
        <v>164</v>
      </c>
    </row>
    <row r="25" spans="3:4" ht="38.25" customHeight="1">
      <c r="C25" s="17" t="s">
        <v>221</v>
      </c>
      <c r="D25" s="14" t="s">
        <v>220</v>
      </c>
    </row>
    <row r="26" spans="3:4" ht="27" customHeight="1">
      <c r="C26" s="17" t="s">
        <v>327</v>
      </c>
      <c r="D26" s="14" t="s">
        <v>239</v>
      </c>
    </row>
    <row r="27" spans="3:4" ht="21" customHeight="1">
      <c r="C27" s="218" t="s">
        <v>99</v>
      </c>
      <c r="D27" s="218"/>
    </row>
    <row r="28" spans="3:4" ht="47.25" customHeight="1">
      <c r="C28" s="69" t="s">
        <v>132</v>
      </c>
      <c r="D28" s="14" t="s">
        <v>214</v>
      </c>
    </row>
    <row r="29" spans="3:4" ht="23.25" customHeight="1">
      <c r="C29" s="218" t="s">
        <v>133</v>
      </c>
      <c r="D29" s="218"/>
    </row>
    <row r="30" spans="3:4" ht="33.75" customHeight="1">
      <c r="C30" s="17" t="s">
        <v>333</v>
      </c>
      <c r="D30" s="14" t="s">
        <v>259</v>
      </c>
    </row>
    <row r="31" spans="3:4" ht="40.5" customHeight="1">
      <c r="C31" s="17" t="s">
        <v>148</v>
      </c>
      <c r="D31" s="14" t="s">
        <v>149</v>
      </c>
    </row>
    <row r="32" spans="3:4" ht="49.5" customHeight="1">
      <c r="C32" s="17" t="s">
        <v>156</v>
      </c>
      <c r="D32" s="14" t="s">
        <v>157</v>
      </c>
    </row>
    <row r="33" ht="39.75" customHeight="1"/>
    <row r="34" ht="43.5" customHeight="1"/>
    <row r="35" ht="57" customHeight="1"/>
  </sheetData>
  <mergeCells count="6">
    <mergeCell ref="C29:D29"/>
    <mergeCell ref="C1:D1"/>
    <mergeCell ref="C2:D2"/>
    <mergeCell ref="C18:D18"/>
    <mergeCell ref="C9:D9"/>
    <mergeCell ref="C27:D27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Maher</cp:lastModifiedBy>
  <cp:lastPrinted>2022-08-25T13:58:35Z</cp:lastPrinted>
  <dcterms:created xsi:type="dcterms:W3CDTF">2018-01-02T05:37:56Z</dcterms:created>
  <dcterms:modified xsi:type="dcterms:W3CDTF">2022-08-25T13:59:05Z</dcterms:modified>
</cp:coreProperties>
</file>