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0" windowWidth="20115" windowHeight="1170" activeTab="4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19" i="9" l="1"/>
  <c r="D19" i="9"/>
  <c r="F15" i="9"/>
  <c r="E15" i="9"/>
  <c r="E19" i="9" s="1"/>
  <c r="D15" i="9"/>
  <c r="F9" i="9"/>
  <c r="E9" i="9"/>
  <c r="D9" i="9"/>
  <c r="F8" i="9"/>
  <c r="E8" i="9"/>
  <c r="D8" i="9"/>
  <c r="L55" i="1" l="1"/>
  <c r="M55" i="1"/>
  <c r="N55" i="1"/>
  <c r="L48" i="1"/>
  <c r="M48" i="1"/>
  <c r="N48" i="1"/>
  <c r="L42" i="1"/>
  <c r="M42" i="1"/>
  <c r="N42" i="1"/>
  <c r="L31" i="1"/>
  <c r="M31" i="1"/>
  <c r="N31" i="1"/>
  <c r="L25" i="1"/>
  <c r="M25" i="1"/>
  <c r="N25" i="1"/>
  <c r="L21" i="1"/>
  <c r="M21" i="1"/>
  <c r="N21" i="1"/>
  <c r="M65" i="1"/>
  <c r="N65" i="1"/>
  <c r="L65" i="1"/>
  <c r="M68" i="1"/>
  <c r="N68" i="1"/>
  <c r="L68" i="1"/>
  <c r="N56" i="1" l="1"/>
  <c r="M56" i="1"/>
  <c r="L56" i="1"/>
  <c r="L62" i="1"/>
  <c r="L69" i="1" s="1"/>
  <c r="M62" i="1"/>
  <c r="M69" i="1" s="1"/>
  <c r="M70" i="1" s="1"/>
  <c r="C4" i="1" s="1"/>
  <c r="N62" i="1"/>
  <c r="N69" i="1" s="1"/>
  <c r="N70" i="1" s="1"/>
  <c r="C3" i="1" s="1"/>
  <c r="L70" i="1" l="1"/>
  <c r="C5" i="1" s="1"/>
</calcChain>
</file>

<file path=xl/sharedStrings.xml><?xml version="1.0" encoding="utf-8"?>
<sst xmlns="http://schemas.openxmlformats.org/spreadsheetml/2006/main" count="464" uniqueCount="322">
  <si>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</si>
  <si>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</si>
  <si>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</si>
  <si>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</si>
  <si>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</si>
  <si>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</si>
  <si>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</si>
  <si>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</si>
  <si>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</si>
  <si>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</si>
  <si>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</si>
  <si>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</si>
  <si>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</si>
  <si>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</si>
  <si>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</si>
  <si>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</si>
  <si>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</si>
  <si>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</si>
  <si>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</si>
  <si>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</si>
  <si>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</si>
  <si>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</si>
  <si>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</si>
  <si>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</si>
  <si>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</si>
  <si>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</si>
  <si>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</si>
  <si>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</si>
  <si>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</si>
  <si>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</si>
  <si>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</si>
  <si>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</si>
  <si>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</si>
  <si>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</si>
  <si>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</si>
  <si>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</si>
  <si>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</si>
  <si>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</si>
  <si>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</si>
  <si>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</si>
  <si>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</si>
  <si>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</si>
  <si>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</si>
  <si>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</si>
  <si>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</si>
  <si>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</si>
  <si>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</si>
  <si>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</si>
  <si>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</si>
  <si>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</si>
  <si>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</si>
  <si>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</si>
  <si>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</si>
  <si>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</si>
  <si>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</si>
  <si>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</si>
  <si>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</si>
  <si>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</si>
  <si>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</si>
  <si>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</si>
  <si>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</si>
  <si>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</si>
  <si>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الشمال(BNOR)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</si>
  <si>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</si>
  <si>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</si>
  <si>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</si>
  <si>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</si>
  <si>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</si>
  <si>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</si>
  <si>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</si>
  <si>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</si>
  <si>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</si>
  <si>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</si>
  <si>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</si>
  <si>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</si>
  <si>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</si>
  <si>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</si>
  <si>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</si>
  <si>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</si>
  <si>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</si>
  <si>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</si>
  <si>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</si>
  <si>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</si>
  <si>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</si>
  <si>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</si>
  <si>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</si>
  <si>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</si>
  <si>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</si>
  <si>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</si>
  <si>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</si>
  <si>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</si>
  <si>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</si>
  <si>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</si>
  <si>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</si>
  <si>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</si>
  <si>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</si>
  <si>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</si>
  <si>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</si>
  <si>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</si>
  <si>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</si>
  <si>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</si>
  <si>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</si>
  <si>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</si>
  <si>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</si>
  <si>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</si>
  <si>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</si>
  <si>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</si>
  <si>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</si>
  <si>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</si>
  <si>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</si>
  <si>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</si>
  <si>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</si>
  <si>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</si>
  <si>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</si>
  <si>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</si>
  <si>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</si>
  <si>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</si>
  <si>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</si>
  <si>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</si>
  <si>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</si>
  <si>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</si>
  <si>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</si>
  <si>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</si>
  <si>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</si>
  <si>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</si>
  <si>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</si>
  <si>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</si>
  <si>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</si>
  <si>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</si>
  <si>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</si>
  <si>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</si>
  <si>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</si>
  <si>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</si>
  <si>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</si>
  <si>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</si>
  <si>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</si>
  <si>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</si>
  <si>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</si>
  <si>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</si>
  <si>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</si>
  <si>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</si>
  <si>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</si>
  <si>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</si>
  <si>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</si>
  <si>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</si>
  <si>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</si>
  <si>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</si>
  <si>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</si>
  <si>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</si>
  <si>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</si>
  <si>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</si>
  <si>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</si>
  <si>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</si>
  <si>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</si>
  <si>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</si>
  <si>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</si>
  <si>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</si>
  <si>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</si>
  <si>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</si>
  <si>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</si>
  <si>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</si>
  <si>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الخليج للتأمين</t>
  </si>
  <si>
    <t>NGIR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</si>
  <si>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</si>
  <si>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</si>
  <si>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</si>
  <si>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</si>
  <si>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</si>
  <si>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</si>
  <si>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</si>
  <si>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</si>
  <si>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</si>
  <si>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</si>
  <si>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</si>
  <si>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</si>
  <si>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</si>
  <si>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</si>
  <si>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</si>
  <si>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</si>
  <si>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</si>
  <si>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</si>
  <si>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</si>
  <si>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</si>
  <si>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</si>
  <si>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</si>
  <si>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</si>
  <si>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</si>
  <si>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</si>
  <si>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</si>
  <si>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</si>
  <si>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</si>
  <si>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</si>
  <si>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</si>
  <si>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</si>
  <si>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</si>
  <si>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</si>
  <si>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</si>
  <si>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</si>
  <si>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</si>
  <si>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</si>
  <si>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</si>
  <si>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</si>
  <si>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</si>
  <si>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</si>
  <si>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>فندق اشور</t>
  </si>
  <si>
    <t>المعدنية والدراجات</t>
  </si>
  <si>
    <t>IMIB</t>
  </si>
  <si>
    <t>مصرف الاقليم التجاري</t>
  </si>
  <si>
    <t>BRTB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</si>
  <si>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</si>
  <si>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</si>
  <si>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</si>
  <si>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</si>
  <si>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</si>
  <si>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 xml:space="preserve">الكيمياوية والبلاستيكية </t>
  </si>
  <si>
    <t>INCP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</si>
  <si>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</si>
  <si>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</si>
  <si>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</si>
  <si>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</si>
  <si>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</si>
  <si>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</si>
  <si>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</si>
  <si>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</si>
  <si>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مصرف آشور</t>
  </si>
  <si>
    <t>BASH</t>
  </si>
  <si>
    <t>تصنيع وتسويق التمور(IIDP)</t>
  </si>
  <si>
    <t>المصرف الاهلي</t>
  </si>
  <si>
    <t>BNOI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</si>
  <si>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</si>
  <si>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</si>
  <si>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</si>
  <si>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</si>
  <si>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</si>
  <si>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</si>
  <si>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</si>
  <si>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</si>
  <si>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المصرف التجاري</t>
  </si>
  <si>
    <t>BCOI</t>
  </si>
  <si>
    <t>مصرف الثقة الدولي</t>
  </si>
  <si>
    <t>BTRU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</si>
  <si>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</si>
  <si>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HNTI</t>
  </si>
  <si>
    <t>الاستثمارات السياحية</t>
  </si>
  <si>
    <t>HISH</t>
  </si>
  <si>
    <t>فنادق عشتار</t>
  </si>
  <si>
    <t>قررت الهيئة العامة في اجتماعها المنعقد في 2021/9/16 زيادة رأسمال الشركة من (200) مليار دينار الى (207) مليار دينار وفق المادة (55/ثانيا ) من قانون الشركات ومن (207) مليار دينار الى (250) مليار دينار وفق المادة (55/اولاً) من قانون الشركات.حصلت موافقة هيئة الاوراق المالية على تمديد فترة اضافة اسهم الشركة لمدة اربعة اشهر من تاريخ 2022/4/16.</t>
  </si>
  <si>
    <t>الهلال الصناعية</t>
  </si>
  <si>
    <t>IHLI</t>
  </si>
  <si>
    <t>IBSD</t>
  </si>
  <si>
    <t xml:space="preserve">بغداد للمشروبات الغازية </t>
  </si>
  <si>
    <t>الامين للاستثمار المالي (VAMF)</t>
  </si>
  <si>
    <t>الوطنية لصناعات الاثاث المنزلي</t>
  </si>
  <si>
    <t>IHFI</t>
  </si>
  <si>
    <t>قطاع التامين</t>
  </si>
  <si>
    <t>مجموع قطاع التامين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</si>
  <si>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</si>
  <si>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فندق السدير</t>
  </si>
  <si>
    <t>HSAD</t>
  </si>
  <si>
    <t>المنصور الدوائية</t>
  </si>
  <si>
    <t>IMAP</t>
  </si>
  <si>
    <t>آسياسيل للاتصالات (TASC)</t>
  </si>
  <si>
    <t>الامين للاستثمارات العقارية (SAEI)</t>
  </si>
  <si>
    <t>سيعقد إجتماع الهيئة العامة للشركة يوم الاثنين الموافق 2022/5/30 الساعة العاشرة صباحا في مقر الشركة،  مناقشة الحسابات الختامية للسنة المالية المنتهية في 2021/12/31  ، مناقشة مقسوم الارباح . سيتم إيقاف التداول على أسهم الشركة إعتباراً من جلسة الاربعاء 2022/5/25 .</t>
  </si>
  <si>
    <t>مصرف الجنوب الاسلامي (BJAB)</t>
  </si>
  <si>
    <t>قررت الهيئة العامة في اجتماعها المنعقد في 2022/5/7 زيادة راس مال الشركة من (9.914.267.350) دينار الى (16) مليار  وفق المادة (55/ اولا) من قانون الشركات.</t>
  </si>
  <si>
    <t>المنصور الدوائية(IMAP)</t>
  </si>
  <si>
    <t>سيعقد إجتماع الهيئة العامة للشركة يوم الاربعاء الموافق 2022/6/15 الساعة العاشرة صباحا في مقر الشركة،  مناقشة الحسابات الختامية للسنة المالية المنتهية في 2021/12/31  ، مناقشة تنزيل مبلغ قدره (119.071.653) دينار من الفائض المتراكم نتيجة التحاسب الضريبي . سيتم إيقاف التداول على أسهم الشركة إعتباراً من جلسة الاحد 2022/6/12 .</t>
  </si>
  <si>
    <t>فنادق عشتار(HISH)</t>
  </si>
  <si>
    <t>خامساً : توزيع الارباح</t>
  </si>
  <si>
    <t>سيعقد إجتماع الهيئة العامة للشركة يوم الخميس الموافق 2022/6/9 الساعة العاشرة صباحا في مقر الشركة،  مناقشة الحسابات الختامية للسنة المالية المنتهية في 2021/12/31  ، مناقشة توزيع مقسوم الارباح ، مناقشة تعديل عقد التاسيس وهو فقرة اعتماد التصويت المتراكم عند انتخاب مجلس الادارة. سيتم إيقاف التداول على أسهم الشركة إعتباراً من جلسة الاثنين 2022/6/6 .</t>
  </si>
  <si>
    <t>مصرف عبر العراق(BTRI)</t>
  </si>
  <si>
    <t>سيعقد إجتماع الهيئة العامة للشركة يوم الاثنين الموافق 2022/5/23 الساعة العاشرة صباحا في مقر الشركة ، مناقشة الحسابات الختامية للسنة المالية المنتهية في 2021/12/31  ، مناقشة العجز المتراكم ، مناقشة مقسوم الارباح . تم إيقاف التداول على أسهم الشركة إعتباراً من جلسة الابعاء 2022/5/18 .</t>
  </si>
  <si>
    <t>مصرف المنصور(BMNS)</t>
  </si>
  <si>
    <t>مصرف الاتحاد العراقي</t>
  </si>
  <si>
    <t>BUOI</t>
  </si>
  <si>
    <t>فنادق المنصور</t>
  </si>
  <si>
    <t>HMAN</t>
  </si>
  <si>
    <t>سيعقد إجتماع الهيئة العامة للشركة يوم السبت الموافق 2022/5/28 الساعة العاشرة صباحا في مدينة السليمانية/ فندق كراند ميلينيوم،  مناقشة الحسابات الختامية للسنة المالية المنتهية في 2021/12/31  ، مناقشة مقسوم الارباح . تم إيقاف التداول على أسهم الشركة إعتباراً من جلسة الثلاثاء 2022/5/24 .</t>
  </si>
  <si>
    <t>سيعقد إجتماع الهيئة العامة للشركة يوم الخميس الموافق 2022/5/26 الساعة العاشرة والنصف  صباحا في مقر الشركة،  انتخاب خمسة اعضاء اصليين ومثلهم احتياط . تم إيقاف التداول على أسهم الشركة إعتباراً من جلسة الاثنين 2022/5/23 .</t>
  </si>
  <si>
    <t xml:space="preserve"> تم غلق الاكتتاب على أسهم الشركة إعتباراً من يوم الاربعاء 2022/5/18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</si>
  <si>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قررت الهيئة العامة في اجتماعها المنعقد في 2022/3/30 زيادة رأسمال الشركة من (3.500) مليار الى (7) مليار دينار اي بنسبة (100%) وفق المادة (ثانياً/55) .حصلت موافقة هيئة الاوراق المالية على تمديد فترة اضافة اسهم الشركة لمدة اربعة اشهر من تاريخ 2022/5/12.</t>
  </si>
  <si>
    <t>أخبار الشركات المساهمة المدرجة في سوق العراق للاوراق المالية الاربعاء الموافق 2022/5/25</t>
  </si>
  <si>
    <t>جلسة الاربعاء الموافق 2022/5/25</t>
  </si>
  <si>
    <t xml:space="preserve"> الشركات غير المتداولة في السوق الثاني لجلسة الاربعاء الموافق 2022/5/25</t>
  </si>
  <si>
    <t>الشركات غير المتداولة في السوق النظامي لجلسة الاربعاء الموافق 2022/5/25</t>
  </si>
  <si>
    <t>نشرة التداول في السوق الثاني رقم (93)</t>
  </si>
  <si>
    <t>نشرة التداول في السوق النظامي رقم (93)</t>
  </si>
  <si>
    <t>سيعقد إجتماع الهيئة العامة للشركة يوم الاربعاء الموافق 2022/6/8 الساعة العاشرة صباحا في نادي العلوية ،  مناقشة الحسابات الختامية للسنة المالية المنتهية في 2021/12/31  ، مناقشة توزيع مقسوم الارباح واحتجاز احتياطي توسعات . سيتم إيقاف التداول على أسهم الشركة إعتباراً من جلسة الاحد 2022/6/5 .</t>
  </si>
  <si>
    <t>سيعقد إجتماع الهيئة العامة للشركة يوم الاربعاء الموافق 2022/5/25 الساعة العاشرة صباحا في مقر الشركة،  مناقشة الحسابات الختامية للسنة المالية المنتهية في 2017/12/31 ، 2018/12/31 ، 2019/12/31 ، 2020/12/31 . تم إيقاف التداول على أسهم الشركة إعتباراً من جلسة الاحد 2022/5/22 .</t>
  </si>
  <si>
    <t>تعلن الشركة عن البدء بتوزيع الارباح السنوية للمساهمين الذين يمتلكون (20) مليون سهما (الوجبة الاولى) في مقر الشركة اعتبارا من يوم 2022/5/16 ايام (الاثنين والاربعاء) مع جلب المستمسكات الثبوتية او بموجب وكالة مصدقة.</t>
  </si>
  <si>
    <t>تعلن الشركة عن البدء بتوزيع الارباح السنوية لعام 2020  للمساهمين  في مقر الشركة اعتبارا من يوم 2022/5/25 من الساعة العاشرة صباحا الى الساعة الثانية ظهرا مع جلب المستمسكات الثبوتية او بموجب وكالة مصدقة.</t>
  </si>
  <si>
    <t xml:space="preserve"> بدء الاكتتاب على أسهم الشركة إعتباراً من يوم الاحد 2022/5/29 على الاسهم المطروحة البالغة (1.593.300.000)  سهم ولمدة (60) يوماً في مصرف الاسلامي العراقي الفرع الكرادة  ، تنفيذاً لقرار الهيئة العامة المنعقدة في 2022/12/6 زيادة رأسمال الشركة من (1.593.300.000) دينار الى (3.186.600.000) بنسبة (%100) وفق المادة (55/اولاً) من قانون الشركات.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</si>
  <si>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 ، 2019 ،انتخاب رئيس واعضاء مجلس مجلس وتعديل المادة الخامسة من عقد تاسيس. تم إيقاف التداول على أسهم الشركة إعتباراً من جلسة الاحد 2022/1/9 .</t>
  </si>
  <si>
    <t>اسماك الشرق الاوسط (AMEF)</t>
  </si>
  <si>
    <t>مصرف زين العراق الاسلامي (BZII)</t>
  </si>
  <si>
    <t>مصرف العالم الاسلامي (BWOR)</t>
  </si>
  <si>
    <t>فنادق عشتار (HISH)</t>
  </si>
  <si>
    <t>فندق بغداد (HBAG)</t>
  </si>
  <si>
    <t>المعمورة العقارية (SMRI)</t>
  </si>
  <si>
    <t>سيعقد إجتماع الهيئة العامة للشركة يوم الاثنين الموافق 2022/5/30 الساعة العاشرة صباحا في فندق منصور ميليا ، مناقشة اقالة المجلس الحالي ، انتخاب مجلس ادارة جديد . تم إيقاف التداول على أسهم الشركة إعتباراً من جلسة الاربعاء 2022/5/25 .</t>
  </si>
  <si>
    <t>مصرف أمين العراق الاسلامي (BAME)</t>
  </si>
  <si>
    <t>فندق السدير (HSAD)</t>
  </si>
  <si>
    <t>سيعقد إجتماع الهيئة العامة للشركة يوم الاحد الموافق 2022/6/5 الساعة العاشرة صباحا في مقر الشركة ، مناقشة زيادة راس مال الشركة بمبلغ (50) مليار دينار وفق المادة (55/أولاً) . سيتم إيقاف التداول على أسهم الشركة إعتباراً من جلسة الثلاثاء 2022/5/31 .</t>
  </si>
  <si>
    <t>سيعقد إجتماع الهيئة العامة للشركة يوم الاثنين الموافق 2022/6/20 الساعة العاشرة صباحا في قاعة اجتماعات مصرف بغداد، مناقشة الحسابات الختامية للسنة المالية المنتهية في 2021/12/31  ، مناقشة زيادة راسمال الشركة وفق المادة (55/ثانيا) ، انتخاب مجلس ادارة جديد . سيتم إيقاف التداول على أسهم الشركة إعتباراً من جلسة الاربعاء 2022/6/15 .</t>
  </si>
  <si>
    <t>سيعقد إجتماع الهيئة العامة للشركة يوم الاربعاء الموافق 2022/6/15 الساعة العاشرة صباحا في مقر مجلس الاعمال العراقي ، مناقشة الحسابات الختامية للسنة المالية المنتهية في 2018/12/31 ، 2019/12/31 ، انتخاب (5) أعضاء أصليين ومثلهم إحتياط . سيتم إيقاف التداول على أسهم الشركة إعتباراً من جلسة الاحد 2022/6/12 .</t>
  </si>
  <si>
    <t xml:space="preserve">سيتم إطلاق التدول على أسهم الشركة إعتباراً من جلسة الخميس الموافق 2022/5/26 إستناداً إلى كتاب دائرة تسجيل الشركات المرقم 18773 في 2022/5/24 المتضمن إيقاف إجراءات دعوة الهيئة العامة للشركة . </t>
  </si>
  <si>
    <t xml:space="preserve">المعمورة العقارية </t>
  </si>
  <si>
    <t>SMRI</t>
  </si>
  <si>
    <t>تم إطلاق التداول على أسهم الشركة إعتباراً من جلسة الاربعاء الموافق 2022/5/25 بعد قرار الهيئة العامة المنعقدة في 2022/5/18 ، المصادقة على الحسابات الختامية للسنة المالية المنتهية في 2021/12/31 ، وتوزيع الارباح بنسبة (6%) . سيكون السعر التاشيري (2.900) دينار .</t>
  </si>
  <si>
    <t>بلغ الرقم القياسي العام (568.31) نقطة منخفضًا بنسبة (0.32)</t>
  </si>
  <si>
    <t>النخبة للمقاولات العامة (SNUC)</t>
  </si>
  <si>
    <t>أرسل سوق العراق للاوراق المالية كتاب إلى شركة النخبة للمقاولات العامة للافصاح عن اهم الاحداث الجوهرية التي أدت إلى إنخفاض سعر السهم لجلستين بكامل  نسبة التغير لجسلتي 5/19 و 2022/5/25.</t>
  </si>
  <si>
    <t>سوق العراق للأوراق المالية</t>
  </si>
  <si>
    <t>جلسة الاربعاء 25/5/2022</t>
  </si>
  <si>
    <t>نشرة 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</si>
  <si>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</si>
  <si>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</si>
  <si>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</si>
  <si>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 xml:space="preserve">قطاع الصناعة </t>
  </si>
  <si>
    <t xml:space="preserve">مجموع قطاع الصناعة </t>
  </si>
  <si>
    <t>نشرة  تداول الاسهم المباعة من غير العراقيين في السوق الثاني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</si>
</sst>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rgb="FF00206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  <font>
      <b/>
      <sz val="18"/>
      <color theme="3"/>
      <name val="Arial"/>
      <family val="2"/>
      <charset val="178"/>
    </font>
    <font>
      <b/>
      <sz val="14"/>
      <color theme="3"/>
      <name val="Arial"/>
      <family val="2"/>
      <charset val="178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25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0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76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0" fontId="58" fillId="0" borderId="71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3" fontId="6" fillId="0" borderId="84" xfId="0" applyNumberFormat="1" applyFont="1" applyBorder="1" applyAlignment="1">
      <alignment horizontal="center" vertical="center"/>
    </xf>
    <xf numFmtId="14" fontId="6" fillId="0" borderId="77" xfId="0" applyNumberFormat="1" applyFont="1" applyFill="1" applyBorder="1" applyAlignment="1">
      <alignment horizontal="center"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0" xfId="0" applyFont="1" applyFill="1" applyBorder="1" applyAlignment="1">
      <alignment vertical="center"/>
    </xf>
    <xf numFmtId="0" fontId="6" fillId="0" borderId="90" xfId="0" applyFont="1" applyFill="1" applyBorder="1" applyAlignment="1">
      <alignment vertical="center" wrapText="1"/>
    </xf>
    <xf numFmtId="164" fontId="6" fillId="0" borderId="73" xfId="0" applyNumberFormat="1" applyFont="1" applyBorder="1" applyAlignment="1">
      <alignment horizontal="center" vertical="center"/>
    </xf>
    <xf numFmtId="164" fontId="6" fillId="0" borderId="75" xfId="0" applyNumberFormat="1" applyFont="1" applyBorder="1" applyAlignment="1">
      <alignment horizontal="center" vertical="center"/>
    </xf>
    <xf numFmtId="164" fontId="6" fillId="0" borderId="79" xfId="0" applyNumberFormat="1" applyFont="1" applyBorder="1" applyAlignment="1">
      <alignment horizontal="center" vertical="center"/>
    </xf>
    <xf numFmtId="164" fontId="6" fillId="0" borderId="80" xfId="0" applyNumberFormat="1" applyFont="1" applyBorder="1" applyAlignment="1">
      <alignment horizontal="center" vertical="center"/>
    </xf>
    <xf numFmtId="0" fontId="6" fillId="0" borderId="77" xfId="0" applyFont="1" applyFill="1" applyBorder="1" applyAlignment="1">
      <alignment vertical="center"/>
    </xf>
    <xf numFmtId="164" fontId="6" fillId="0" borderId="87" xfId="0" applyNumberFormat="1" applyFont="1" applyBorder="1" applyAlignment="1">
      <alignment horizontal="center" vertical="center"/>
    </xf>
    <xf numFmtId="0" fontId="6" fillId="0" borderId="91" xfId="0" applyFont="1" applyFill="1" applyBorder="1" applyAlignment="1">
      <alignment vertical="center"/>
    </xf>
    <xf numFmtId="164" fontId="6" fillId="0" borderId="91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6" xfId="0" applyFont="1" applyFill="1" applyBorder="1" applyAlignment="1">
      <alignment vertical="center"/>
    </xf>
    <xf numFmtId="0" fontId="6" fillId="0" borderId="85" xfId="0" applyFont="1" applyFill="1" applyBorder="1" applyAlignment="1">
      <alignment vertical="center"/>
    </xf>
    <xf numFmtId="164" fontId="6" fillId="0" borderId="83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0" fontId="6" fillId="0" borderId="81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2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 wrapText="1"/>
    </xf>
    <xf numFmtId="164" fontId="6" fillId="0" borderId="93" xfId="0" applyNumberFormat="1" applyFont="1" applyBorder="1" applyAlignment="1">
      <alignment horizontal="center" vertical="center"/>
    </xf>
    <xf numFmtId="0" fontId="6" fillId="0" borderId="95" xfId="0" applyFont="1" applyFill="1" applyBorder="1" applyAlignment="1">
      <alignment vertical="center" wrapText="1"/>
    </xf>
    <xf numFmtId="164" fontId="6" fillId="0" borderId="61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3" fontId="0" fillId="0" borderId="0" xfId="0" applyNumberFormat="1"/>
    <xf numFmtId="164" fontId="6" fillId="0" borderId="97" xfId="0" applyNumberFormat="1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vertical="center" wrapText="1"/>
    </xf>
    <xf numFmtId="164" fontId="6" fillId="0" borderId="99" xfId="0" applyNumberFormat="1" applyFont="1" applyBorder="1" applyAlignment="1">
      <alignment horizontal="center" vertical="center"/>
    </xf>
    <xf numFmtId="4" fontId="6" fillId="0" borderId="99" xfId="0" applyNumberFormat="1" applyFont="1" applyBorder="1" applyAlignment="1">
      <alignment horizontal="center" vertical="center"/>
    </xf>
    <xf numFmtId="3" fontId="6" fillId="0" borderId="99" xfId="0" applyNumberFormat="1" applyFont="1" applyBorder="1" applyAlignment="1">
      <alignment horizontal="center" vertical="center"/>
    </xf>
    <xf numFmtId="0" fontId="6" fillId="0" borderId="59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101" xfId="0" applyFont="1" applyFill="1" applyBorder="1" applyAlignment="1">
      <alignment vertical="center" wrapText="1"/>
    </xf>
    <xf numFmtId="164" fontId="6" fillId="0" borderId="103" xfId="0" applyNumberFormat="1" applyFont="1" applyFill="1" applyBorder="1" applyAlignment="1">
      <alignment horizontal="center" vertical="center"/>
    </xf>
    <xf numFmtId="0" fontId="62" fillId="0" borderId="95" xfId="0" applyFont="1" applyFill="1" applyBorder="1" applyAlignment="1">
      <alignment vertical="center" wrapText="1"/>
    </xf>
    <xf numFmtId="164" fontId="62" fillId="0" borderId="93" xfId="0" applyNumberFormat="1" applyFont="1" applyFill="1" applyBorder="1" applyAlignment="1">
      <alignment horizontal="right" vertical="center" wrapText="1"/>
    </xf>
    <xf numFmtId="0" fontId="62" fillId="0" borderId="100" xfId="0" applyFont="1" applyFill="1" applyBorder="1" applyAlignment="1">
      <alignment vertical="center" wrapText="1"/>
    </xf>
    <xf numFmtId="0" fontId="62" fillId="0" borderId="102" xfId="0" applyFont="1" applyFill="1" applyBorder="1" applyAlignment="1">
      <alignment vertical="center" wrapText="1"/>
    </xf>
    <xf numFmtId="0" fontId="6" fillId="0" borderId="103" xfId="0" applyFont="1" applyFill="1" applyBorder="1" applyAlignment="1">
      <alignment vertical="center" wrapText="1"/>
    </xf>
    <xf numFmtId="164" fontId="6" fillId="0" borderId="103" xfId="0" applyNumberFormat="1" applyFont="1" applyBorder="1" applyAlignment="1">
      <alignment horizontal="center" vertical="center"/>
    </xf>
    <xf numFmtId="4" fontId="60" fillId="0" borderId="99" xfId="0" applyNumberFormat="1" applyFont="1" applyBorder="1" applyAlignment="1">
      <alignment horizontal="center" vertical="center"/>
    </xf>
    <xf numFmtId="4" fontId="59" fillId="0" borderId="99" xfId="0" applyNumberFormat="1" applyFont="1" applyBorder="1" applyAlignment="1">
      <alignment horizontal="center" vertical="center"/>
    </xf>
    <xf numFmtId="0" fontId="6" fillId="0" borderId="70" xfId="0" applyFont="1" applyFill="1" applyBorder="1" applyAlignment="1">
      <alignment vertical="center" wrapText="1"/>
    </xf>
    <xf numFmtId="0" fontId="63" fillId="0" borderId="0" xfId="0" applyFont="1" applyAlignment="1">
      <alignment vertical="center"/>
    </xf>
    <xf numFmtId="0" fontId="65" fillId="2" borderId="105" xfId="0" applyFont="1" applyFill="1" applyBorder="1" applyAlignment="1">
      <alignment horizontal="center" vertical="center"/>
    </xf>
    <xf numFmtId="0" fontId="65" fillId="2" borderId="105" xfId="0" applyFont="1" applyFill="1" applyBorder="1" applyAlignment="1">
      <alignment horizontal="center" vertical="center" wrapText="1"/>
    </xf>
    <xf numFmtId="0" fontId="64" fillId="0" borderId="105" xfId="2" applyFont="1" applyFill="1" applyBorder="1" applyAlignment="1">
      <alignment horizontal="right" vertical="center"/>
    </xf>
    <xf numFmtId="0" fontId="64" fillId="0" borderId="105" xfId="2" applyFont="1" applyFill="1" applyBorder="1" applyAlignment="1">
      <alignment horizontal="left" vertical="center"/>
    </xf>
    <xf numFmtId="3" fontId="64" fillId="0" borderId="109" xfId="2" applyNumberFormat="1" applyFont="1" applyFill="1" applyBorder="1" applyAlignment="1">
      <alignment horizontal="center" vertical="center"/>
    </xf>
    <xf numFmtId="0" fontId="67" fillId="0" borderId="0" xfId="0" applyFont="1"/>
    <xf numFmtId="0" fontId="64" fillId="2" borderId="105" xfId="0" applyFont="1" applyFill="1" applyBorder="1" applyAlignment="1">
      <alignment horizontal="center" vertical="center"/>
    </xf>
    <xf numFmtId="0" fontId="64" fillId="2" borderId="105" xfId="0" applyFont="1" applyFill="1" applyBorder="1" applyAlignment="1">
      <alignment horizontal="center" vertical="center" wrapText="1"/>
    </xf>
    <xf numFmtId="0" fontId="53" fillId="0" borderId="0" xfId="0" applyFont="1"/>
    <xf numFmtId="0" fontId="66" fillId="0" borderId="105" xfId="2" applyFont="1" applyFill="1" applyBorder="1" applyAlignment="1">
      <alignment horizontal="right" vertical="center"/>
    </xf>
    <xf numFmtId="0" fontId="66" fillId="0" borderId="105" xfId="2" applyFont="1" applyFill="1" applyBorder="1" applyAlignment="1">
      <alignment horizontal="left" vertical="center"/>
    </xf>
    <xf numFmtId="3" fontId="66" fillId="0" borderId="109" xfId="2" applyNumberFormat="1" applyFont="1" applyFill="1" applyBorder="1" applyAlignment="1">
      <alignment horizontal="center" vertical="center"/>
    </xf>
    <xf numFmtId="0" fontId="69" fillId="2" borderId="105" xfId="0" applyFont="1" applyFill="1" applyBorder="1" applyAlignment="1">
      <alignment horizontal="center" vertical="center"/>
    </xf>
    <xf numFmtId="0" fontId="69" fillId="2" borderId="105" xfId="0" applyFont="1" applyFill="1" applyBorder="1" applyAlignment="1">
      <alignment horizontal="center" vertical="center" wrapText="1"/>
    </xf>
    <xf numFmtId="0" fontId="69" fillId="0" borderId="105" xfId="2" applyFont="1" applyFill="1" applyBorder="1" applyAlignment="1">
      <alignment horizontal="right" vertical="center"/>
    </xf>
    <xf numFmtId="0" fontId="69" fillId="0" borderId="105" xfId="2" applyFont="1" applyFill="1" applyBorder="1" applyAlignment="1">
      <alignment horizontal="left" vertical="center"/>
    </xf>
    <xf numFmtId="3" fontId="69" fillId="0" borderId="109" xfId="2" applyNumberFormat="1" applyFont="1" applyFill="1" applyBorder="1" applyAlignment="1">
      <alignment horizontal="center" vertical="center"/>
    </xf>
    <xf numFmtId="3" fontId="69" fillId="0" borderId="112" xfId="2" applyNumberFormat="1" applyFont="1" applyFill="1" applyBorder="1" applyAlignment="1">
      <alignment horizontal="center" vertical="center"/>
    </xf>
    <xf numFmtId="4" fontId="61" fillId="0" borderId="11" xfId="0" applyNumberFormat="1" applyFont="1" applyBorder="1" applyAlignment="1">
      <alignment horizontal="right" vertical="center"/>
    </xf>
    <xf numFmtId="4" fontId="61" fillId="0" borderId="13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3" fillId="0" borderId="94" xfId="0" applyNumberFormat="1" applyFont="1" applyBorder="1" applyAlignment="1">
      <alignment horizontal="center" vertical="center"/>
    </xf>
    <xf numFmtId="2" fontId="3" fillId="0" borderId="74" xfId="0" applyNumberFormat="1" applyFont="1" applyBorder="1" applyAlignment="1">
      <alignment horizontal="center" vertical="center"/>
    </xf>
    <xf numFmtId="2" fontId="3" fillId="0" borderId="87" xfId="0" applyNumberFormat="1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0" fillId="0" borderId="96" xfId="0" applyNumberFormat="1" applyBorder="1" applyAlignment="1">
      <alignment horizontal="center"/>
    </xf>
    <xf numFmtId="2" fontId="0" fillId="0" borderId="74" xfId="0" applyNumberFormat="1" applyBorder="1" applyAlignment="1">
      <alignment horizontal="center"/>
    </xf>
    <xf numFmtId="2" fontId="0" fillId="0" borderId="87" xfId="0" applyNumberFormat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0" fontId="13" fillId="0" borderId="7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96" xfId="0" applyFont="1" applyFill="1" applyBorder="1" applyAlignment="1">
      <alignment horizontal="center" vertical="center"/>
    </xf>
    <xf numFmtId="0" fontId="13" fillId="0" borderId="87" xfId="0" applyFont="1" applyFill="1" applyBorder="1" applyAlignment="1">
      <alignment horizontal="center" vertical="center"/>
    </xf>
    <xf numFmtId="2" fontId="0" fillId="0" borderId="76" xfId="0" applyNumberFormat="1" applyBorder="1" applyAlignment="1">
      <alignment horizont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90" xfId="0" applyFont="1" applyFill="1" applyBorder="1" applyAlignment="1">
      <alignment horizontal="right" vertical="center"/>
    </xf>
    <xf numFmtId="0" fontId="6" fillId="0" borderId="74" xfId="0" applyFont="1" applyFill="1" applyBorder="1" applyAlignment="1">
      <alignment horizontal="right" vertical="center"/>
    </xf>
    <xf numFmtId="0" fontId="6" fillId="0" borderId="87" xfId="0" applyFont="1" applyFill="1" applyBorder="1" applyAlignment="1">
      <alignment horizontal="right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3" fontId="6" fillId="0" borderId="90" xfId="0" applyNumberFormat="1" applyFont="1" applyBorder="1" applyAlignment="1">
      <alignment horizontal="center" vertical="center"/>
    </xf>
    <xf numFmtId="3" fontId="6" fillId="0" borderId="74" xfId="0" applyNumberFormat="1" applyFont="1" applyBorder="1" applyAlignment="1">
      <alignment horizontal="center" vertical="center"/>
    </xf>
    <xf numFmtId="3" fontId="6" fillId="0" borderId="87" xfId="0" applyNumberFormat="1" applyFont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15" fillId="4" borderId="10" xfId="0" applyNumberFormat="1" applyFont="1" applyFill="1" applyBorder="1" applyAlignment="1">
      <alignment horizontal="center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55" fillId="0" borderId="10" xfId="0" applyFont="1" applyFill="1" applyBorder="1" applyAlignment="1">
      <alignment horizontal="right" vertical="center"/>
    </xf>
    <xf numFmtId="0" fontId="6" fillId="0" borderId="96" xfId="0" applyFont="1" applyFill="1" applyBorder="1" applyAlignment="1">
      <alignment horizontal="right" vertical="center" wrapText="1"/>
    </xf>
    <xf numFmtId="0" fontId="6" fillId="0" borderId="74" xfId="0" applyFont="1" applyFill="1" applyBorder="1" applyAlignment="1">
      <alignment horizontal="right" vertical="center" wrapText="1"/>
    </xf>
    <xf numFmtId="0" fontId="6" fillId="0" borderId="87" xfId="0" applyFont="1" applyFill="1" applyBorder="1" applyAlignment="1">
      <alignment horizontal="right" vertical="center" wrapText="1"/>
    </xf>
    <xf numFmtId="0" fontId="13" fillId="0" borderId="94" xfId="0" applyFont="1" applyFill="1" applyBorder="1" applyAlignment="1">
      <alignment horizontal="center" vertical="center"/>
    </xf>
    <xf numFmtId="2" fontId="0" fillId="0" borderId="94" xfId="0" applyNumberFormat="1" applyBorder="1" applyAlignment="1">
      <alignment horizontal="center"/>
    </xf>
    <xf numFmtId="0" fontId="66" fillId="0" borderId="110" xfId="2" applyFont="1" applyFill="1" applyBorder="1" applyAlignment="1">
      <alignment horizontal="center" vertical="center"/>
    </xf>
    <xf numFmtId="0" fontId="66" fillId="0" borderId="111" xfId="2" applyFont="1" applyFill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63" fillId="0" borderId="104" xfId="0" applyFont="1" applyBorder="1" applyAlignment="1">
      <alignment horizontal="right" vertical="center"/>
    </xf>
    <xf numFmtId="0" fontId="64" fillId="0" borderId="106" xfId="0" applyFont="1" applyBorder="1" applyAlignment="1">
      <alignment horizontal="center" vertical="center"/>
    </xf>
    <xf numFmtId="0" fontId="64" fillId="0" borderId="107" xfId="0" applyFont="1" applyBorder="1" applyAlignment="1">
      <alignment horizontal="center" vertical="center"/>
    </xf>
    <xf numFmtId="0" fontId="64" fillId="0" borderId="108" xfId="0" applyFont="1" applyBorder="1" applyAlignment="1">
      <alignment horizontal="center" vertical="center"/>
    </xf>
    <xf numFmtId="0" fontId="66" fillId="0" borderId="110" xfId="0" applyFont="1" applyFill="1" applyBorder="1" applyAlignment="1">
      <alignment horizontal="center" vertical="center"/>
    </xf>
    <xf numFmtId="0" fontId="66" fillId="0" borderId="111" xfId="0" applyFont="1" applyFill="1" applyBorder="1" applyAlignment="1">
      <alignment horizontal="center" vertical="center"/>
    </xf>
    <xf numFmtId="0" fontId="68" fillId="0" borderId="104" xfId="0" applyFont="1" applyBorder="1" applyAlignment="1">
      <alignment horizontal="right" vertical="center"/>
    </xf>
    <xf numFmtId="0" fontId="69" fillId="0" borderId="106" xfId="0" applyFont="1" applyBorder="1" applyAlignment="1">
      <alignment horizontal="center" vertical="center"/>
    </xf>
    <xf numFmtId="0" fontId="69" fillId="0" borderId="107" xfId="0" applyFont="1" applyBorder="1" applyAlignment="1">
      <alignment horizontal="center" vertical="center"/>
    </xf>
    <xf numFmtId="0" fontId="69" fillId="0" borderId="108" xfId="0" applyFont="1" applyBorder="1" applyAlignment="1">
      <alignment horizontal="center" vertical="center"/>
    </xf>
    <xf numFmtId="0" fontId="69" fillId="0" borderId="106" xfId="2" applyFont="1" applyFill="1" applyBorder="1" applyAlignment="1">
      <alignment horizontal="center" vertical="center"/>
    </xf>
    <xf numFmtId="0" fontId="69" fillId="0" borderId="108" xfId="2" applyFont="1" applyFill="1" applyBorder="1" applyAlignment="1">
      <alignment horizontal="center" vertical="center"/>
    </xf>
    <xf numFmtId="0" fontId="66" fillId="0" borderId="106" xfId="0" applyFont="1" applyBorder="1" applyAlignment="1">
      <alignment horizontal="center" vertical="center"/>
    </xf>
    <xf numFmtId="0" fontId="66" fillId="0" borderId="107" xfId="0" applyFont="1" applyBorder="1" applyAlignment="1">
      <alignment horizontal="center" vertical="center"/>
    </xf>
    <xf numFmtId="0" fontId="66" fillId="0" borderId="10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2" fontId="7" fillId="0" borderId="96" xfId="0" applyNumberFormat="1" applyFont="1" applyBorder="1" applyAlignment="1">
      <alignment horizontal="center" vertical="center"/>
    </xf>
    <xf numFmtId="2" fontId="7" fillId="0" borderId="74" xfId="0" applyNumberFormat="1" applyFont="1" applyBorder="1" applyAlignment="1">
      <alignment horizontal="center" vertical="center"/>
    </xf>
    <xf numFmtId="2" fontId="7" fillId="0" borderId="87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8" xfId="0" applyNumberFormat="1" applyFont="1" applyFill="1" applyBorder="1" applyAlignment="1">
      <alignment horizontal="center" vertical="center" wrapText="1"/>
    </xf>
    <xf numFmtId="164" fontId="17" fillId="4" borderId="75" xfId="0" applyNumberFormat="1" applyFont="1" applyFill="1" applyBorder="1" applyAlignment="1">
      <alignment horizontal="center" vertical="center" wrapText="1"/>
    </xf>
    <xf numFmtId="165" fontId="17" fillId="3" borderId="74" xfId="2" applyNumberFormat="1" applyFont="1" applyFill="1" applyBorder="1" applyAlignment="1">
      <alignment horizontal="right" vertical="center"/>
    </xf>
    <xf numFmtId="165" fontId="17" fillId="3" borderId="82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rightToLeft="1" topLeftCell="A7" zoomScale="90" zoomScaleNormal="90" zoomScaleSheetLayoutView="100" workbookViewId="0">
      <selection activeCell="E84" sqref="E84:G84"/>
    </sheetView>
  </sheetViews>
  <sheetFormatPr defaultRowHeight="14.25"/>
  <cols>
    <col min="1" max="1" width="0.625" style="36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  <col min="16" max="16" width="16.625" customWidth="1"/>
  </cols>
  <sheetData>
    <row r="1" spans="1:16" s="3" customFormat="1" ht="39.950000000000003" customHeight="1">
      <c r="B1" s="157" t="s">
        <v>0</v>
      </c>
      <c r="C1" s="158"/>
      <c r="D1" s="159"/>
      <c r="E1" s="2"/>
      <c r="F1" s="2"/>
      <c r="G1" s="2"/>
      <c r="H1" s="2"/>
      <c r="I1" s="2"/>
      <c r="J1" s="2"/>
      <c r="K1" s="2"/>
      <c r="L1" s="2"/>
      <c r="M1" s="2"/>
    </row>
    <row r="2" spans="1:16" ht="39.75" customHeight="1">
      <c r="A2"/>
      <c r="B2" s="29" t="s">
        <v>283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6" ht="33" customHeight="1">
      <c r="A3"/>
      <c r="B3" s="19" t="s">
        <v>1</v>
      </c>
      <c r="C3" s="163">
        <f>N70</f>
        <v>1268943732.6999998</v>
      </c>
      <c r="D3" s="164"/>
      <c r="E3" s="165"/>
      <c r="F3" s="2"/>
      <c r="G3" s="2"/>
      <c r="H3" s="2"/>
      <c r="I3" s="2"/>
      <c r="J3" s="4"/>
      <c r="K3" s="1" t="s">
        <v>7</v>
      </c>
      <c r="L3" s="2"/>
      <c r="M3" s="2"/>
      <c r="N3" s="25">
        <v>34</v>
      </c>
    </row>
    <row r="4" spans="1:16" ht="33" customHeight="1">
      <c r="A4"/>
      <c r="B4" s="20" t="s">
        <v>2</v>
      </c>
      <c r="C4" s="163">
        <f>M70</f>
        <v>1081910207</v>
      </c>
      <c r="D4" s="164"/>
      <c r="E4" s="165"/>
      <c r="F4" s="2"/>
      <c r="G4" s="2"/>
      <c r="H4" s="2"/>
      <c r="I4" s="2"/>
      <c r="J4" s="4"/>
      <c r="K4" s="1" t="s">
        <v>8</v>
      </c>
      <c r="L4" s="2"/>
      <c r="M4" s="2"/>
      <c r="N4" s="25">
        <v>7</v>
      </c>
    </row>
    <row r="5" spans="1:16" ht="33" customHeight="1">
      <c r="A5"/>
      <c r="B5" s="20" t="s">
        <v>3</v>
      </c>
      <c r="C5" s="160">
        <f>L70</f>
        <v>344</v>
      </c>
      <c r="D5" s="161"/>
      <c r="E5" s="162"/>
      <c r="F5" s="2"/>
      <c r="G5" s="2"/>
      <c r="H5" s="2"/>
      <c r="I5" s="2"/>
      <c r="J5" s="4"/>
      <c r="K5" s="1" t="s">
        <v>9</v>
      </c>
      <c r="L5" s="2"/>
      <c r="M5" s="2"/>
      <c r="N5" s="26">
        <v>13</v>
      </c>
      <c r="P5" s="87"/>
    </row>
    <row r="6" spans="1:16" ht="33" customHeight="1">
      <c r="A6"/>
      <c r="B6" s="20" t="s">
        <v>4</v>
      </c>
      <c r="C6" s="166">
        <v>568.30999999999995</v>
      </c>
      <c r="D6" s="167"/>
      <c r="E6" s="168"/>
      <c r="F6" s="2"/>
      <c r="G6" s="2"/>
      <c r="H6" s="2"/>
      <c r="I6" s="2"/>
      <c r="J6" s="4"/>
      <c r="K6" s="1" t="s">
        <v>10</v>
      </c>
      <c r="L6" s="2"/>
      <c r="M6" s="2"/>
      <c r="N6" s="26">
        <v>8</v>
      </c>
    </row>
    <row r="7" spans="1:16" ht="33" customHeight="1">
      <c r="A7"/>
      <c r="B7" s="20" t="s">
        <v>5</v>
      </c>
      <c r="C7" s="125">
        <v>-0.32</v>
      </c>
      <c r="D7" s="126"/>
      <c r="E7" s="35"/>
      <c r="F7" s="2"/>
      <c r="G7" s="2"/>
      <c r="H7" s="2"/>
      <c r="I7" s="2"/>
      <c r="J7" s="4"/>
      <c r="K7" s="1" t="s">
        <v>73</v>
      </c>
      <c r="L7" s="2"/>
      <c r="M7" s="2"/>
      <c r="N7" s="25">
        <v>14</v>
      </c>
    </row>
    <row r="8" spans="1:16" ht="33" customHeight="1">
      <c r="A8"/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47</v>
      </c>
    </row>
    <row r="9" spans="1:16" ht="39.950000000000003" customHeight="1">
      <c r="A9"/>
      <c r="B9" s="127" t="s">
        <v>287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</row>
    <row r="10" spans="1:16" ht="41.25" customHeight="1">
      <c r="A10"/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1:16" ht="24" customHeight="1">
      <c r="A11"/>
      <c r="B11" s="129" t="s">
        <v>22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16" s="36" customFormat="1" ht="24" customHeight="1">
      <c r="B12" s="40" t="s">
        <v>138</v>
      </c>
      <c r="C12" s="41" t="s">
        <v>137</v>
      </c>
      <c r="D12" s="90">
        <v>1.08</v>
      </c>
      <c r="E12" s="90">
        <v>1.08</v>
      </c>
      <c r="F12" s="90">
        <v>1.08</v>
      </c>
      <c r="G12" s="90">
        <v>1.08</v>
      </c>
      <c r="H12" s="90">
        <v>1.08</v>
      </c>
      <c r="I12" s="90">
        <v>1.08</v>
      </c>
      <c r="J12" s="90">
        <v>1.08</v>
      </c>
      <c r="K12" s="91">
        <v>0</v>
      </c>
      <c r="L12" s="92">
        <v>5</v>
      </c>
      <c r="M12" s="92">
        <v>332000000</v>
      </c>
      <c r="N12" s="92">
        <v>358560000</v>
      </c>
    </row>
    <row r="13" spans="1:16" s="36" customFormat="1" ht="24" customHeight="1">
      <c r="B13" s="39" t="s">
        <v>198</v>
      </c>
      <c r="C13" s="42" t="s">
        <v>199</v>
      </c>
      <c r="D13" s="90">
        <v>1.2</v>
      </c>
      <c r="E13" s="90">
        <v>1.21</v>
      </c>
      <c r="F13" s="90">
        <v>1.2</v>
      </c>
      <c r="G13" s="90">
        <v>1.2</v>
      </c>
      <c r="H13" s="90">
        <v>1.21</v>
      </c>
      <c r="I13" s="90">
        <v>1.21</v>
      </c>
      <c r="J13" s="90">
        <v>1.21</v>
      </c>
      <c r="K13" s="91">
        <v>0</v>
      </c>
      <c r="L13" s="92">
        <v>13</v>
      </c>
      <c r="M13" s="92">
        <v>40904214</v>
      </c>
      <c r="N13" s="92">
        <v>49098556.799999997</v>
      </c>
    </row>
    <row r="14" spans="1:16" s="36" customFormat="1" ht="24" customHeight="1">
      <c r="B14" s="75" t="s">
        <v>172</v>
      </c>
      <c r="C14" s="76" t="s">
        <v>173</v>
      </c>
      <c r="D14" s="90">
        <v>2.29</v>
      </c>
      <c r="E14" s="90">
        <v>2.29</v>
      </c>
      <c r="F14" s="90">
        <v>2.29</v>
      </c>
      <c r="G14" s="90">
        <v>2.29</v>
      </c>
      <c r="H14" s="90">
        <v>2.29</v>
      </c>
      <c r="I14" s="90">
        <v>2.29</v>
      </c>
      <c r="J14" s="90">
        <v>2.29</v>
      </c>
      <c r="K14" s="91">
        <v>0</v>
      </c>
      <c r="L14" s="92">
        <v>2</v>
      </c>
      <c r="M14" s="92">
        <v>200000</v>
      </c>
      <c r="N14" s="92">
        <v>458000</v>
      </c>
    </row>
    <row r="15" spans="1:16" s="36" customFormat="1" ht="24" customHeight="1">
      <c r="B15" s="40" t="s">
        <v>121</v>
      </c>
      <c r="C15" s="41" t="s">
        <v>120</v>
      </c>
      <c r="D15" s="90">
        <v>0.16</v>
      </c>
      <c r="E15" s="90">
        <v>0.16</v>
      </c>
      <c r="F15" s="90">
        <v>0.16</v>
      </c>
      <c r="G15" s="90">
        <v>0.16</v>
      </c>
      <c r="H15" s="90">
        <v>0.16</v>
      </c>
      <c r="I15" s="90">
        <v>0.16</v>
      </c>
      <c r="J15" s="90">
        <v>0.16</v>
      </c>
      <c r="K15" s="91">
        <v>0</v>
      </c>
      <c r="L15" s="92">
        <v>6</v>
      </c>
      <c r="M15" s="92">
        <v>36000000</v>
      </c>
      <c r="N15" s="92">
        <v>5760000</v>
      </c>
    </row>
    <row r="16" spans="1:16" s="36" customFormat="1" ht="24" customHeight="1">
      <c r="B16" s="39" t="s">
        <v>140</v>
      </c>
      <c r="C16" s="42" t="s">
        <v>139</v>
      </c>
      <c r="D16" s="90">
        <v>0.28000000000000003</v>
      </c>
      <c r="E16" s="90">
        <v>0.28000000000000003</v>
      </c>
      <c r="F16" s="90">
        <v>0.28000000000000003</v>
      </c>
      <c r="G16" s="90">
        <v>0.28000000000000003</v>
      </c>
      <c r="H16" s="90">
        <v>0.28000000000000003</v>
      </c>
      <c r="I16" s="90">
        <v>0.28000000000000003</v>
      </c>
      <c r="J16" s="90">
        <v>0.28000000000000003</v>
      </c>
      <c r="K16" s="91">
        <v>0</v>
      </c>
      <c r="L16" s="92">
        <v>3</v>
      </c>
      <c r="M16" s="92">
        <v>5002085</v>
      </c>
      <c r="N16" s="92">
        <v>1400583.8</v>
      </c>
    </row>
    <row r="17" spans="1:14" s="36" customFormat="1" ht="24" customHeight="1">
      <c r="B17" s="40" t="s">
        <v>159</v>
      </c>
      <c r="C17" s="41" t="s">
        <v>160</v>
      </c>
      <c r="D17" s="90">
        <v>0.21</v>
      </c>
      <c r="E17" s="90">
        <v>0.21</v>
      </c>
      <c r="F17" s="90">
        <v>0.21</v>
      </c>
      <c r="G17" s="90">
        <v>0.21</v>
      </c>
      <c r="H17" s="90">
        <v>0.21</v>
      </c>
      <c r="I17" s="90">
        <v>0.21</v>
      </c>
      <c r="J17" s="90">
        <v>0.21</v>
      </c>
      <c r="K17" s="91">
        <v>0</v>
      </c>
      <c r="L17" s="92">
        <v>2</v>
      </c>
      <c r="M17" s="92">
        <v>15000000</v>
      </c>
      <c r="N17" s="92">
        <v>3150000</v>
      </c>
    </row>
    <row r="18" spans="1:14" s="36" customFormat="1" ht="24" customHeight="1">
      <c r="B18" s="40" t="s">
        <v>80</v>
      </c>
      <c r="C18" s="41" t="s">
        <v>81</v>
      </c>
      <c r="D18" s="90">
        <v>0.46</v>
      </c>
      <c r="E18" s="90">
        <v>0.46</v>
      </c>
      <c r="F18" s="90">
        <v>0.46</v>
      </c>
      <c r="G18" s="90">
        <v>0.46</v>
      </c>
      <c r="H18" s="90">
        <v>0.46</v>
      </c>
      <c r="I18" s="90">
        <v>0.46</v>
      </c>
      <c r="J18" s="90">
        <v>0.46</v>
      </c>
      <c r="K18" s="91">
        <v>0</v>
      </c>
      <c r="L18" s="92">
        <v>3</v>
      </c>
      <c r="M18" s="92">
        <v>5000000</v>
      </c>
      <c r="N18" s="92">
        <v>2300000</v>
      </c>
    </row>
    <row r="19" spans="1:14" s="36" customFormat="1" ht="24" customHeight="1">
      <c r="B19" s="40" t="s">
        <v>227</v>
      </c>
      <c r="C19" s="41" t="s">
        <v>228</v>
      </c>
      <c r="D19" s="90">
        <v>1.04</v>
      </c>
      <c r="E19" s="90">
        <v>1.04</v>
      </c>
      <c r="F19" s="90">
        <v>1.03</v>
      </c>
      <c r="G19" s="90">
        <v>1.03</v>
      </c>
      <c r="H19" s="90">
        <v>1.08</v>
      </c>
      <c r="I19" s="90">
        <v>1.03</v>
      </c>
      <c r="J19" s="90">
        <v>1.05</v>
      </c>
      <c r="K19" s="91">
        <v>-1.9</v>
      </c>
      <c r="L19" s="92">
        <v>8</v>
      </c>
      <c r="M19" s="92">
        <v>3450000</v>
      </c>
      <c r="N19" s="92">
        <v>3559500</v>
      </c>
    </row>
    <row r="20" spans="1:14" s="36" customFormat="1" ht="24" customHeight="1">
      <c r="B20" s="39" t="s">
        <v>105</v>
      </c>
      <c r="C20" s="44" t="s">
        <v>104</v>
      </c>
      <c r="D20" s="90">
        <v>0.21</v>
      </c>
      <c r="E20" s="90">
        <v>0.22</v>
      </c>
      <c r="F20" s="90">
        <v>0.2</v>
      </c>
      <c r="G20" s="90">
        <v>0.2</v>
      </c>
      <c r="H20" s="90">
        <v>0.21</v>
      </c>
      <c r="I20" s="90">
        <v>0.2</v>
      </c>
      <c r="J20" s="90">
        <v>0.22</v>
      </c>
      <c r="K20" s="91">
        <v>-9.09</v>
      </c>
      <c r="L20" s="92">
        <v>25</v>
      </c>
      <c r="M20" s="92">
        <v>268015000</v>
      </c>
      <c r="N20" s="92">
        <v>54413300</v>
      </c>
    </row>
    <row r="21" spans="1:14" ht="24" customHeight="1">
      <c r="A21"/>
      <c r="B21" s="140" t="s">
        <v>23</v>
      </c>
      <c r="C21" s="141"/>
      <c r="D21" s="138"/>
      <c r="E21" s="136"/>
      <c r="F21" s="136"/>
      <c r="G21" s="136"/>
      <c r="H21" s="136"/>
      <c r="I21" s="136"/>
      <c r="J21" s="136"/>
      <c r="K21" s="139"/>
      <c r="L21" s="37">
        <f>SUM(L12:L20)</f>
        <v>67</v>
      </c>
      <c r="M21" s="37">
        <f>SUM(M12:M20)</f>
        <v>705571299</v>
      </c>
      <c r="N21" s="37">
        <f>SUM(N12:N20)</f>
        <v>478699940.60000002</v>
      </c>
    </row>
    <row r="22" spans="1:14" s="36" customFormat="1" ht="24" customHeight="1">
      <c r="B22" s="133" t="s">
        <v>254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4"/>
    </row>
    <row r="23" spans="1:14" s="36" customFormat="1" ht="24" customHeight="1">
      <c r="B23" s="40" t="s">
        <v>186</v>
      </c>
      <c r="C23" s="41" t="s">
        <v>187</v>
      </c>
      <c r="D23" s="90">
        <v>0.7</v>
      </c>
      <c r="E23" s="90">
        <v>0.7</v>
      </c>
      <c r="F23" s="90">
        <v>0.69</v>
      </c>
      <c r="G23" s="90">
        <v>0.69</v>
      </c>
      <c r="H23" s="90">
        <v>0.66</v>
      </c>
      <c r="I23" s="90">
        <v>0.69</v>
      </c>
      <c r="J23" s="90">
        <v>0.66</v>
      </c>
      <c r="K23" s="91">
        <v>4.55</v>
      </c>
      <c r="L23" s="92">
        <v>3</v>
      </c>
      <c r="M23" s="92">
        <v>54578</v>
      </c>
      <c r="N23" s="92">
        <v>37858.82</v>
      </c>
    </row>
    <row r="24" spans="1:14" s="36" customFormat="1" ht="24" customHeight="1">
      <c r="B24" s="40" t="s">
        <v>161</v>
      </c>
      <c r="C24" s="41" t="s">
        <v>162</v>
      </c>
      <c r="D24" s="90">
        <v>0.26</v>
      </c>
      <c r="E24" s="90">
        <v>0.26</v>
      </c>
      <c r="F24" s="90">
        <v>0.26</v>
      </c>
      <c r="G24" s="90">
        <v>0.26</v>
      </c>
      <c r="H24" s="90">
        <v>0.23</v>
      </c>
      <c r="I24" s="90">
        <v>0.26</v>
      </c>
      <c r="J24" s="90">
        <v>0.25</v>
      </c>
      <c r="K24" s="91">
        <v>4</v>
      </c>
      <c r="L24" s="92">
        <v>2</v>
      </c>
      <c r="M24" s="92">
        <v>100000</v>
      </c>
      <c r="N24" s="92">
        <v>26000</v>
      </c>
    </row>
    <row r="25" spans="1:14" s="36" customFormat="1" ht="24" customHeight="1">
      <c r="B25" s="140" t="s">
        <v>255</v>
      </c>
      <c r="C25" s="141"/>
      <c r="D25" s="138"/>
      <c r="E25" s="136"/>
      <c r="F25" s="136"/>
      <c r="G25" s="136"/>
      <c r="H25" s="136"/>
      <c r="I25" s="136"/>
      <c r="J25" s="136"/>
      <c r="K25" s="139"/>
      <c r="L25" s="92">
        <f>SUM(L23:L24)</f>
        <v>5</v>
      </c>
      <c r="M25" s="92">
        <f>SUM(M23:M24)</f>
        <v>154578</v>
      </c>
      <c r="N25" s="92">
        <f>SUM(N23:N24)</f>
        <v>63858.82</v>
      </c>
    </row>
    <row r="26" spans="1:14" s="36" customFormat="1" ht="24" customHeight="1">
      <c r="B26" s="133" t="s">
        <v>24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4"/>
    </row>
    <row r="27" spans="1:14" s="36" customFormat="1" ht="24" customHeight="1">
      <c r="B27" s="39" t="s">
        <v>92</v>
      </c>
      <c r="C27" s="44" t="s">
        <v>91</v>
      </c>
      <c r="D27" s="90">
        <v>29</v>
      </c>
      <c r="E27" s="90">
        <v>29</v>
      </c>
      <c r="F27" s="90">
        <v>29</v>
      </c>
      <c r="G27" s="90">
        <v>29</v>
      </c>
      <c r="H27" s="90">
        <v>28.71</v>
      </c>
      <c r="I27" s="90">
        <v>29</v>
      </c>
      <c r="J27" s="90">
        <v>28.5</v>
      </c>
      <c r="K27" s="91">
        <v>1.75</v>
      </c>
      <c r="L27" s="92">
        <v>1</v>
      </c>
      <c r="M27" s="92">
        <v>50000</v>
      </c>
      <c r="N27" s="92">
        <v>1450000</v>
      </c>
    </row>
    <row r="28" spans="1:14" s="36" customFormat="1" ht="24" customHeight="1">
      <c r="B28" s="39" t="s">
        <v>170</v>
      </c>
      <c r="C28" s="44" t="s">
        <v>171</v>
      </c>
      <c r="D28" s="90">
        <v>2.78</v>
      </c>
      <c r="E28" s="90">
        <v>2.78</v>
      </c>
      <c r="F28" s="90">
        <v>2.63</v>
      </c>
      <c r="G28" s="90">
        <v>2.72</v>
      </c>
      <c r="H28" s="90">
        <v>2.75</v>
      </c>
      <c r="I28" s="90">
        <v>2.72</v>
      </c>
      <c r="J28" s="90">
        <v>2.74</v>
      </c>
      <c r="K28" s="91">
        <v>-0.73</v>
      </c>
      <c r="L28" s="92">
        <v>37</v>
      </c>
      <c r="M28" s="92">
        <v>7944000</v>
      </c>
      <c r="N28" s="92">
        <v>21592060</v>
      </c>
    </row>
    <row r="29" spans="1:14" s="36" customFormat="1" ht="24" customHeight="1">
      <c r="B29" s="48" t="s">
        <v>307</v>
      </c>
      <c r="C29" s="49" t="s">
        <v>308</v>
      </c>
      <c r="D29" s="90">
        <v>2.7</v>
      </c>
      <c r="E29" s="90">
        <v>3.05</v>
      </c>
      <c r="F29" s="90">
        <v>2.7</v>
      </c>
      <c r="G29" s="90">
        <v>2.95</v>
      </c>
      <c r="H29" s="90">
        <v>2.97</v>
      </c>
      <c r="I29" s="90">
        <v>3.05</v>
      </c>
      <c r="J29" s="90">
        <v>2.99</v>
      </c>
      <c r="K29" s="91">
        <v>2.0099999999999998</v>
      </c>
      <c r="L29" s="92">
        <v>38</v>
      </c>
      <c r="M29" s="92">
        <v>16796000</v>
      </c>
      <c r="N29" s="92">
        <v>49611160</v>
      </c>
    </row>
    <row r="30" spans="1:14" s="36" customFormat="1" ht="24" customHeight="1">
      <c r="B30" s="48" t="s">
        <v>112</v>
      </c>
      <c r="C30" s="49" t="s">
        <v>113</v>
      </c>
      <c r="D30" s="90">
        <v>0.41</v>
      </c>
      <c r="E30" s="90">
        <v>0.41</v>
      </c>
      <c r="F30" s="90">
        <v>0.41</v>
      </c>
      <c r="G30" s="90">
        <v>0.41</v>
      </c>
      <c r="H30" s="90">
        <v>0.45</v>
      </c>
      <c r="I30" s="90">
        <v>0.41</v>
      </c>
      <c r="J30" s="90">
        <v>0.45</v>
      </c>
      <c r="K30" s="91">
        <v>-8.89</v>
      </c>
      <c r="L30" s="92">
        <v>1</v>
      </c>
      <c r="M30" s="92">
        <v>3000000</v>
      </c>
      <c r="N30" s="92">
        <v>1230000</v>
      </c>
    </row>
    <row r="31" spans="1:14" s="36" customFormat="1" ht="24" customHeight="1">
      <c r="B31" s="142" t="s">
        <v>216</v>
      </c>
      <c r="C31" s="143"/>
      <c r="D31" s="135"/>
      <c r="E31" s="136"/>
      <c r="F31" s="136"/>
      <c r="G31" s="136"/>
      <c r="H31" s="136"/>
      <c r="I31" s="136"/>
      <c r="J31" s="136"/>
      <c r="K31" s="137"/>
      <c r="L31" s="92">
        <f>SUM(L27:L30)</f>
        <v>77</v>
      </c>
      <c r="M31" s="92">
        <f>SUM(M27:M30)</f>
        <v>27790000</v>
      </c>
      <c r="N31" s="92">
        <f>SUM(N27:N30)</f>
        <v>73883220</v>
      </c>
    </row>
    <row r="32" spans="1:14" ht="24" customHeight="1">
      <c r="A32"/>
      <c r="B32" s="133" t="s">
        <v>25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4"/>
    </row>
    <row r="33" spans="2:14" s="36" customFormat="1" ht="24" customHeight="1">
      <c r="B33" s="39" t="s">
        <v>250</v>
      </c>
      <c r="C33" s="44" t="s">
        <v>249</v>
      </c>
      <c r="D33" s="90">
        <v>4.33</v>
      </c>
      <c r="E33" s="90">
        <v>4.34</v>
      </c>
      <c r="F33" s="90">
        <v>4.3</v>
      </c>
      <c r="G33" s="90">
        <v>4.33</v>
      </c>
      <c r="H33" s="90">
        <v>4.3099999999999996</v>
      </c>
      <c r="I33" s="90">
        <v>4.34</v>
      </c>
      <c r="J33" s="90">
        <v>4.37</v>
      </c>
      <c r="K33" s="91">
        <v>-0.69</v>
      </c>
      <c r="L33" s="92">
        <v>45</v>
      </c>
      <c r="M33" s="92">
        <v>24250000</v>
      </c>
      <c r="N33" s="92">
        <v>104948000</v>
      </c>
    </row>
    <row r="34" spans="2:14" s="36" customFormat="1" ht="24" customHeight="1">
      <c r="B34" s="39" t="s">
        <v>247</v>
      </c>
      <c r="C34" s="44" t="s">
        <v>248</v>
      </c>
      <c r="D34" s="90">
        <v>0.88</v>
      </c>
      <c r="E34" s="90">
        <v>0.88</v>
      </c>
      <c r="F34" s="90">
        <v>0.87</v>
      </c>
      <c r="G34" s="90">
        <v>0.87</v>
      </c>
      <c r="H34" s="90">
        <v>0.88</v>
      </c>
      <c r="I34" s="90">
        <v>0.87</v>
      </c>
      <c r="J34" s="90">
        <v>0.89</v>
      </c>
      <c r="K34" s="91">
        <v>-2.25</v>
      </c>
      <c r="L34" s="92">
        <v>16</v>
      </c>
      <c r="M34" s="92">
        <v>15705000</v>
      </c>
      <c r="N34" s="92">
        <v>13683350</v>
      </c>
    </row>
    <row r="35" spans="2:14" s="36" customFormat="1" ht="24" customHeight="1">
      <c r="B35" s="39" t="s">
        <v>67</v>
      </c>
      <c r="C35" s="44" t="s">
        <v>68</v>
      </c>
      <c r="D35" s="90">
        <v>0.97</v>
      </c>
      <c r="E35" s="90">
        <v>0.97</v>
      </c>
      <c r="F35" s="90">
        <v>0.96</v>
      </c>
      <c r="G35" s="90">
        <v>0.96</v>
      </c>
      <c r="H35" s="90">
        <v>0.97</v>
      </c>
      <c r="I35" s="90">
        <v>0.96</v>
      </c>
      <c r="J35" s="90">
        <v>0.97</v>
      </c>
      <c r="K35" s="91">
        <v>-1.03</v>
      </c>
      <c r="L35" s="92">
        <v>2</v>
      </c>
      <c r="M35" s="92">
        <v>2500000</v>
      </c>
      <c r="N35" s="92">
        <v>2405000</v>
      </c>
    </row>
    <row r="36" spans="2:14" s="36" customFormat="1" ht="24" customHeight="1">
      <c r="B36" s="39" t="s">
        <v>178</v>
      </c>
      <c r="C36" s="44" t="s">
        <v>179</v>
      </c>
      <c r="D36" s="90">
        <v>4.6500000000000004</v>
      </c>
      <c r="E36" s="90">
        <v>4.6500000000000004</v>
      </c>
      <c r="F36" s="90">
        <v>4.6500000000000004</v>
      </c>
      <c r="G36" s="90">
        <v>4.6500000000000004</v>
      </c>
      <c r="H36" s="90">
        <v>4.6500000000000004</v>
      </c>
      <c r="I36" s="90">
        <v>4.6500000000000004</v>
      </c>
      <c r="J36" s="90">
        <v>4.6500000000000004</v>
      </c>
      <c r="K36" s="91">
        <v>0</v>
      </c>
      <c r="L36" s="92">
        <v>1</v>
      </c>
      <c r="M36" s="92">
        <v>75000</v>
      </c>
      <c r="N36" s="92">
        <v>348750</v>
      </c>
    </row>
    <row r="37" spans="2:14" s="36" customFormat="1" ht="24" customHeight="1">
      <c r="B37" s="39" t="s">
        <v>82</v>
      </c>
      <c r="C37" s="44" t="s">
        <v>83</v>
      </c>
      <c r="D37" s="90">
        <v>16.600000000000001</v>
      </c>
      <c r="E37" s="90">
        <v>16.63</v>
      </c>
      <c r="F37" s="90">
        <v>16.600000000000001</v>
      </c>
      <c r="G37" s="90">
        <v>16.61</v>
      </c>
      <c r="H37" s="90">
        <v>16.54</v>
      </c>
      <c r="I37" s="90">
        <v>16.63</v>
      </c>
      <c r="J37" s="90">
        <v>16.52</v>
      </c>
      <c r="K37" s="91">
        <v>0.67</v>
      </c>
      <c r="L37" s="92">
        <v>2</v>
      </c>
      <c r="M37" s="92">
        <v>150000</v>
      </c>
      <c r="N37" s="92">
        <v>2491500</v>
      </c>
    </row>
    <row r="38" spans="2:14" s="36" customFormat="1" ht="24" customHeight="1">
      <c r="B38" s="93" t="s">
        <v>259</v>
      </c>
      <c r="C38" s="94" t="s">
        <v>260</v>
      </c>
      <c r="D38" s="90">
        <v>2.5</v>
      </c>
      <c r="E38" s="90">
        <v>2.5</v>
      </c>
      <c r="F38" s="90">
        <v>2.46</v>
      </c>
      <c r="G38" s="90">
        <v>2.46</v>
      </c>
      <c r="H38" s="90">
        <v>2.44</v>
      </c>
      <c r="I38" s="90">
        <v>2.46</v>
      </c>
      <c r="J38" s="90">
        <v>2.5</v>
      </c>
      <c r="K38" s="91">
        <v>-1.6</v>
      </c>
      <c r="L38" s="92">
        <v>5</v>
      </c>
      <c r="M38" s="92">
        <v>555000</v>
      </c>
      <c r="N38" s="92">
        <v>1366700</v>
      </c>
    </row>
    <row r="39" spans="2:14" s="36" customFormat="1" ht="24" customHeight="1">
      <c r="B39" s="39" t="s">
        <v>99</v>
      </c>
      <c r="C39" s="44" t="s">
        <v>98</v>
      </c>
      <c r="D39" s="90">
        <v>6.4</v>
      </c>
      <c r="E39" s="90">
        <v>6.4</v>
      </c>
      <c r="F39" s="90">
        <v>6.4</v>
      </c>
      <c r="G39" s="90">
        <v>6.4</v>
      </c>
      <c r="H39" s="90">
        <v>6.4</v>
      </c>
      <c r="I39" s="90">
        <v>6.4</v>
      </c>
      <c r="J39" s="90">
        <v>6.4</v>
      </c>
      <c r="K39" s="91">
        <v>0</v>
      </c>
      <c r="L39" s="92">
        <v>1</v>
      </c>
      <c r="M39" s="92">
        <v>10000</v>
      </c>
      <c r="N39" s="92">
        <v>64000</v>
      </c>
    </row>
    <row r="40" spans="2:14" s="36" customFormat="1" ht="24" customHeight="1">
      <c r="B40" s="39" t="s">
        <v>214</v>
      </c>
      <c r="C40" s="44" t="s">
        <v>215</v>
      </c>
      <c r="D40" s="90">
        <v>2.44</v>
      </c>
      <c r="E40" s="90">
        <v>2.44</v>
      </c>
      <c r="F40" s="90">
        <v>2.4</v>
      </c>
      <c r="G40" s="90">
        <v>2.4</v>
      </c>
      <c r="H40" s="90">
        <v>2.44</v>
      </c>
      <c r="I40" s="90">
        <v>2.4</v>
      </c>
      <c r="J40" s="90">
        <v>2.44</v>
      </c>
      <c r="K40" s="91">
        <v>-1.64</v>
      </c>
      <c r="L40" s="92">
        <v>2</v>
      </c>
      <c r="M40" s="92">
        <v>2040000</v>
      </c>
      <c r="N40" s="92">
        <v>4897600</v>
      </c>
    </row>
    <row r="41" spans="2:14" s="36" customFormat="1" ht="24" customHeight="1">
      <c r="B41" s="39" t="s">
        <v>182</v>
      </c>
      <c r="C41" s="44" t="s">
        <v>183</v>
      </c>
      <c r="D41" s="90">
        <v>12.5</v>
      </c>
      <c r="E41" s="90">
        <v>12.75</v>
      </c>
      <c r="F41" s="90">
        <v>12.5</v>
      </c>
      <c r="G41" s="90">
        <v>12.51</v>
      </c>
      <c r="H41" s="90">
        <v>12.94</v>
      </c>
      <c r="I41" s="90">
        <v>12.5</v>
      </c>
      <c r="J41" s="90">
        <v>12.8</v>
      </c>
      <c r="K41" s="91">
        <v>-2.34</v>
      </c>
      <c r="L41" s="92">
        <v>3</v>
      </c>
      <c r="M41" s="92">
        <v>130000</v>
      </c>
      <c r="N41" s="92">
        <v>1626250</v>
      </c>
    </row>
    <row r="42" spans="2:14" s="36" customFormat="1" ht="24" customHeight="1">
      <c r="B42" s="145" t="s">
        <v>26</v>
      </c>
      <c r="C42" s="146"/>
      <c r="D42" s="144"/>
      <c r="E42" s="136"/>
      <c r="F42" s="136"/>
      <c r="G42" s="136"/>
      <c r="H42" s="136"/>
      <c r="I42" s="136"/>
      <c r="J42" s="136"/>
      <c r="K42" s="139"/>
      <c r="L42" s="61">
        <f>SUM(L33:L41)</f>
        <v>77</v>
      </c>
      <c r="M42" s="61">
        <f>SUM(M33:M41)</f>
        <v>45415000</v>
      </c>
      <c r="N42" s="61">
        <f>SUM(N33:N41)</f>
        <v>131831150</v>
      </c>
    </row>
    <row r="43" spans="2:14" s="36" customFormat="1" ht="24" customHeight="1">
      <c r="B43" s="133" t="s">
        <v>61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4"/>
    </row>
    <row r="44" spans="2:14" s="36" customFormat="1" ht="24" customHeight="1">
      <c r="B44" s="39" t="s">
        <v>166</v>
      </c>
      <c r="C44" s="44" t="s">
        <v>167</v>
      </c>
      <c r="D44" s="90">
        <v>85</v>
      </c>
      <c r="E44" s="90">
        <v>85</v>
      </c>
      <c r="F44" s="90">
        <v>85</v>
      </c>
      <c r="G44" s="90">
        <v>85</v>
      </c>
      <c r="H44" s="90">
        <v>85</v>
      </c>
      <c r="I44" s="90">
        <v>85</v>
      </c>
      <c r="J44" s="90">
        <v>85</v>
      </c>
      <c r="K44" s="91">
        <v>0</v>
      </c>
      <c r="L44" s="92">
        <v>1</v>
      </c>
      <c r="M44" s="92">
        <v>5000</v>
      </c>
      <c r="N44" s="92">
        <v>425000</v>
      </c>
    </row>
    <row r="45" spans="2:14" s="36" customFormat="1" ht="24" customHeight="1">
      <c r="B45" s="39" t="s">
        <v>245</v>
      </c>
      <c r="C45" s="44" t="s">
        <v>244</v>
      </c>
      <c r="D45" s="90">
        <v>9.1999999999999993</v>
      </c>
      <c r="E45" s="90">
        <v>9.1999999999999993</v>
      </c>
      <c r="F45" s="90">
        <v>9.1999999999999993</v>
      </c>
      <c r="G45" s="90">
        <v>9.1999999999999993</v>
      </c>
      <c r="H45" s="90">
        <v>9.2799999999999994</v>
      </c>
      <c r="I45" s="90">
        <v>9.1999999999999993</v>
      </c>
      <c r="J45" s="90">
        <v>9.1999999999999993</v>
      </c>
      <c r="K45" s="91">
        <v>0</v>
      </c>
      <c r="L45" s="92">
        <v>5</v>
      </c>
      <c r="M45" s="92">
        <v>300000</v>
      </c>
      <c r="N45" s="92">
        <v>2760000</v>
      </c>
    </row>
    <row r="46" spans="2:14" s="36" customFormat="1" ht="24" customHeight="1">
      <c r="B46" s="39" t="s">
        <v>276</v>
      </c>
      <c r="C46" s="44" t="s">
        <v>277</v>
      </c>
      <c r="D46" s="90">
        <v>14</v>
      </c>
      <c r="E46" s="90">
        <v>14.01</v>
      </c>
      <c r="F46" s="90">
        <v>14</v>
      </c>
      <c r="G46" s="90">
        <v>14</v>
      </c>
      <c r="H46" s="90">
        <v>13.5</v>
      </c>
      <c r="I46" s="90">
        <v>14</v>
      </c>
      <c r="J46" s="90">
        <v>13.5</v>
      </c>
      <c r="K46" s="91">
        <v>3.7</v>
      </c>
      <c r="L46" s="92">
        <v>12</v>
      </c>
      <c r="M46" s="92">
        <v>741000</v>
      </c>
      <c r="N46" s="92">
        <v>10374500</v>
      </c>
    </row>
    <row r="47" spans="2:14" s="36" customFormat="1" ht="24" customHeight="1">
      <c r="B47" s="93" t="s">
        <v>257</v>
      </c>
      <c r="C47" s="94" t="s">
        <v>258</v>
      </c>
      <c r="D47" s="90">
        <v>13.5</v>
      </c>
      <c r="E47" s="90">
        <v>13.5</v>
      </c>
      <c r="F47" s="90">
        <v>13.5</v>
      </c>
      <c r="G47" s="90">
        <v>13.5</v>
      </c>
      <c r="H47" s="90">
        <v>13.54</v>
      </c>
      <c r="I47" s="90">
        <v>13.5</v>
      </c>
      <c r="J47" s="90">
        <v>13.9</v>
      </c>
      <c r="K47" s="91">
        <v>-2.88</v>
      </c>
      <c r="L47" s="92">
        <v>37</v>
      </c>
      <c r="M47" s="92">
        <v>2012000</v>
      </c>
      <c r="N47" s="92">
        <v>27162000</v>
      </c>
    </row>
    <row r="48" spans="2:14" s="36" customFormat="1" ht="24" customHeight="1">
      <c r="B48" s="145" t="s">
        <v>229</v>
      </c>
      <c r="C48" s="146"/>
      <c r="D48" s="144"/>
      <c r="E48" s="136"/>
      <c r="F48" s="136"/>
      <c r="G48" s="136"/>
      <c r="H48" s="136"/>
      <c r="I48" s="136"/>
      <c r="J48" s="136"/>
      <c r="K48" s="139"/>
      <c r="L48" s="86">
        <f>SUM(L44:L47)</f>
        <v>55</v>
      </c>
      <c r="M48" s="86">
        <f>SUM(M44:M47)</f>
        <v>3058000</v>
      </c>
      <c r="N48" s="86">
        <f>SUM(N44:N47)</f>
        <v>40721500</v>
      </c>
    </row>
    <row r="49" spans="2:14" s="36" customFormat="1" ht="24" customHeight="1">
      <c r="B49" s="132" t="s">
        <v>44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</row>
    <row r="50" spans="2:14" s="36" customFormat="1" ht="39.950000000000003" customHeight="1">
      <c r="B50" s="127" t="s">
        <v>287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8"/>
    </row>
    <row r="51" spans="2:14" s="36" customFormat="1" ht="41.25" customHeight="1">
      <c r="B51" s="30" t="s">
        <v>12</v>
      </c>
      <c r="C51" s="31" t="s">
        <v>13</v>
      </c>
      <c r="D51" s="31" t="s">
        <v>14</v>
      </c>
      <c r="E51" s="31" t="s">
        <v>15</v>
      </c>
      <c r="F51" s="31" t="s">
        <v>16</v>
      </c>
      <c r="G51" s="31" t="s">
        <v>17</v>
      </c>
      <c r="H51" s="31" t="s">
        <v>18</v>
      </c>
      <c r="I51" s="31" t="s">
        <v>19</v>
      </c>
      <c r="J51" s="31" t="s">
        <v>20</v>
      </c>
      <c r="K51" s="31" t="s">
        <v>21</v>
      </c>
      <c r="L51" s="31" t="s">
        <v>3</v>
      </c>
      <c r="M51" s="31" t="s">
        <v>2</v>
      </c>
      <c r="N51" s="31" t="s">
        <v>1</v>
      </c>
    </row>
    <row r="52" spans="2:14" s="36" customFormat="1" ht="24" customHeight="1">
      <c r="B52" s="133" t="s">
        <v>27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4"/>
    </row>
    <row r="53" spans="2:14" s="36" customFormat="1" ht="24" customHeight="1">
      <c r="B53" s="39" t="s">
        <v>74</v>
      </c>
      <c r="C53" s="44" t="s">
        <v>75</v>
      </c>
      <c r="D53" s="90">
        <v>4.8</v>
      </c>
      <c r="E53" s="90">
        <v>4.8</v>
      </c>
      <c r="F53" s="90">
        <v>4.8</v>
      </c>
      <c r="G53" s="90">
        <v>4.8</v>
      </c>
      <c r="H53" s="90">
        <v>4.8</v>
      </c>
      <c r="I53" s="90">
        <v>4.8</v>
      </c>
      <c r="J53" s="90">
        <v>4.8</v>
      </c>
      <c r="K53" s="91">
        <v>0</v>
      </c>
      <c r="L53" s="92">
        <v>2</v>
      </c>
      <c r="M53" s="92">
        <v>500000</v>
      </c>
      <c r="N53" s="92">
        <v>2400000</v>
      </c>
    </row>
    <row r="54" spans="2:14" s="36" customFormat="1" ht="24" customHeight="1">
      <c r="B54" s="39" t="s">
        <v>221</v>
      </c>
      <c r="C54" s="44" t="s">
        <v>222</v>
      </c>
      <c r="D54" s="90">
        <v>11.45</v>
      </c>
      <c r="E54" s="90">
        <v>11.45</v>
      </c>
      <c r="F54" s="90">
        <v>11.35</v>
      </c>
      <c r="G54" s="90">
        <v>11.4</v>
      </c>
      <c r="H54" s="90">
        <v>11.41</v>
      </c>
      <c r="I54" s="90">
        <v>11.37</v>
      </c>
      <c r="J54" s="90">
        <v>11.4</v>
      </c>
      <c r="K54" s="91">
        <v>-0.26</v>
      </c>
      <c r="L54" s="92">
        <v>34</v>
      </c>
      <c r="M54" s="92">
        <v>3203004</v>
      </c>
      <c r="N54" s="92">
        <v>36503595.399999999</v>
      </c>
    </row>
    <row r="55" spans="2:14" s="36" customFormat="1" ht="24" customHeight="1">
      <c r="B55" s="145" t="s">
        <v>223</v>
      </c>
      <c r="C55" s="146"/>
      <c r="D55" s="144"/>
      <c r="E55" s="136"/>
      <c r="F55" s="136"/>
      <c r="G55" s="136"/>
      <c r="H55" s="136"/>
      <c r="I55" s="136"/>
      <c r="J55" s="136"/>
      <c r="K55" s="139"/>
      <c r="L55" s="92">
        <f>SUM(L53:L54)</f>
        <v>36</v>
      </c>
      <c r="M55" s="92">
        <f>SUM(M53:M54)</f>
        <v>3703004</v>
      </c>
      <c r="N55" s="92">
        <f>SUM(N53:N54)</f>
        <v>38903595.399999999</v>
      </c>
    </row>
    <row r="56" spans="2:14" s="36" customFormat="1" ht="24" customHeight="1">
      <c r="B56" s="140" t="s">
        <v>28</v>
      </c>
      <c r="C56" s="141"/>
      <c r="D56" s="172"/>
      <c r="E56" s="173"/>
      <c r="F56" s="173"/>
      <c r="G56" s="173"/>
      <c r="H56" s="173"/>
      <c r="I56" s="173"/>
      <c r="J56" s="173"/>
      <c r="K56" s="174"/>
      <c r="L56" s="61">
        <f>L55+L48+L42+L31+L25+L21</f>
        <v>317</v>
      </c>
      <c r="M56" s="61">
        <f t="shared" ref="M56:N56" si="0">M55+M48+M42+M31+M25+M21</f>
        <v>785691881</v>
      </c>
      <c r="N56" s="61">
        <f t="shared" si="0"/>
        <v>764103264.81999993</v>
      </c>
    </row>
    <row r="57" spans="2:14" s="36" customFormat="1" ht="42.75" customHeight="1">
      <c r="B57" s="127" t="s">
        <v>286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8"/>
    </row>
    <row r="58" spans="2:14" s="36" customFormat="1" ht="48" customHeight="1">
      <c r="B58" s="30" t="s">
        <v>12</v>
      </c>
      <c r="C58" s="31" t="s">
        <v>13</v>
      </c>
      <c r="D58" s="31" t="s">
        <v>14</v>
      </c>
      <c r="E58" s="31" t="s">
        <v>15</v>
      </c>
      <c r="F58" s="31" t="s">
        <v>16</v>
      </c>
      <c r="G58" s="31" t="s">
        <v>17</v>
      </c>
      <c r="H58" s="31" t="s">
        <v>18</v>
      </c>
      <c r="I58" s="31" t="s">
        <v>19</v>
      </c>
      <c r="J58" s="31" t="s">
        <v>20</v>
      </c>
      <c r="K58" s="31" t="s">
        <v>21</v>
      </c>
      <c r="L58" s="31" t="s">
        <v>3</v>
      </c>
      <c r="M58" s="31" t="s">
        <v>2</v>
      </c>
      <c r="N58" s="31" t="s">
        <v>1</v>
      </c>
    </row>
    <row r="59" spans="2:14" s="36" customFormat="1" ht="24" customHeight="1">
      <c r="B59" s="129" t="s">
        <v>22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1"/>
    </row>
    <row r="60" spans="2:14" s="36" customFormat="1" ht="24" customHeight="1">
      <c r="B60" s="40" t="s">
        <v>163</v>
      </c>
      <c r="C60" s="41" t="s">
        <v>164</v>
      </c>
      <c r="D60" s="90">
        <v>1.7</v>
      </c>
      <c r="E60" s="90">
        <v>1.7</v>
      </c>
      <c r="F60" s="90">
        <v>1.7</v>
      </c>
      <c r="G60" s="90">
        <v>1.7</v>
      </c>
      <c r="H60" s="90">
        <v>1.7</v>
      </c>
      <c r="I60" s="90">
        <v>1.7</v>
      </c>
      <c r="J60" s="90">
        <v>1.7</v>
      </c>
      <c r="K60" s="91">
        <v>0</v>
      </c>
      <c r="L60" s="92">
        <v>6</v>
      </c>
      <c r="M60" s="92">
        <v>294000000</v>
      </c>
      <c r="N60" s="92">
        <v>499800000</v>
      </c>
    </row>
    <row r="61" spans="2:14" s="36" customFormat="1" ht="24" customHeight="1">
      <c r="B61" s="50" t="s">
        <v>147</v>
      </c>
      <c r="C61" s="70" t="s">
        <v>148</v>
      </c>
      <c r="D61" s="90">
        <v>0.37</v>
      </c>
      <c r="E61" s="90">
        <v>0.37</v>
      </c>
      <c r="F61" s="90">
        <v>0.37</v>
      </c>
      <c r="G61" s="90">
        <v>0.37</v>
      </c>
      <c r="H61" s="90">
        <v>0.37</v>
      </c>
      <c r="I61" s="90">
        <v>0.37</v>
      </c>
      <c r="J61" s="90">
        <v>0.37</v>
      </c>
      <c r="K61" s="91">
        <v>0</v>
      </c>
      <c r="L61" s="92">
        <v>1</v>
      </c>
      <c r="M61" s="92">
        <v>900000</v>
      </c>
      <c r="N61" s="92">
        <v>333000</v>
      </c>
    </row>
    <row r="62" spans="2:14" s="36" customFormat="1" ht="24" customHeight="1">
      <c r="B62" s="142" t="s">
        <v>23</v>
      </c>
      <c r="C62" s="143"/>
      <c r="D62" s="135"/>
      <c r="E62" s="136"/>
      <c r="F62" s="136"/>
      <c r="G62" s="136"/>
      <c r="H62" s="136"/>
      <c r="I62" s="136"/>
      <c r="J62" s="136"/>
      <c r="K62" s="137"/>
      <c r="L62" s="92">
        <f>SUM(L60:L61)</f>
        <v>7</v>
      </c>
      <c r="M62" s="92">
        <f>SUM(M60:M61)</f>
        <v>294900000</v>
      </c>
      <c r="N62" s="92">
        <f>SUM(N60:N61)</f>
        <v>500133000</v>
      </c>
    </row>
    <row r="63" spans="2:14" s="36" customFormat="1" ht="24" customHeight="1">
      <c r="B63" s="133" t="s">
        <v>25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4"/>
    </row>
    <row r="64" spans="2:14" s="36" customFormat="1" ht="24" customHeight="1">
      <c r="B64" s="48" t="s">
        <v>190</v>
      </c>
      <c r="C64" s="49" t="s">
        <v>191</v>
      </c>
      <c r="D64" s="90">
        <v>3.5</v>
      </c>
      <c r="E64" s="90">
        <v>3.5</v>
      </c>
      <c r="F64" s="90">
        <v>3.43</v>
      </c>
      <c r="G64" s="90">
        <v>3.46</v>
      </c>
      <c r="H64" s="90">
        <v>3.42</v>
      </c>
      <c r="I64" s="90">
        <v>3.43</v>
      </c>
      <c r="J64" s="90">
        <v>3.5</v>
      </c>
      <c r="K64" s="91">
        <v>-2</v>
      </c>
      <c r="L64" s="92">
        <v>18</v>
      </c>
      <c r="M64" s="92">
        <v>1293326</v>
      </c>
      <c r="N64" s="92">
        <v>4469967.88</v>
      </c>
    </row>
    <row r="65" spans="1:16" s="36" customFormat="1" ht="24" customHeight="1">
      <c r="B65" s="145" t="s">
        <v>26</v>
      </c>
      <c r="C65" s="146"/>
      <c r="D65" s="184"/>
      <c r="E65" s="136"/>
      <c r="F65" s="136"/>
      <c r="G65" s="136"/>
      <c r="H65" s="136"/>
      <c r="I65" s="136"/>
      <c r="J65" s="136"/>
      <c r="K65" s="137"/>
      <c r="L65" s="92">
        <f>L64</f>
        <v>18</v>
      </c>
      <c r="M65" s="92">
        <f t="shared" ref="M65:N65" si="1">M64</f>
        <v>1293326</v>
      </c>
      <c r="N65" s="92">
        <f t="shared" si="1"/>
        <v>4469967.88</v>
      </c>
    </row>
    <row r="66" spans="1:16" s="36" customFormat="1" ht="24" customHeight="1">
      <c r="B66" s="133" t="s">
        <v>61</v>
      </c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4"/>
    </row>
    <row r="67" spans="1:16" s="36" customFormat="1" ht="24" customHeight="1">
      <c r="B67" s="48" t="s">
        <v>204</v>
      </c>
      <c r="C67" s="42" t="s">
        <v>203</v>
      </c>
      <c r="D67" s="90">
        <v>9.5</v>
      </c>
      <c r="E67" s="90">
        <v>9.5</v>
      </c>
      <c r="F67" s="90">
        <v>9.5</v>
      </c>
      <c r="G67" s="90">
        <v>9.5</v>
      </c>
      <c r="H67" s="90">
        <v>9.48</v>
      </c>
      <c r="I67" s="90">
        <v>9.5</v>
      </c>
      <c r="J67" s="90">
        <v>9.4</v>
      </c>
      <c r="K67" s="91">
        <v>1.06</v>
      </c>
      <c r="L67" s="92">
        <v>2</v>
      </c>
      <c r="M67" s="92">
        <v>25000</v>
      </c>
      <c r="N67" s="92">
        <v>237500</v>
      </c>
    </row>
    <row r="68" spans="1:16" s="36" customFormat="1" ht="24" customHeight="1">
      <c r="B68" s="145" t="s">
        <v>229</v>
      </c>
      <c r="C68" s="146"/>
      <c r="D68" s="184"/>
      <c r="E68" s="136"/>
      <c r="F68" s="136"/>
      <c r="G68" s="136"/>
      <c r="H68" s="136"/>
      <c r="I68" s="136"/>
      <c r="J68" s="136"/>
      <c r="K68" s="137"/>
      <c r="L68" s="92">
        <f>L67</f>
        <v>2</v>
      </c>
      <c r="M68" s="92">
        <f t="shared" ref="M68:N68" si="2">M67</f>
        <v>25000</v>
      </c>
      <c r="N68" s="92">
        <f t="shared" si="2"/>
        <v>237500</v>
      </c>
    </row>
    <row r="69" spans="1:16" s="36" customFormat="1" ht="24" customHeight="1">
      <c r="B69" s="183" t="s">
        <v>232</v>
      </c>
      <c r="C69" s="143"/>
      <c r="D69" s="184"/>
      <c r="E69" s="136"/>
      <c r="F69" s="136"/>
      <c r="G69" s="136"/>
      <c r="H69" s="136"/>
      <c r="I69" s="136"/>
      <c r="J69" s="136"/>
      <c r="K69" s="137"/>
      <c r="L69" s="61">
        <f>L68+L65+L62</f>
        <v>27</v>
      </c>
      <c r="M69" s="61">
        <f t="shared" ref="M69:N69" si="3">M68+M65+M62</f>
        <v>296218326</v>
      </c>
      <c r="N69" s="61">
        <f t="shared" si="3"/>
        <v>504840467.88</v>
      </c>
      <c r="O69" s="87"/>
      <c r="P69" s="87"/>
    </row>
    <row r="70" spans="1:16" s="36" customFormat="1" ht="24" customHeight="1">
      <c r="B70" s="183" t="s">
        <v>194</v>
      </c>
      <c r="C70" s="143"/>
      <c r="D70" s="184"/>
      <c r="E70" s="136"/>
      <c r="F70" s="136"/>
      <c r="G70" s="136"/>
      <c r="H70" s="136"/>
      <c r="I70" s="136"/>
      <c r="J70" s="136"/>
      <c r="K70" s="137"/>
      <c r="L70" s="61">
        <f>L69+L56</f>
        <v>344</v>
      </c>
      <c r="M70" s="61">
        <f t="shared" ref="M70:N70" si="4">M69+M56</f>
        <v>1081910207</v>
      </c>
      <c r="N70" s="61">
        <f t="shared" si="4"/>
        <v>1268943732.6999998</v>
      </c>
    </row>
    <row r="71" spans="1:16" s="28" customFormat="1" ht="24" customHeight="1">
      <c r="B71" s="175" t="s">
        <v>310</v>
      </c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</row>
    <row r="72" spans="1:16" ht="18.75" customHeight="1">
      <c r="A72"/>
      <c r="B72" s="153" t="s">
        <v>93</v>
      </c>
      <c r="C72" s="153"/>
      <c r="D72" s="153"/>
      <c r="E72" s="153"/>
      <c r="F72" s="153"/>
      <c r="G72" s="153"/>
      <c r="H72" s="32"/>
      <c r="I72" s="153" t="s">
        <v>64</v>
      </c>
      <c r="J72" s="153"/>
      <c r="K72" s="153"/>
      <c r="L72" s="153"/>
      <c r="M72" s="153"/>
      <c r="N72" s="153"/>
    </row>
    <row r="73" spans="1:16" ht="26.25" customHeight="1">
      <c r="A73"/>
      <c r="B73" s="14" t="s">
        <v>29</v>
      </c>
      <c r="C73" s="15" t="s">
        <v>30</v>
      </c>
      <c r="D73" s="16" t="s">
        <v>46</v>
      </c>
      <c r="E73" s="150" t="s">
        <v>45</v>
      </c>
      <c r="F73" s="151"/>
      <c r="G73" s="152"/>
      <c r="H73" s="8"/>
      <c r="I73" s="147" t="s">
        <v>29</v>
      </c>
      <c r="J73" s="148"/>
      <c r="K73" s="149"/>
      <c r="L73" s="7" t="s">
        <v>30</v>
      </c>
      <c r="M73" s="7" t="s">
        <v>21</v>
      </c>
      <c r="N73" s="7" t="s">
        <v>45</v>
      </c>
    </row>
    <row r="74" spans="1:16" ht="23.25" customHeight="1">
      <c r="A74"/>
      <c r="B74" s="40" t="s">
        <v>186</v>
      </c>
      <c r="C74" s="90">
        <v>0.69</v>
      </c>
      <c r="D74" s="104">
        <v>4.55</v>
      </c>
      <c r="E74" s="169">
        <v>54578</v>
      </c>
      <c r="F74" s="170">
        <v>54578</v>
      </c>
      <c r="G74" s="171">
        <v>54578</v>
      </c>
      <c r="H74" s="17"/>
      <c r="I74" s="154" t="s">
        <v>105</v>
      </c>
      <c r="J74" s="155" t="s">
        <v>105</v>
      </c>
      <c r="K74" s="156" t="s">
        <v>105</v>
      </c>
      <c r="L74" s="90">
        <v>0.2</v>
      </c>
      <c r="M74" s="103">
        <v>-9.09</v>
      </c>
      <c r="N74" s="92">
        <v>268015000</v>
      </c>
    </row>
    <row r="75" spans="1:16" s="8" customFormat="1" ht="23.25" customHeight="1">
      <c r="B75" s="39" t="s">
        <v>161</v>
      </c>
      <c r="C75" s="90">
        <v>0.26</v>
      </c>
      <c r="D75" s="104">
        <v>4</v>
      </c>
      <c r="E75" s="169">
        <v>100000</v>
      </c>
      <c r="F75" s="170">
        <v>100000</v>
      </c>
      <c r="G75" s="171">
        <v>100000</v>
      </c>
      <c r="H75" s="17"/>
      <c r="I75" s="154" t="s">
        <v>112</v>
      </c>
      <c r="J75" s="155" t="s">
        <v>112</v>
      </c>
      <c r="K75" s="156" t="s">
        <v>112</v>
      </c>
      <c r="L75" s="90">
        <v>0.41</v>
      </c>
      <c r="M75" s="103">
        <v>-8.89</v>
      </c>
      <c r="N75" s="92">
        <v>3000000</v>
      </c>
    </row>
    <row r="76" spans="1:16" s="12" customFormat="1" ht="23.25" customHeight="1">
      <c r="B76" s="75" t="s">
        <v>276</v>
      </c>
      <c r="C76" s="90">
        <v>14</v>
      </c>
      <c r="D76" s="104">
        <v>3.7</v>
      </c>
      <c r="E76" s="169">
        <v>741000</v>
      </c>
      <c r="F76" s="170">
        <v>741000</v>
      </c>
      <c r="G76" s="171">
        <v>741000</v>
      </c>
      <c r="H76" s="17"/>
      <c r="I76" s="154" t="s">
        <v>257</v>
      </c>
      <c r="J76" s="155" t="s">
        <v>257</v>
      </c>
      <c r="K76" s="156" t="s">
        <v>257</v>
      </c>
      <c r="L76" s="90">
        <v>13.5</v>
      </c>
      <c r="M76" s="103">
        <v>-2.88</v>
      </c>
      <c r="N76" s="92">
        <v>2012000</v>
      </c>
    </row>
    <row r="77" spans="1:16" s="12" customFormat="1" ht="23.25" customHeight="1">
      <c r="B77" s="39" t="s">
        <v>92</v>
      </c>
      <c r="C77" s="90">
        <v>29</v>
      </c>
      <c r="D77" s="104">
        <v>1.75</v>
      </c>
      <c r="E77" s="169">
        <v>50000</v>
      </c>
      <c r="F77" s="170">
        <v>50000</v>
      </c>
      <c r="G77" s="171">
        <v>50000</v>
      </c>
      <c r="H77" s="17"/>
      <c r="I77" s="154" t="s">
        <v>182</v>
      </c>
      <c r="J77" s="155" t="s">
        <v>182</v>
      </c>
      <c r="K77" s="156" t="s">
        <v>182</v>
      </c>
      <c r="L77" s="90">
        <v>12.5</v>
      </c>
      <c r="M77" s="103">
        <v>-2.34</v>
      </c>
      <c r="N77" s="92">
        <v>130000</v>
      </c>
    </row>
    <row r="78" spans="1:16" s="12" customFormat="1" ht="23.25" customHeight="1">
      <c r="B78" s="40" t="s">
        <v>204</v>
      </c>
      <c r="C78" s="90">
        <v>9.5</v>
      </c>
      <c r="D78" s="104">
        <v>1.06</v>
      </c>
      <c r="E78" s="169">
        <v>25000</v>
      </c>
      <c r="F78" s="170">
        <v>25000</v>
      </c>
      <c r="G78" s="171">
        <v>25000</v>
      </c>
      <c r="H78" s="17"/>
      <c r="I78" s="154" t="s">
        <v>247</v>
      </c>
      <c r="J78" s="155" t="s">
        <v>247</v>
      </c>
      <c r="K78" s="156" t="s">
        <v>247</v>
      </c>
      <c r="L78" s="90">
        <v>0.87</v>
      </c>
      <c r="M78" s="103">
        <v>-2.25</v>
      </c>
      <c r="N78" s="92">
        <v>15705000</v>
      </c>
    </row>
    <row r="79" spans="1:16" s="12" customFormat="1" ht="23.25" customHeight="1">
      <c r="B79" s="153" t="s">
        <v>31</v>
      </c>
      <c r="C79" s="153"/>
      <c r="D79" s="153"/>
      <c r="E79" s="153"/>
      <c r="F79" s="153"/>
      <c r="G79" s="153"/>
      <c r="H79" s="33"/>
      <c r="I79" s="153" t="s">
        <v>32</v>
      </c>
      <c r="J79" s="153"/>
      <c r="K79" s="153"/>
      <c r="L79" s="153"/>
      <c r="M79" s="153"/>
      <c r="N79" s="153"/>
    </row>
    <row r="80" spans="1:16" s="12" customFormat="1" ht="23.25" customHeight="1">
      <c r="B80" s="14" t="s">
        <v>29</v>
      </c>
      <c r="C80" s="15" t="s">
        <v>30</v>
      </c>
      <c r="D80" s="16" t="s">
        <v>46</v>
      </c>
      <c r="E80" s="150" t="s">
        <v>45</v>
      </c>
      <c r="F80" s="151"/>
      <c r="G80" s="152"/>
      <c r="H80" s="8"/>
      <c r="I80" s="147" t="s">
        <v>29</v>
      </c>
      <c r="J80" s="148"/>
      <c r="K80" s="149"/>
      <c r="L80" s="7" t="s">
        <v>30</v>
      </c>
      <c r="M80" s="7" t="s">
        <v>21</v>
      </c>
      <c r="N80" s="7" t="s">
        <v>1</v>
      </c>
    </row>
    <row r="81" spans="1:14" ht="23.25" customHeight="1">
      <c r="A81"/>
      <c r="B81" s="40" t="s">
        <v>138</v>
      </c>
      <c r="C81" s="90">
        <v>1.08</v>
      </c>
      <c r="D81" s="91">
        <v>0</v>
      </c>
      <c r="E81" s="169">
        <v>332000000</v>
      </c>
      <c r="F81" s="170">
        <v>332000000</v>
      </c>
      <c r="G81" s="171">
        <v>332000000</v>
      </c>
      <c r="H81" s="18"/>
      <c r="I81" s="154" t="s">
        <v>163</v>
      </c>
      <c r="J81" s="155" t="s">
        <v>163</v>
      </c>
      <c r="K81" s="156" t="s">
        <v>163</v>
      </c>
      <c r="L81" s="90">
        <v>1.7</v>
      </c>
      <c r="M81" s="91">
        <v>0</v>
      </c>
      <c r="N81" s="92">
        <v>499800000</v>
      </c>
    </row>
    <row r="82" spans="1:14" ht="23.25" customHeight="1">
      <c r="A82"/>
      <c r="B82" s="39" t="s">
        <v>163</v>
      </c>
      <c r="C82" s="90">
        <v>1.7</v>
      </c>
      <c r="D82" s="91">
        <v>0</v>
      </c>
      <c r="E82" s="169">
        <v>294000000</v>
      </c>
      <c r="F82" s="170">
        <v>294000000</v>
      </c>
      <c r="G82" s="171">
        <v>294000000</v>
      </c>
      <c r="H82" s="18"/>
      <c r="I82" s="154" t="s">
        <v>138</v>
      </c>
      <c r="J82" s="155" t="s">
        <v>138</v>
      </c>
      <c r="K82" s="156" t="s">
        <v>138</v>
      </c>
      <c r="L82" s="90">
        <v>1.08</v>
      </c>
      <c r="M82" s="91">
        <v>0</v>
      </c>
      <c r="N82" s="92">
        <v>358560000</v>
      </c>
    </row>
    <row r="83" spans="1:14" s="9" customFormat="1" ht="23.25" customHeight="1">
      <c r="B83" s="75" t="s">
        <v>105</v>
      </c>
      <c r="C83" s="90">
        <v>0.2</v>
      </c>
      <c r="D83" s="91">
        <v>-9.09</v>
      </c>
      <c r="E83" s="169">
        <v>268015000</v>
      </c>
      <c r="F83" s="170">
        <v>268015000</v>
      </c>
      <c r="G83" s="171">
        <v>268015000</v>
      </c>
      <c r="H83" s="18"/>
      <c r="I83" s="154" t="s">
        <v>250</v>
      </c>
      <c r="J83" s="155" t="s">
        <v>250</v>
      </c>
      <c r="K83" s="156" t="s">
        <v>250</v>
      </c>
      <c r="L83" s="90">
        <v>4.34</v>
      </c>
      <c r="M83" s="91">
        <v>-0.69</v>
      </c>
      <c r="N83" s="92">
        <v>104948000</v>
      </c>
    </row>
    <row r="84" spans="1:14" s="9" customFormat="1" ht="23.25" customHeight="1">
      <c r="B84" s="40" t="s">
        <v>198</v>
      </c>
      <c r="C84" s="90">
        <v>1.21</v>
      </c>
      <c r="D84" s="91">
        <v>0</v>
      </c>
      <c r="E84" s="169">
        <v>40904214</v>
      </c>
      <c r="F84" s="170">
        <v>40904214</v>
      </c>
      <c r="G84" s="171">
        <v>40904214</v>
      </c>
      <c r="H84" s="18"/>
      <c r="I84" s="154" t="s">
        <v>105</v>
      </c>
      <c r="J84" s="155" t="s">
        <v>105</v>
      </c>
      <c r="K84" s="156" t="s">
        <v>105</v>
      </c>
      <c r="L84" s="90">
        <v>0.2</v>
      </c>
      <c r="M84" s="91">
        <v>-9.09</v>
      </c>
      <c r="N84" s="92">
        <v>54413300</v>
      </c>
    </row>
    <row r="85" spans="1:14" s="9" customFormat="1" ht="23.25" customHeight="1">
      <c r="B85" s="39" t="s">
        <v>121</v>
      </c>
      <c r="C85" s="90">
        <v>0.16</v>
      </c>
      <c r="D85" s="91">
        <v>0</v>
      </c>
      <c r="E85" s="169">
        <v>36000000</v>
      </c>
      <c r="F85" s="170">
        <v>36000000</v>
      </c>
      <c r="G85" s="171">
        <v>36000000</v>
      </c>
      <c r="H85" s="18"/>
      <c r="I85" s="154" t="s">
        <v>307</v>
      </c>
      <c r="J85" s="155" t="s">
        <v>307</v>
      </c>
      <c r="K85" s="156" t="s">
        <v>307</v>
      </c>
      <c r="L85" s="90">
        <v>3.05</v>
      </c>
      <c r="M85" s="91">
        <v>2.0099999999999998</v>
      </c>
      <c r="N85" s="92">
        <v>49611160</v>
      </c>
    </row>
    <row r="86" spans="1:14" s="9" customFormat="1" ht="39" customHeight="1">
      <c r="B86" s="105" t="s">
        <v>311</v>
      </c>
      <c r="C86" s="180" t="s">
        <v>312</v>
      </c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2"/>
    </row>
    <row r="87" spans="1:14" s="9" customFormat="1" ht="22.5" customHeight="1">
      <c r="B87" s="179" t="s">
        <v>71</v>
      </c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</row>
    <row r="88" spans="1:14" s="9" customFormat="1" ht="32.25" customHeight="1">
      <c r="B88" s="176" t="s">
        <v>57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8"/>
    </row>
  </sheetData>
  <mergeCells count="75">
    <mergeCell ref="B50:N50"/>
    <mergeCell ref="B70:C70"/>
    <mergeCell ref="D70:K70"/>
    <mergeCell ref="D65:K65"/>
    <mergeCell ref="B66:N66"/>
    <mergeCell ref="B68:C68"/>
    <mergeCell ref="D68:K68"/>
    <mergeCell ref="D69:K69"/>
    <mergeCell ref="B69:C69"/>
    <mergeCell ref="B88:N88"/>
    <mergeCell ref="I81:K81"/>
    <mergeCell ref="E81:G81"/>
    <mergeCell ref="B87:N87"/>
    <mergeCell ref="I85:K85"/>
    <mergeCell ref="E82:G82"/>
    <mergeCell ref="I82:K82"/>
    <mergeCell ref="I84:K84"/>
    <mergeCell ref="E83:G83"/>
    <mergeCell ref="I83:K83"/>
    <mergeCell ref="E84:G84"/>
    <mergeCell ref="E85:G85"/>
    <mergeCell ref="C86:N86"/>
    <mergeCell ref="I76:K76"/>
    <mergeCell ref="I74:K74"/>
    <mergeCell ref="B63:N63"/>
    <mergeCell ref="B48:C48"/>
    <mergeCell ref="D48:K48"/>
    <mergeCell ref="B57:N57"/>
    <mergeCell ref="B56:C56"/>
    <mergeCell ref="B52:N52"/>
    <mergeCell ref="B55:C55"/>
    <mergeCell ref="D55:K55"/>
    <mergeCell ref="D56:K56"/>
    <mergeCell ref="B62:C62"/>
    <mergeCell ref="D62:K62"/>
    <mergeCell ref="B59:N59"/>
    <mergeCell ref="B65:C65"/>
    <mergeCell ref="B71:N71"/>
    <mergeCell ref="E77:G77"/>
    <mergeCell ref="E76:G76"/>
    <mergeCell ref="E78:G78"/>
    <mergeCell ref="E74:G74"/>
    <mergeCell ref="E75:G75"/>
    <mergeCell ref="I80:K80"/>
    <mergeCell ref="E80:G80"/>
    <mergeCell ref="I72:N72"/>
    <mergeCell ref="I75:K75"/>
    <mergeCell ref="B1:D1"/>
    <mergeCell ref="C5:E5"/>
    <mergeCell ref="C3:E3"/>
    <mergeCell ref="C4:E4"/>
    <mergeCell ref="C6:E6"/>
    <mergeCell ref="E73:G73"/>
    <mergeCell ref="I77:K77"/>
    <mergeCell ref="I73:K73"/>
    <mergeCell ref="B72:G72"/>
    <mergeCell ref="I79:N79"/>
    <mergeCell ref="B79:G79"/>
    <mergeCell ref="I78:K78"/>
    <mergeCell ref="C7:D7"/>
    <mergeCell ref="B9:N9"/>
    <mergeCell ref="B11:N11"/>
    <mergeCell ref="B49:N49"/>
    <mergeCell ref="B43:N43"/>
    <mergeCell ref="D31:K31"/>
    <mergeCell ref="D21:K21"/>
    <mergeCell ref="B21:C21"/>
    <mergeCell ref="B31:C31"/>
    <mergeCell ref="B22:N22"/>
    <mergeCell ref="B25:C25"/>
    <mergeCell ref="D25:K25"/>
    <mergeCell ref="D42:K42"/>
    <mergeCell ref="B42:C42"/>
    <mergeCell ref="B32:N32"/>
    <mergeCell ref="B26:N26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rightToLeft="1" zoomScale="90" zoomScaleNormal="90" workbookViewId="0">
      <selection activeCell="B28" sqref="B28:F28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3.25">
      <c r="B1" s="187" t="s">
        <v>313</v>
      </c>
      <c r="C1" s="187"/>
    </row>
    <row r="2" spans="2:6" ht="23.25">
      <c r="B2" s="106" t="s">
        <v>314</v>
      </c>
      <c r="C2" s="106"/>
    </row>
    <row r="3" spans="2:6" ht="18">
      <c r="B3" s="188"/>
      <c r="C3" s="188"/>
      <c r="D3" s="188"/>
    </row>
    <row r="4" spans="2:6" ht="23.25">
      <c r="B4" s="189" t="s">
        <v>315</v>
      </c>
      <c r="C4" s="189"/>
      <c r="D4" s="189"/>
      <c r="E4" s="189"/>
      <c r="F4" s="189"/>
    </row>
    <row r="5" spans="2:6" ht="15.75">
      <c r="B5" s="107" t="s">
        <v>29</v>
      </c>
      <c r="C5" s="108" t="s">
        <v>13</v>
      </c>
      <c r="D5" s="108" t="s">
        <v>3</v>
      </c>
      <c r="E5" s="108" t="s">
        <v>45</v>
      </c>
      <c r="F5" s="108" t="s">
        <v>1</v>
      </c>
    </row>
    <row r="6" spans="2:6" ht="18">
      <c r="B6" s="190" t="s">
        <v>22</v>
      </c>
      <c r="C6" s="191"/>
      <c r="D6" s="191"/>
      <c r="E6" s="191"/>
      <c r="F6" s="192"/>
    </row>
    <row r="7" spans="2:6" ht="18">
      <c r="B7" s="109" t="s">
        <v>316</v>
      </c>
      <c r="C7" s="110" t="s">
        <v>199</v>
      </c>
      <c r="D7" s="111">
        <v>1</v>
      </c>
      <c r="E7" s="111">
        <v>3419747</v>
      </c>
      <c r="F7" s="111">
        <v>4103696</v>
      </c>
    </row>
    <row r="8" spans="2:6" ht="18">
      <c r="B8" s="193" t="s">
        <v>23</v>
      </c>
      <c r="C8" s="194"/>
      <c r="D8" s="111">
        <f t="shared" ref="D8:F9" si="0">SUM(D7)</f>
        <v>1</v>
      </c>
      <c r="E8" s="111">
        <f t="shared" si="0"/>
        <v>3419747</v>
      </c>
      <c r="F8" s="111">
        <f t="shared" si="0"/>
        <v>4103696</v>
      </c>
    </row>
    <row r="9" spans="2:6" ht="18">
      <c r="B9" s="185" t="s">
        <v>317</v>
      </c>
      <c r="C9" s="186"/>
      <c r="D9" s="111">
        <f t="shared" si="0"/>
        <v>1</v>
      </c>
      <c r="E9" s="111">
        <f t="shared" si="0"/>
        <v>3419747</v>
      </c>
      <c r="F9" s="111">
        <f t="shared" si="0"/>
        <v>4103696</v>
      </c>
    </row>
    <row r="10" spans="2:6" ht="18">
      <c r="B10" s="112"/>
      <c r="C10" s="112"/>
      <c r="D10" s="112"/>
      <c r="E10" s="112"/>
      <c r="F10" s="112"/>
    </row>
    <row r="11" spans="2:6" ht="23.25">
      <c r="B11" s="189" t="s">
        <v>318</v>
      </c>
      <c r="C11" s="189"/>
      <c r="D11" s="189"/>
      <c r="E11" s="189"/>
      <c r="F11" s="189"/>
    </row>
    <row r="12" spans="2:6" ht="18">
      <c r="B12" s="113" t="s">
        <v>29</v>
      </c>
      <c r="C12" s="114" t="s">
        <v>13</v>
      </c>
      <c r="D12" s="114" t="s">
        <v>3</v>
      </c>
      <c r="E12" s="114" t="s">
        <v>45</v>
      </c>
      <c r="F12" s="114" t="s">
        <v>1</v>
      </c>
    </row>
    <row r="13" spans="2:6" ht="18">
      <c r="B13" s="190" t="s">
        <v>22</v>
      </c>
      <c r="C13" s="191"/>
      <c r="D13" s="191"/>
      <c r="E13" s="191"/>
      <c r="F13" s="192"/>
    </row>
    <row r="14" spans="2:6" ht="18">
      <c r="B14" s="109" t="s">
        <v>316</v>
      </c>
      <c r="C14" s="110" t="s">
        <v>199</v>
      </c>
      <c r="D14" s="111">
        <v>1</v>
      </c>
      <c r="E14" s="111">
        <v>1350000</v>
      </c>
      <c r="F14" s="111">
        <v>1633500</v>
      </c>
    </row>
    <row r="15" spans="2:6" s="115" customFormat="1" ht="18">
      <c r="B15" s="185" t="s">
        <v>23</v>
      </c>
      <c r="C15" s="186"/>
      <c r="D15" s="111">
        <f>SUM(D14)</f>
        <v>1</v>
      </c>
      <c r="E15" s="111">
        <f>SUM(E14)</f>
        <v>1350000</v>
      </c>
      <c r="F15" s="111">
        <f>SUM(F14)</f>
        <v>1633500</v>
      </c>
    </row>
    <row r="16" spans="2:6" ht="18">
      <c r="B16" s="201" t="s">
        <v>319</v>
      </c>
      <c r="C16" s="202"/>
      <c r="D16" s="202"/>
      <c r="E16" s="202"/>
      <c r="F16" s="203"/>
    </row>
    <row r="17" spans="2:6" ht="18">
      <c r="B17" s="116" t="s">
        <v>250</v>
      </c>
      <c r="C17" s="117" t="s">
        <v>249</v>
      </c>
      <c r="D17" s="118">
        <v>4</v>
      </c>
      <c r="E17" s="118">
        <v>3550000</v>
      </c>
      <c r="F17" s="118">
        <v>15321000</v>
      </c>
    </row>
    <row r="18" spans="2:6" ht="18">
      <c r="B18" s="185" t="s">
        <v>320</v>
      </c>
      <c r="C18" s="186"/>
      <c r="D18" s="118">
        <v>4</v>
      </c>
      <c r="E18" s="118">
        <v>3550000</v>
      </c>
      <c r="F18" s="118">
        <v>15321000</v>
      </c>
    </row>
    <row r="19" spans="2:6" s="115" customFormat="1" ht="18">
      <c r="B19" s="185" t="s">
        <v>317</v>
      </c>
      <c r="C19" s="186"/>
      <c r="D19" s="118">
        <f>D18+D15</f>
        <v>5</v>
      </c>
      <c r="E19" s="118">
        <f>E18+E15</f>
        <v>4900000</v>
      </c>
      <c r="F19" s="118">
        <f>F18+F15</f>
        <v>16954500</v>
      </c>
    </row>
    <row r="23" spans="2:6" ht="23.25">
      <c r="B23" s="195" t="s">
        <v>321</v>
      </c>
      <c r="C23" s="195"/>
      <c r="D23" s="195"/>
      <c r="E23" s="195"/>
      <c r="F23" s="195"/>
    </row>
    <row r="24" spans="2:6" ht="18">
      <c r="B24" s="119" t="s">
        <v>29</v>
      </c>
      <c r="C24" s="120" t="s">
        <v>13</v>
      </c>
      <c r="D24" s="120" t="s">
        <v>3</v>
      </c>
      <c r="E24" s="120" t="s">
        <v>45</v>
      </c>
      <c r="F24" s="120" t="s">
        <v>1</v>
      </c>
    </row>
    <row r="25" spans="2:6" ht="18">
      <c r="B25" s="196" t="s">
        <v>319</v>
      </c>
      <c r="C25" s="197"/>
      <c r="D25" s="197"/>
      <c r="E25" s="197"/>
      <c r="F25" s="198"/>
    </row>
    <row r="26" spans="2:6" ht="18">
      <c r="B26" s="121" t="s">
        <v>190</v>
      </c>
      <c r="C26" s="122" t="s">
        <v>191</v>
      </c>
      <c r="D26" s="123">
        <v>2</v>
      </c>
      <c r="E26" s="123">
        <v>215554</v>
      </c>
      <c r="F26" s="123">
        <v>741221</v>
      </c>
    </row>
    <row r="27" spans="2:6" ht="18">
      <c r="B27" s="199" t="s">
        <v>320</v>
      </c>
      <c r="C27" s="200"/>
      <c r="D27" s="124">
        <v>2</v>
      </c>
      <c r="E27" s="124">
        <v>215554</v>
      </c>
      <c r="F27" s="124">
        <v>741221</v>
      </c>
    </row>
    <row r="28" spans="2:6" ht="18">
      <c r="B28" s="199" t="s">
        <v>317</v>
      </c>
      <c r="C28" s="200"/>
      <c r="D28" s="124">
        <v>2</v>
      </c>
      <c r="E28" s="124">
        <v>215554</v>
      </c>
      <c r="F28" s="124">
        <v>741221</v>
      </c>
    </row>
  </sheetData>
  <mergeCells count="16">
    <mergeCell ref="B23:F23"/>
    <mergeCell ref="B25:F25"/>
    <mergeCell ref="B27:C27"/>
    <mergeCell ref="B28:C28"/>
    <mergeCell ref="B11:F11"/>
    <mergeCell ref="B13:F13"/>
    <mergeCell ref="B15:C15"/>
    <mergeCell ref="B16:F16"/>
    <mergeCell ref="B18:C18"/>
    <mergeCell ref="B19:C19"/>
    <mergeCell ref="B9:C9"/>
    <mergeCell ref="B1:C1"/>
    <mergeCell ref="B3:D3"/>
    <mergeCell ref="B4:F4"/>
    <mergeCell ref="B6:F6"/>
    <mergeCell ref="B8:C8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rightToLeft="1" zoomScaleNormal="100" zoomScaleSheetLayoutView="95" workbookViewId="0">
      <selection activeCell="D61" sqref="D61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21" customHeight="1">
      <c r="B1" s="204" t="s">
        <v>285</v>
      </c>
      <c r="C1" s="204"/>
      <c r="D1" s="204"/>
      <c r="E1" s="204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.95" customHeight="1">
      <c r="B3" s="205" t="s">
        <v>22</v>
      </c>
      <c r="C3" s="206"/>
      <c r="D3" s="206"/>
      <c r="E3" s="207"/>
    </row>
    <row r="4" spans="2:8" ht="12.95" customHeight="1">
      <c r="B4" s="39" t="s">
        <v>134</v>
      </c>
      <c r="C4" s="42" t="s">
        <v>133</v>
      </c>
      <c r="D4" s="77">
        <v>1.2</v>
      </c>
      <c r="E4" s="77">
        <v>1.2</v>
      </c>
      <c r="F4" s="58"/>
      <c r="G4" s="58"/>
      <c r="H4" s="59"/>
    </row>
    <row r="5" spans="2:8" ht="12.95" customHeight="1">
      <c r="B5" s="40" t="s">
        <v>168</v>
      </c>
      <c r="C5" s="41" t="s">
        <v>169</v>
      </c>
      <c r="D5" s="77">
        <v>1.02</v>
      </c>
      <c r="E5" s="77">
        <v>1.02</v>
      </c>
      <c r="F5" s="58"/>
      <c r="G5" s="58"/>
      <c r="H5" s="59"/>
    </row>
    <row r="6" spans="2:8" ht="12.95" customHeight="1">
      <c r="B6" s="40" t="s">
        <v>50</v>
      </c>
      <c r="C6" s="41" t="s">
        <v>51</v>
      </c>
      <c r="D6" s="77">
        <v>0.1</v>
      </c>
      <c r="E6" s="77">
        <v>0.1</v>
      </c>
      <c r="F6" s="58"/>
      <c r="G6" s="58"/>
      <c r="H6" s="59"/>
    </row>
    <row r="7" spans="2:8" ht="12.95" customHeight="1">
      <c r="B7" s="50" t="s">
        <v>188</v>
      </c>
      <c r="C7" s="70" t="s">
        <v>189</v>
      </c>
      <c r="D7" s="77">
        <v>0.77</v>
      </c>
      <c r="E7" s="77">
        <v>0.77</v>
      </c>
      <c r="F7" s="58"/>
      <c r="G7" s="58"/>
      <c r="H7" s="59"/>
    </row>
    <row r="8" spans="2:8" ht="12.95" customHeight="1">
      <c r="B8" s="39" t="s">
        <v>95</v>
      </c>
      <c r="C8" s="44" t="s">
        <v>94</v>
      </c>
      <c r="D8" s="77">
        <v>0.41</v>
      </c>
      <c r="E8" s="77">
        <v>0.41</v>
      </c>
      <c r="F8" s="58"/>
      <c r="G8" s="58"/>
      <c r="H8" s="59"/>
    </row>
    <row r="9" spans="2:8" ht="12.95" customHeight="1">
      <c r="B9" s="40" t="s">
        <v>69</v>
      </c>
      <c r="C9" s="41" t="s">
        <v>70</v>
      </c>
      <c r="D9" s="77">
        <v>1</v>
      </c>
      <c r="E9" s="77">
        <v>1</v>
      </c>
      <c r="F9" s="58"/>
      <c r="G9" s="58"/>
      <c r="H9" s="59"/>
    </row>
    <row r="10" spans="2:8" ht="12.95" customHeight="1">
      <c r="B10" s="39" t="s">
        <v>224</v>
      </c>
      <c r="C10" s="42" t="s">
        <v>225</v>
      </c>
      <c r="D10" s="77">
        <v>0.41</v>
      </c>
      <c r="E10" s="77">
        <v>0.41</v>
      </c>
      <c r="F10" s="58"/>
      <c r="G10" s="58"/>
      <c r="H10" s="59"/>
    </row>
    <row r="11" spans="2:8" ht="12.95" customHeight="1">
      <c r="B11" s="40" t="s">
        <v>237</v>
      </c>
      <c r="C11" s="41" t="s">
        <v>238</v>
      </c>
      <c r="D11" s="90">
        <v>0.55000000000000004</v>
      </c>
      <c r="E11" s="102">
        <v>0.55000000000000004</v>
      </c>
      <c r="F11" s="58"/>
      <c r="G11" s="58"/>
      <c r="H11" s="59"/>
    </row>
    <row r="12" spans="2:8" ht="12.95" customHeight="1">
      <c r="B12" s="39" t="s">
        <v>122</v>
      </c>
      <c r="C12" s="42" t="s">
        <v>123</v>
      </c>
      <c r="D12" s="90">
        <v>0.54</v>
      </c>
      <c r="E12" s="102">
        <v>0.54</v>
      </c>
      <c r="F12" s="58"/>
      <c r="G12" s="58"/>
      <c r="H12" s="59"/>
    </row>
    <row r="13" spans="2:8" ht="12.95" customHeight="1">
      <c r="B13" s="40" t="s">
        <v>180</v>
      </c>
      <c r="C13" s="41" t="s">
        <v>181</v>
      </c>
      <c r="D13" s="90">
        <v>0.17</v>
      </c>
      <c r="E13" s="102">
        <v>0.18</v>
      </c>
      <c r="F13" s="58"/>
      <c r="G13" s="58"/>
      <c r="H13" s="59"/>
    </row>
    <row r="14" spans="2:8" ht="12.95" customHeight="1">
      <c r="B14" s="211" t="s">
        <v>49</v>
      </c>
      <c r="C14" s="212"/>
      <c r="D14" s="212"/>
      <c r="E14" s="213"/>
    </row>
    <row r="15" spans="2:8" ht="12.95" customHeight="1">
      <c r="B15" s="40" t="s">
        <v>174</v>
      </c>
      <c r="C15" s="41" t="s">
        <v>175</v>
      </c>
      <c r="D15" s="85">
        <v>2.35</v>
      </c>
      <c r="E15" s="71">
        <v>2.35</v>
      </c>
    </row>
    <row r="16" spans="2:8" ht="12.95" customHeight="1">
      <c r="B16" s="211" t="s">
        <v>24</v>
      </c>
      <c r="C16" s="212"/>
      <c r="D16" s="212"/>
      <c r="E16" s="213"/>
    </row>
    <row r="17" spans="2:8" ht="12.95" customHeight="1">
      <c r="B17" s="48" t="s">
        <v>86</v>
      </c>
      <c r="C17" s="49" t="s">
        <v>87</v>
      </c>
      <c r="D17" s="90">
        <v>1.5</v>
      </c>
      <c r="E17" s="71">
        <v>1.5</v>
      </c>
    </row>
    <row r="18" spans="2:8" ht="12.95" customHeight="1">
      <c r="B18" s="39" t="s">
        <v>176</v>
      </c>
      <c r="C18" s="44" t="s">
        <v>177</v>
      </c>
      <c r="D18" s="90">
        <v>11.4</v>
      </c>
      <c r="E18" s="71">
        <v>11.4</v>
      </c>
    </row>
    <row r="19" spans="2:8" ht="12.95" customHeight="1">
      <c r="B19" s="205" t="s">
        <v>25</v>
      </c>
      <c r="C19" s="206"/>
      <c r="D19" s="206"/>
      <c r="E19" s="207"/>
    </row>
    <row r="20" spans="2:8" ht="12.95" customHeight="1">
      <c r="B20" s="78" t="s">
        <v>118</v>
      </c>
      <c r="C20" s="79" t="s">
        <v>119</v>
      </c>
      <c r="D20" s="85">
        <v>2</v>
      </c>
      <c r="E20" s="71">
        <v>2</v>
      </c>
    </row>
    <row r="21" spans="2:8" ht="12.95" customHeight="1">
      <c r="B21" s="39" t="s">
        <v>209</v>
      </c>
      <c r="C21" s="44" t="s">
        <v>210</v>
      </c>
      <c r="D21" s="85">
        <v>1.55</v>
      </c>
      <c r="E21" s="71">
        <v>1.55</v>
      </c>
    </row>
    <row r="22" spans="2:8" ht="12.95" customHeight="1">
      <c r="B22" s="40" t="s">
        <v>114</v>
      </c>
      <c r="C22" s="41" t="s">
        <v>115</v>
      </c>
      <c r="D22" s="90">
        <v>2.2999999999999998</v>
      </c>
      <c r="E22" s="71">
        <v>2.2999999999999998</v>
      </c>
    </row>
    <row r="23" spans="2:8" ht="12.95" customHeight="1">
      <c r="B23" s="39" t="s">
        <v>205</v>
      </c>
      <c r="C23" s="44" t="s">
        <v>206</v>
      </c>
      <c r="D23" s="90">
        <v>2.34</v>
      </c>
      <c r="E23" s="102">
        <v>2.35</v>
      </c>
    </row>
    <row r="24" spans="2:8" ht="12.95" customHeight="1">
      <c r="B24" s="209" t="s">
        <v>61</v>
      </c>
      <c r="C24" s="206"/>
      <c r="D24" s="206"/>
      <c r="E24" s="210"/>
    </row>
    <row r="25" spans="2:8" ht="12.95" customHeight="1">
      <c r="B25" s="39" t="s">
        <v>243</v>
      </c>
      <c r="C25" s="44" t="s">
        <v>242</v>
      </c>
      <c r="D25" s="85">
        <v>8.8000000000000007</v>
      </c>
      <c r="E25" s="85">
        <v>8.8000000000000007</v>
      </c>
      <c r="F25" s="58"/>
      <c r="G25" s="58"/>
      <c r="H25" s="59"/>
    </row>
    <row r="26" spans="2:8" ht="12.95" customHeight="1">
      <c r="B26" s="40" t="s">
        <v>146</v>
      </c>
      <c r="C26" s="41" t="s">
        <v>145</v>
      </c>
      <c r="D26" s="88">
        <v>0.95</v>
      </c>
      <c r="E26" s="85">
        <v>0.95</v>
      </c>
      <c r="F26" s="58"/>
      <c r="G26" s="58"/>
      <c r="H26" s="59"/>
    </row>
    <row r="27" spans="2:8" ht="12.95" customHeight="1">
      <c r="B27" s="39" t="s">
        <v>78</v>
      </c>
      <c r="C27" s="44" t="s">
        <v>79</v>
      </c>
      <c r="D27" s="85">
        <v>6.27</v>
      </c>
      <c r="E27" s="85">
        <v>6.27</v>
      </c>
      <c r="F27" s="58"/>
      <c r="G27" s="58"/>
      <c r="H27" s="59"/>
    </row>
    <row r="28" spans="2:8" ht="12.95" customHeight="1">
      <c r="B28" s="39" t="s">
        <v>230</v>
      </c>
      <c r="C28" s="44" t="s">
        <v>231</v>
      </c>
      <c r="D28" s="85">
        <v>8.01</v>
      </c>
      <c r="E28" s="85">
        <v>8</v>
      </c>
      <c r="F28" s="58"/>
      <c r="G28" s="58"/>
      <c r="H28" s="59"/>
    </row>
    <row r="29" spans="2:8" ht="12.95" customHeight="1">
      <c r="B29" s="205" t="s">
        <v>27</v>
      </c>
      <c r="C29" s="206"/>
      <c r="D29" s="206"/>
      <c r="E29" s="207"/>
    </row>
    <row r="30" spans="2:8" ht="12.95" customHeight="1">
      <c r="B30" s="39" t="s">
        <v>101</v>
      </c>
      <c r="C30" s="42" t="s">
        <v>100</v>
      </c>
      <c r="D30" s="63">
        <v>0.94</v>
      </c>
      <c r="E30" s="83">
        <v>0.94</v>
      </c>
    </row>
    <row r="31" spans="2:8" ht="12.95" customHeight="1">
      <c r="B31" s="40" t="s">
        <v>84</v>
      </c>
      <c r="C31" s="41" t="s">
        <v>85</v>
      </c>
      <c r="D31" s="96">
        <v>20.059999999999999</v>
      </c>
      <c r="E31" s="85">
        <v>21</v>
      </c>
    </row>
    <row r="32" spans="2:8" ht="21.75" customHeight="1">
      <c r="B32" s="208" t="s">
        <v>284</v>
      </c>
      <c r="C32" s="208"/>
      <c r="D32" s="208"/>
      <c r="E32" s="208"/>
    </row>
    <row r="33" spans="2:8" ht="15.75" customHeight="1">
      <c r="B33" s="43" t="s">
        <v>29</v>
      </c>
      <c r="C33" s="43" t="s">
        <v>13</v>
      </c>
      <c r="D33" s="43" t="s">
        <v>33</v>
      </c>
      <c r="E33" s="43" t="s">
        <v>34</v>
      </c>
    </row>
    <row r="34" spans="2:8" ht="12.95" customHeight="1">
      <c r="B34" s="214" t="s">
        <v>22</v>
      </c>
      <c r="C34" s="212"/>
      <c r="D34" s="212"/>
      <c r="E34" s="215"/>
    </row>
    <row r="35" spans="2:8" ht="12.95" customHeight="1">
      <c r="B35" s="39" t="s">
        <v>103</v>
      </c>
      <c r="C35" s="42" t="s">
        <v>102</v>
      </c>
      <c r="D35" s="68">
        <v>1</v>
      </c>
      <c r="E35" s="68">
        <v>1</v>
      </c>
    </row>
    <row r="36" spans="2:8" ht="12.95" customHeight="1">
      <c r="B36" s="39" t="s">
        <v>109</v>
      </c>
      <c r="C36" s="42" t="s">
        <v>108</v>
      </c>
      <c r="D36" s="69">
        <v>1</v>
      </c>
      <c r="E36" s="69">
        <v>1</v>
      </c>
    </row>
    <row r="37" spans="2:8" ht="12.95" customHeight="1">
      <c r="B37" s="39" t="s">
        <v>116</v>
      </c>
      <c r="C37" s="42" t="s">
        <v>117</v>
      </c>
      <c r="D37" s="69">
        <v>1</v>
      </c>
      <c r="E37" s="69">
        <v>1</v>
      </c>
    </row>
    <row r="38" spans="2:8" ht="12.95" customHeight="1">
      <c r="B38" s="39" t="s">
        <v>195</v>
      </c>
      <c r="C38" s="42" t="s">
        <v>196</v>
      </c>
      <c r="D38" s="60">
        <v>0.11</v>
      </c>
      <c r="E38" s="71">
        <v>0.11</v>
      </c>
    </row>
    <row r="39" spans="2:8" ht="12.95" customHeight="1">
      <c r="B39" s="39" t="s">
        <v>201</v>
      </c>
      <c r="C39" s="42" t="s">
        <v>202</v>
      </c>
      <c r="D39" s="60">
        <v>1</v>
      </c>
      <c r="E39" s="71">
        <v>1</v>
      </c>
    </row>
    <row r="40" spans="2:8" ht="12.95" customHeight="1">
      <c r="B40" s="64" t="s">
        <v>207</v>
      </c>
      <c r="C40" s="72" t="s">
        <v>208</v>
      </c>
      <c r="D40" s="73">
        <v>1</v>
      </c>
      <c r="E40" s="71">
        <v>1</v>
      </c>
    </row>
    <row r="41" spans="2:8" ht="12.95" customHeight="1">
      <c r="B41" s="39" t="s">
        <v>131</v>
      </c>
      <c r="C41" s="42" t="s">
        <v>132</v>
      </c>
      <c r="D41" s="63">
        <v>1</v>
      </c>
      <c r="E41" s="71">
        <v>1</v>
      </c>
      <c r="F41" s="58"/>
      <c r="G41" s="58"/>
      <c r="H41" s="59"/>
    </row>
    <row r="42" spans="2:8" ht="12.95" customHeight="1">
      <c r="B42" s="39" t="s">
        <v>60</v>
      </c>
      <c r="C42" s="42" t="s">
        <v>90</v>
      </c>
      <c r="D42" s="63">
        <v>0.24</v>
      </c>
      <c r="E42" s="71">
        <v>0.24</v>
      </c>
      <c r="F42" s="58"/>
      <c r="G42" s="58"/>
      <c r="H42" s="59"/>
    </row>
    <row r="43" spans="2:8" ht="12.95" customHeight="1">
      <c r="B43" s="39" t="s">
        <v>217</v>
      </c>
      <c r="C43" s="42" t="s">
        <v>218</v>
      </c>
      <c r="D43" s="66" t="s">
        <v>37</v>
      </c>
      <c r="E43" s="67" t="s">
        <v>37</v>
      </c>
      <c r="F43" s="58"/>
      <c r="G43" s="58"/>
      <c r="H43" s="59"/>
    </row>
    <row r="44" spans="2:8" ht="12.95" customHeight="1">
      <c r="B44" s="39" t="s">
        <v>239</v>
      </c>
      <c r="C44" s="42" t="s">
        <v>240</v>
      </c>
      <c r="D44" s="81">
        <v>0.35</v>
      </c>
      <c r="E44" s="81">
        <v>0.35</v>
      </c>
      <c r="F44" s="58"/>
      <c r="G44" s="58"/>
      <c r="H44" s="59"/>
    </row>
    <row r="45" spans="2:8" ht="12.95" customHeight="1">
      <c r="B45" s="39" t="s">
        <v>136</v>
      </c>
      <c r="C45" s="42" t="s">
        <v>135</v>
      </c>
      <c r="D45" s="81">
        <v>0.81</v>
      </c>
      <c r="E45" s="81">
        <v>0.81</v>
      </c>
      <c r="F45" s="58"/>
      <c r="G45" s="58"/>
      <c r="H45" s="59"/>
    </row>
    <row r="46" spans="2:8" ht="12.95" customHeight="1">
      <c r="B46" s="39" t="s">
        <v>107</v>
      </c>
      <c r="C46" s="42" t="s">
        <v>106</v>
      </c>
      <c r="D46" s="81">
        <v>1</v>
      </c>
      <c r="E46" s="71">
        <v>1</v>
      </c>
      <c r="F46" s="58"/>
      <c r="G46" s="58"/>
      <c r="H46" s="59"/>
    </row>
    <row r="47" spans="2:8" ht="12.95" customHeight="1">
      <c r="B47" s="39" t="s">
        <v>274</v>
      </c>
      <c r="C47" s="44" t="s">
        <v>275</v>
      </c>
      <c r="D47" s="81">
        <v>0.27</v>
      </c>
      <c r="E47" s="71">
        <v>0.27</v>
      </c>
      <c r="F47" s="58"/>
      <c r="G47" s="58"/>
      <c r="H47" s="59"/>
    </row>
    <row r="48" spans="2:8" ht="12.95" customHeight="1">
      <c r="B48" s="39" t="s">
        <v>144</v>
      </c>
      <c r="C48" s="42" t="s">
        <v>143</v>
      </c>
      <c r="D48" s="81">
        <v>0.27</v>
      </c>
      <c r="E48" s="71">
        <v>0.27</v>
      </c>
      <c r="F48" s="58"/>
      <c r="G48" s="58"/>
      <c r="H48" s="59"/>
    </row>
    <row r="49" spans="2:5" ht="12.95" customHeight="1">
      <c r="B49" s="211" t="s">
        <v>35</v>
      </c>
      <c r="C49" s="212"/>
      <c r="D49" s="212"/>
      <c r="E49" s="213"/>
    </row>
    <row r="50" spans="2:5" ht="12.95" customHeight="1">
      <c r="B50" s="39" t="s">
        <v>88</v>
      </c>
      <c r="C50" s="42" t="s">
        <v>89</v>
      </c>
      <c r="D50" s="63">
        <v>0.5</v>
      </c>
      <c r="E50" s="71">
        <v>0.5</v>
      </c>
    </row>
    <row r="51" spans="2:5" ht="12.95" customHeight="1">
      <c r="B51" s="39" t="s">
        <v>142</v>
      </c>
      <c r="C51" s="42" t="s">
        <v>141</v>
      </c>
      <c r="D51" s="63">
        <v>0.39</v>
      </c>
      <c r="E51" s="71">
        <v>0.39</v>
      </c>
    </row>
    <row r="52" spans="2:5" ht="12.95" customHeight="1">
      <c r="B52" s="39" t="s">
        <v>65</v>
      </c>
      <c r="C52" s="42" t="s">
        <v>66</v>
      </c>
      <c r="D52" s="63">
        <v>0.7</v>
      </c>
      <c r="E52" s="71">
        <v>0.7</v>
      </c>
    </row>
    <row r="53" spans="2:5" ht="12.95" customHeight="1">
      <c r="B53" s="214" t="s">
        <v>36</v>
      </c>
      <c r="C53" s="212"/>
      <c r="D53" s="212"/>
      <c r="E53" s="215"/>
    </row>
    <row r="54" spans="2:5" ht="12.95" customHeight="1">
      <c r="B54" s="39" t="s">
        <v>234</v>
      </c>
      <c r="C54" s="42" t="s">
        <v>233</v>
      </c>
      <c r="D54" s="66">
        <v>0.9</v>
      </c>
      <c r="E54" s="67">
        <v>0.9</v>
      </c>
    </row>
    <row r="55" spans="2:5" ht="12.95" customHeight="1">
      <c r="B55" s="39" t="s">
        <v>52</v>
      </c>
      <c r="C55" s="42" t="s">
        <v>53</v>
      </c>
      <c r="D55" s="66">
        <v>0.25</v>
      </c>
      <c r="E55" s="67">
        <v>0.25</v>
      </c>
    </row>
    <row r="56" spans="2:5" ht="12.95" customHeight="1">
      <c r="B56" s="39" t="s">
        <v>110</v>
      </c>
      <c r="C56" s="42" t="s">
        <v>111</v>
      </c>
      <c r="D56" s="66">
        <v>0.2</v>
      </c>
      <c r="E56" s="67">
        <v>0.2</v>
      </c>
    </row>
    <row r="57" spans="2:5" ht="12.95" customHeight="1">
      <c r="B57" s="216" t="s">
        <v>24</v>
      </c>
      <c r="C57" s="217"/>
      <c r="D57" s="217"/>
      <c r="E57" s="218"/>
    </row>
    <row r="58" spans="2:5" ht="12.95" customHeight="1">
      <c r="B58" s="48" t="s">
        <v>76</v>
      </c>
      <c r="C58" s="49" t="s">
        <v>77</v>
      </c>
      <c r="D58" s="66" t="s">
        <v>37</v>
      </c>
      <c r="E58" s="67" t="s">
        <v>37</v>
      </c>
    </row>
    <row r="59" spans="2:5" ht="12.95" customHeight="1">
      <c r="B59" s="205" t="s">
        <v>25</v>
      </c>
      <c r="C59" s="206"/>
      <c r="D59" s="206"/>
      <c r="E59" s="207"/>
    </row>
    <row r="60" spans="2:5" ht="12.95" customHeight="1">
      <c r="B60" s="39" t="s">
        <v>212</v>
      </c>
      <c r="C60" s="42" t="s">
        <v>211</v>
      </c>
      <c r="D60" s="66">
        <v>100</v>
      </c>
      <c r="E60" s="67">
        <v>100</v>
      </c>
    </row>
    <row r="61" spans="2:5" ht="12.95" customHeight="1">
      <c r="B61" s="48" t="s">
        <v>252</v>
      </c>
      <c r="C61" s="49" t="s">
        <v>253</v>
      </c>
      <c r="D61" s="90">
        <v>1.59</v>
      </c>
      <c r="E61" s="102">
        <v>1.6</v>
      </c>
    </row>
    <row r="62" spans="2:5" ht="12.95" customHeight="1">
      <c r="B62" s="214" t="s">
        <v>27</v>
      </c>
      <c r="C62" s="212"/>
      <c r="D62" s="212"/>
      <c r="E62" s="215"/>
    </row>
    <row r="63" spans="2:5" ht="12.95" customHeight="1">
      <c r="B63" s="39" t="s">
        <v>58</v>
      </c>
      <c r="C63" s="42" t="s">
        <v>59</v>
      </c>
      <c r="D63" s="74" t="s">
        <v>37</v>
      </c>
      <c r="E63" s="74" t="s">
        <v>37</v>
      </c>
    </row>
  </sheetData>
  <mergeCells count="14">
    <mergeCell ref="B34:E34"/>
    <mergeCell ref="B62:E62"/>
    <mergeCell ref="B53:E53"/>
    <mergeCell ref="B57:E57"/>
    <mergeCell ref="B49:E49"/>
    <mergeCell ref="B59:E59"/>
    <mergeCell ref="B1:E1"/>
    <mergeCell ref="B3:E3"/>
    <mergeCell ref="B32:E32"/>
    <mergeCell ref="B19:E19"/>
    <mergeCell ref="B24:E24"/>
    <mergeCell ref="B29:E29"/>
    <mergeCell ref="B16:E16"/>
    <mergeCell ref="B14:E14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zoomScaleNormal="100" workbookViewId="0">
      <selection activeCell="D8" sqref="D8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219" t="s">
        <v>56</v>
      </c>
      <c r="C1" s="219"/>
      <c r="D1" s="219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7">
        <v>42191</v>
      </c>
      <c r="D3" s="53" t="s">
        <v>155</v>
      </c>
    </row>
    <row r="4" spans="1:4" ht="62.25" customHeight="1">
      <c r="B4" s="52" t="s">
        <v>39</v>
      </c>
      <c r="C4" s="57">
        <v>42564</v>
      </c>
      <c r="D4" s="53" t="s">
        <v>154</v>
      </c>
    </row>
    <row r="5" spans="1:4" ht="53.25" customHeight="1">
      <c r="B5" s="52" t="s">
        <v>43</v>
      </c>
      <c r="C5" s="57">
        <v>42922</v>
      </c>
      <c r="D5" s="53" t="s">
        <v>156</v>
      </c>
    </row>
    <row r="6" spans="1:4" ht="53.25" customHeight="1">
      <c r="B6" s="52" t="s">
        <v>42</v>
      </c>
      <c r="C6" s="57">
        <v>42953</v>
      </c>
      <c r="D6" s="53" t="s">
        <v>153</v>
      </c>
    </row>
    <row r="7" spans="1:4" ht="39.950000000000003" customHeight="1">
      <c r="B7" s="52" t="s">
        <v>41</v>
      </c>
      <c r="C7" s="57">
        <v>42799</v>
      </c>
      <c r="D7" s="53" t="s">
        <v>127</v>
      </c>
    </row>
    <row r="8" spans="1:4" ht="66.75" customHeight="1">
      <c r="B8" s="52" t="s">
        <v>40</v>
      </c>
      <c r="C8" s="57">
        <v>42591</v>
      </c>
      <c r="D8" s="53" t="s">
        <v>151</v>
      </c>
    </row>
    <row r="9" spans="1:4" ht="39.950000000000003" customHeight="1">
      <c r="B9" s="54" t="s">
        <v>54</v>
      </c>
      <c r="C9" s="57">
        <v>43697</v>
      </c>
      <c r="D9" s="53" t="s">
        <v>152</v>
      </c>
    </row>
    <row r="10" spans="1:4" ht="39.950000000000003" customHeight="1">
      <c r="B10" s="54" t="s">
        <v>55</v>
      </c>
      <c r="C10" s="57">
        <v>43697</v>
      </c>
      <c r="D10" s="53" t="s">
        <v>158</v>
      </c>
    </row>
    <row r="11" spans="1:4" ht="39.950000000000003" customHeight="1">
      <c r="B11" s="38" t="s">
        <v>62</v>
      </c>
      <c r="C11" s="57">
        <v>44138</v>
      </c>
      <c r="D11" s="55" t="s">
        <v>128</v>
      </c>
    </row>
    <row r="12" spans="1:4" ht="39.950000000000003" customHeight="1">
      <c r="B12" s="38" t="s">
        <v>63</v>
      </c>
      <c r="C12" s="57">
        <v>44138</v>
      </c>
      <c r="D12" s="55" t="s">
        <v>157</v>
      </c>
    </row>
    <row r="13" spans="1:4" ht="39.950000000000003" customHeight="1">
      <c r="B13" s="48" t="s">
        <v>97</v>
      </c>
      <c r="C13" s="62">
        <v>44437</v>
      </c>
      <c r="D13" s="55" t="s">
        <v>150</v>
      </c>
    </row>
    <row r="14" spans="1:4" ht="31.5" customHeight="1">
      <c r="B14" s="50" t="s">
        <v>124</v>
      </c>
      <c r="C14" s="62">
        <v>44458</v>
      </c>
      <c r="D14" s="55" t="s">
        <v>129</v>
      </c>
    </row>
    <row r="15" spans="1:4" ht="31.5" customHeight="1">
      <c r="B15" s="39" t="s">
        <v>125</v>
      </c>
      <c r="C15" s="62">
        <v>44458</v>
      </c>
      <c r="D15" s="55" t="s">
        <v>130</v>
      </c>
    </row>
    <row r="16" spans="1:4" ht="32.25" customHeight="1">
      <c r="B16" s="48" t="s">
        <v>126</v>
      </c>
      <c r="C16" s="62">
        <v>44458</v>
      </c>
      <c r="D16" s="55" t="s">
        <v>149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rightToLeft="1" tabSelected="1" topLeftCell="B31" zoomScaleNormal="100" workbookViewId="0">
      <selection activeCell="C8" sqref="C8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205" width="9" style="46"/>
    <col min="206" max="206" width="0" style="46" hidden="1" customWidth="1"/>
    <col min="207" max="207" width="1" style="46" customWidth="1"/>
    <col min="208" max="208" width="21.75" style="46" customWidth="1"/>
    <col min="209" max="209" width="91.875" style="46" customWidth="1"/>
    <col min="210" max="461" width="9" style="46"/>
    <col min="462" max="462" width="0" style="46" hidden="1" customWidth="1"/>
    <col min="463" max="463" width="1" style="46" customWidth="1"/>
    <col min="464" max="464" width="21.75" style="46" customWidth="1"/>
    <col min="465" max="465" width="91.875" style="46" customWidth="1"/>
    <col min="466" max="717" width="9" style="46"/>
    <col min="718" max="718" width="0" style="46" hidden="1" customWidth="1"/>
    <col min="719" max="719" width="1" style="46" customWidth="1"/>
    <col min="720" max="720" width="21.75" style="46" customWidth="1"/>
    <col min="721" max="721" width="91.875" style="46" customWidth="1"/>
    <col min="722" max="973" width="9" style="46"/>
    <col min="974" max="974" width="0" style="46" hidden="1" customWidth="1"/>
    <col min="975" max="975" width="1" style="46" customWidth="1"/>
    <col min="976" max="976" width="21.75" style="46" customWidth="1"/>
    <col min="977" max="977" width="91.875" style="46" customWidth="1"/>
    <col min="978" max="1229" width="9" style="46"/>
    <col min="1230" max="1230" width="0" style="46" hidden="1" customWidth="1"/>
    <col min="1231" max="1231" width="1" style="46" customWidth="1"/>
    <col min="1232" max="1232" width="21.75" style="46" customWidth="1"/>
    <col min="1233" max="1233" width="91.875" style="46" customWidth="1"/>
    <col min="1234" max="1485" width="9" style="46"/>
    <col min="1486" max="1486" width="0" style="46" hidden="1" customWidth="1"/>
    <col min="1487" max="1487" width="1" style="46" customWidth="1"/>
    <col min="1488" max="1488" width="21.75" style="46" customWidth="1"/>
    <col min="1489" max="1489" width="91.875" style="46" customWidth="1"/>
    <col min="1490" max="1741" width="9" style="46"/>
    <col min="1742" max="1742" width="0" style="46" hidden="1" customWidth="1"/>
    <col min="1743" max="1743" width="1" style="46" customWidth="1"/>
    <col min="1744" max="1744" width="21.75" style="46" customWidth="1"/>
    <col min="1745" max="1745" width="91.875" style="46" customWidth="1"/>
    <col min="1746" max="1997" width="9" style="46"/>
    <col min="1998" max="1998" width="0" style="46" hidden="1" customWidth="1"/>
    <col min="1999" max="1999" width="1" style="46" customWidth="1"/>
    <col min="2000" max="2000" width="21.75" style="46" customWidth="1"/>
    <col min="2001" max="2001" width="91.875" style="46" customWidth="1"/>
    <col min="2002" max="2253" width="9" style="46"/>
    <col min="2254" max="2254" width="0" style="46" hidden="1" customWidth="1"/>
    <col min="2255" max="2255" width="1" style="46" customWidth="1"/>
    <col min="2256" max="2256" width="21.75" style="46" customWidth="1"/>
    <col min="2257" max="2257" width="91.875" style="46" customWidth="1"/>
    <col min="2258" max="2509" width="9" style="46"/>
    <col min="2510" max="2510" width="0" style="46" hidden="1" customWidth="1"/>
    <col min="2511" max="2511" width="1" style="46" customWidth="1"/>
    <col min="2512" max="2512" width="21.75" style="46" customWidth="1"/>
    <col min="2513" max="2513" width="91.875" style="46" customWidth="1"/>
    <col min="2514" max="2765" width="9" style="46"/>
    <col min="2766" max="2766" width="0" style="46" hidden="1" customWidth="1"/>
    <col min="2767" max="2767" width="1" style="46" customWidth="1"/>
    <col min="2768" max="2768" width="21.75" style="46" customWidth="1"/>
    <col min="2769" max="2769" width="91.875" style="46" customWidth="1"/>
    <col min="2770" max="3021" width="9" style="46"/>
    <col min="3022" max="3022" width="0" style="46" hidden="1" customWidth="1"/>
    <col min="3023" max="3023" width="1" style="46" customWidth="1"/>
    <col min="3024" max="3024" width="21.75" style="46" customWidth="1"/>
    <col min="3025" max="3025" width="91.875" style="46" customWidth="1"/>
    <col min="3026" max="3277" width="9" style="46"/>
    <col min="3278" max="3278" width="0" style="46" hidden="1" customWidth="1"/>
    <col min="3279" max="3279" width="1" style="46" customWidth="1"/>
    <col min="3280" max="3280" width="21.75" style="46" customWidth="1"/>
    <col min="3281" max="3281" width="91.875" style="46" customWidth="1"/>
    <col min="3282" max="3533" width="9" style="46"/>
    <col min="3534" max="3534" width="0" style="46" hidden="1" customWidth="1"/>
    <col min="3535" max="3535" width="1" style="46" customWidth="1"/>
    <col min="3536" max="3536" width="21.75" style="46" customWidth="1"/>
    <col min="3537" max="3537" width="91.875" style="46" customWidth="1"/>
    <col min="3538" max="3789" width="9" style="46"/>
    <col min="3790" max="3790" width="0" style="46" hidden="1" customWidth="1"/>
    <col min="3791" max="3791" width="1" style="46" customWidth="1"/>
    <col min="3792" max="3792" width="21.75" style="46" customWidth="1"/>
    <col min="3793" max="3793" width="91.875" style="46" customWidth="1"/>
    <col min="3794" max="4045" width="9" style="46"/>
    <col min="4046" max="4046" width="0" style="46" hidden="1" customWidth="1"/>
    <col min="4047" max="4047" width="1" style="46" customWidth="1"/>
    <col min="4048" max="4048" width="21.75" style="46" customWidth="1"/>
    <col min="4049" max="4049" width="91.875" style="46" customWidth="1"/>
    <col min="4050" max="4301" width="9" style="46"/>
    <col min="4302" max="4302" width="0" style="46" hidden="1" customWidth="1"/>
    <col min="4303" max="4303" width="1" style="46" customWidth="1"/>
    <col min="4304" max="4304" width="21.75" style="46" customWidth="1"/>
    <col min="4305" max="4305" width="91.875" style="46" customWidth="1"/>
    <col min="4306" max="4557" width="9" style="46"/>
    <col min="4558" max="4558" width="0" style="46" hidden="1" customWidth="1"/>
    <col min="4559" max="4559" width="1" style="46" customWidth="1"/>
    <col min="4560" max="4560" width="21.75" style="46" customWidth="1"/>
    <col min="4561" max="4561" width="91.875" style="46" customWidth="1"/>
    <col min="4562" max="4813" width="9" style="46"/>
    <col min="4814" max="4814" width="0" style="46" hidden="1" customWidth="1"/>
    <col min="4815" max="4815" width="1" style="46" customWidth="1"/>
    <col min="4816" max="4816" width="21.75" style="46" customWidth="1"/>
    <col min="4817" max="4817" width="91.875" style="46" customWidth="1"/>
    <col min="4818" max="5069" width="9" style="46"/>
    <col min="5070" max="5070" width="0" style="46" hidden="1" customWidth="1"/>
    <col min="5071" max="5071" width="1" style="46" customWidth="1"/>
    <col min="5072" max="5072" width="21.75" style="46" customWidth="1"/>
    <col min="5073" max="5073" width="91.875" style="46" customWidth="1"/>
    <col min="5074" max="5325" width="9" style="46"/>
    <col min="5326" max="5326" width="0" style="46" hidden="1" customWidth="1"/>
    <col min="5327" max="5327" width="1" style="46" customWidth="1"/>
    <col min="5328" max="5328" width="21.75" style="46" customWidth="1"/>
    <col min="5329" max="5329" width="91.875" style="46" customWidth="1"/>
    <col min="5330" max="5581" width="9" style="46"/>
    <col min="5582" max="5582" width="0" style="46" hidden="1" customWidth="1"/>
    <col min="5583" max="5583" width="1" style="46" customWidth="1"/>
    <col min="5584" max="5584" width="21.75" style="46" customWidth="1"/>
    <col min="5585" max="5585" width="91.875" style="46" customWidth="1"/>
    <col min="5586" max="5837" width="9" style="46"/>
    <col min="5838" max="5838" width="0" style="46" hidden="1" customWidth="1"/>
    <col min="5839" max="5839" width="1" style="46" customWidth="1"/>
    <col min="5840" max="5840" width="21.75" style="46" customWidth="1"/>
    <col min="5841" max="5841" width="91.875" style="46" customWidth="1"/>
    <col min="5842" max="6093" width="9" style="46"/>
    <col min="6094" max="6094" width="0" style="46" hidden="1" customWidth="1"/>
    <col min="6095" max="6095" width="1" style="46" customWidth="1"/>
    <col min="6096" max="6096" width="21.75" style="46" customWidth="1"/>
    <col min="6097" max="6097" width="91.875" style="46" customWidth="1"/>
    <col min="6098" max="6349" width="9" style="46"/>
    <col min="6350" max="6350" width="0" style="46" hidden="1" customWidth="1"/>
    <col min="6351" max="6351" width="1" style="46" customWidth="1"/>
    <col min="6352" max="6352" width="21.75" style="46" customWidth="1"/>
    <col min="6353" max="6353" width="91.875" style="46" customWidth="1"/>
    <col min="6354" max="6605" width="9" style="46"/>
    <col min="6606" max="6606" width="0" style="46" hidden="1" customWidth="1"/>
    <col min="6607" max="6607" width="1" style="46" customWidth="1"/>
    <col min="6608" max="6608" width="21.75" style="46" customWidth="1"/>
    <col min="6609" max="6609" width="91.875" style="46" customWidth="1"/>
    <col min="6610" max="6861" width="9" style="46"/>
    <col min="6862" max="6862" width="0" style="46" hidden="1" customWidth="1"/>
    <col min="6863" max="6863" width="1" style="46" customWidth="1"/>
    <col min="6864" max="6864" width="21.75" style="46" customWidth="1"/>
    <col min="6865" max="6865" width="91.875" style="46" customWidth="1"/>
    <col min="6866" max="7117" width="9" style="46"/>
    <col min="7118" max="7118" width="0" style="46" hidden="1" customWidth="1"/>
    <col min="7119" max="7119" width="1" style="46" customWidth="1"/>
    <col min="7120" max="7120" width="21.75" style="46" customWidth="1"/>
    <col min="7121" max="7121" width="91.875" style="46" customWidth="1"/>
    <col min="7122" max="7373" width="9" style="46"/>
    <col min="7374" max="7374" width="0" style="46" hidden="1" customWidth="1"/>
    <col min="7375" max="7375" width="1" style="46" customWidth="1"/>
    <col min="7376" max="7376" width="21.75" style="46" customWidth="1"/>
    <col min="7377" max="7377" width="91.875" style="46" customWidth="1"/>
    <col min="7378" max="7629" width="9" style="46"/>
    <col min="7630" max="7630" width="0" style="46" hidden="1" customWidth="1"/>
    <col min="7631" max="7631" width="1" style="46" customWidth="1"/>
    <col min="7632" max="7632" width="21.75" style="46" customWidth="1"/>
    <col min="7633" max="7633" width="91.875" style="46" customWidth="1"/>
    <col min="7634" max="7885" width="9" style="46"/>
    <col min="7886" max="7886" width="0" style="46" hidden="1" customWidth="1"/>
    <col min="7887" max="7887" width="1" style="46" customWidth="1"/>
    <col min="7888" max="7888" width="21.75" style="46" customWidth="1"/>
    <col min="7889" max="7889" width="91.875" style="46" customWidth="1"/>
    <col min="7890" max="8141" width="9" style="46"/>
    <col min="8142" max="8142" width="0" style="46" hidden="1" customWidth="1"/>
    <col min="8143" max="8143" width="1" style="46" customWidth="1"/>
    <col min="8144" max="8144" width="21.75" style="46" customWidth="1"/>
    <col min="8145" max="8145" width="91.875" style="46" customWidth="1"/>
    <col min="8146" max="8397" width="9" style="46"/>
    <col min="8398" max="8398" width="0" style="46" hidden="1" customWidth="1"/>
    <col min="8399" max="8399" width="1" style="46" customWidth="1"/>
    <col min="8400" max="8400" width="21.75" style="46" customWidth="1"/>
    <col min="8401" max="8401" width="91.875" style="46" customWidth="1"/>
    <col min="8402" max="8653" width="9" style="46"/>
    <col min="8654" max="8654" width="0" style="46" hidden="1" customWidth="1"/>
    <col min="8655" max="8655" width="1" style="46" customWidth="1"/>
    <col min="8656" max="8656" width="21.75" style="46" customWidth="1"/>
    <col min="8657" max="8657" width="91.875" style="46" customWidth="1"/>
    <col min="8658" max="8909" width="9" style="46"/>
    <col min="8910" max="8910" width="0" style="46" hidden="1" customWidth="1"/>
    <col min="8911" max="8911" width="1" style="46" customWidth="1"/>
    <col min="8912" max="8912" width="21.75" style="46" customWidth="1"/>
    <col min="8913" max="8913" width="91.875" style="46" customWidth="1"/>
    <col min="8914" max="9165" width="9" style="46"/>
    <col min="9166" max="9166" width="0" style="46" hidden="1" customWidth="1"/>
    <col min="9167" max="9167" width="1" style="46" customWidth="1"/>
    <col min="9168" max="9168" width="21.75" style="46" customWidth="1"/>
    <col min="9169" max="9169" width="91.875" style="46" customWidth="1"/>
    <col min="9170" max="9421" width="9" style="46"/>
    <col min="9422" max="9422" width="0" style="46" hidden="1" customWidth="1"/>
    <col min="9423" max="9423" width="1" style="46" customWidth="1"/>
    <col min="9424" max="9424" width="21.75" style="46" customWidth="1"/>
    <col min="9425" max="9425" width="91.875" style="46" customWidth="1"/>
    <col min="9426" max="9677" width="9" style="46"/>
    <col min="9678" max="9678" width="0" style="46" hidden="1" customWidth="1"/>
    <col min="9679" max="9679" width="1" style="46" customWidth="1"/>
    <col min="9680" max="9680" width="21.75" style="46" customWidth="1"/>
    <col min="9681" max="9681" width="91.875" style="46" customWidth="1"/>
    <col min="9682" max="9933" width="9" style="46"/>
    <col min="9934" max="9934" width="0" style="46" hidden="1" customWidth="1"/>
    <col min="9935" max="9935" width="1" style="46" customWidth="1"/>
    <col min="9936" max="9936" width="21.75" style="46" customWidth="1"/>
    <col min="9937" max="9937" width="91.875" style="46" customWidth="1"/>
    <col min="9938" max="10189" width="9" style="46"/>
    <col min="10190" max="10190" width="0" style="46" hidden="1" customWidth="1"/>
    <col min="10191" max="10191" width="1" style="46" customWidth="1"/>
    <col min="10192" max="10192" width="21.75" style="46" customWidth="1"/>
    <col min="10193" max="10193" width="91.875" style="46" customWidth="1"/>
    <col min="10194" max="10445" width="9" style="46"/>
    <col min="10446" max="10446" width="0" style="46" hidden="1" customWidth="1"/>
    <col min="10447" max="10447" width="1" style="46" customWidth="1"/>
    <col min="10448" max="10448" width="21.75" style="46" customWidth="1"/>
    <col min="10449" max="10449" width="91.875" style="46" customWidth="1"/>
    <col min="10450" max="10701" width="9" style="46"/>
    <col min="10702" max="10702" width="0" style="46" hidden="1" customWidth="1"/>
    <col min="10703" max="10703" width="1" style="46" customWidth="1"/>
    <col min="10704" max="10704" width="21.75" style="46" customWidth="1"/>
    <col min="10705" max="10705" width="91.875" style="46" customWidth="1"/>
    <col min="10706" max="10957" width="9" style="46"/>
    <col min="10958" max="10958" width="0" style="46" hidden="1" customWidth="1"/>
    <col min="10959" max="10959" width="1" style="46" customWidth="1"/>
    <col min="10960" max="10960" width="21.75" style="46" customWidth="1"/>
    <col min="10961" max="10961" width="91.875" style="46" customWidth="1"/>
    <col min="10962" max="11213" width="9" style="46"/>
    <col min="11214" max="11214" width="0" style="46" hidden="1" customWidth="1"/>
    <col min="11215" max="11215" width="1" style="46" customWidth="1"/>
    <col min="11216" max="11216" width="21.75" style="46" customWidth="1"/>
    <col min="11217" max="11217" width="91.875" style="46" customWidth="1"/>
    <col min="11218" max="11469" width="9" style="46"/>
    <col min="11470" max="11470" width="0" style="46" hidden="1" customWidth="1"/>
    <col min="11471" max="11471" width="1" style="46" customWidth="1"/>
    <col min="11472" max="11472" width="21.75" style="46" customWidth="1"/>
    <col min="11473" max="11473" width="91.875" style="46" customWidth="1"/>
    <col min="11474" max="11725" width="9" style="46"/>
    <col min="11726" max="11726" width="0" style="46" hidden="1" customWidth="1"/>
    <col min="11727" max="11727" width="1" style="46" customWidth="1"/>
    <col min="11728" max="11728" width="21.75" style="46" customWidth="1"/>
    <col min="11729" max="11729" width="91.875" style="46" customWidth="1"/>
    <col min="11730" max="11981" width="9" style="46"/>
    <col min="11982" max="11982" width="0" style="46" hidden="1" customWidth="1"/>
    <col min="11983" max="11983" width="1" style="46" customWidth="1"/>
    <col min="11984" max="11984" width="21.75" style="46" customWidth="1"/>
    <col min="11985" max="11985" width="91.875" style="46" customWidth="1"/>
    <col min="11986" max="12237" width="9" style="46"/>
    <col min="12238" max="12238" width="0" style="46" hidden="1" customWidth="1"/>
    <col min="12239" max="12239" width="1" style="46" customWidth="1"/>
    <col min="12240" max="12240" width="21.75" style="46" customWidth="1"/>
    <col min="12241" max="12241" width="91.875" style="46" customWidth="1"/>
    <col min="12242" max="12493" width="9" style="46"/>
    <col min="12494" max="12494" width="0" style="46" hidden="1" customWidth="1"/>
    <col min="12495" max="12495" width="1" style="46" customWidth="1"/>
    <col min="12496" max="12496" width="21.75" style="46" customWidth="1"/>
    <col min="12497" max="12497" width="91.875" style="46" customWidth="1"/>
    <col min="12498" max="12749" width="9" style="46"/>
    <col min="12750" max="12750" width="0" style="46" hidden="1" customWidth="1"/>
    <col min="12751" max="12751" width="1" style="46" customWidth="1"/>
    <col min="12752" max="12752" width="21.75" style="46" customWidth="1"/>
    <col min="12753" max="12753" width="91.875" style="46" customWidth="1"/>
    <col min="12754" max="13005" width="9" style="46"/>
    <col min="13006" max="13006" width="0" style="46" hidden="1" customWidth="1"/>
    <col min="13007" max="13007" width="1" style="46" customWidth="1"/>
    <col min="13008" max="13008" width="21.75" style="46" customWidth="1"/>
    <col min="13009" max="13009" width="91.875" style="46" customWidth="1"/>
    <col min="13010" max="13261" width="9" style="46"/>
    <col min="13262" max="13262" width="0" style="46" hidden="1" customWidth="1"/>
    <col min="13263" max="13263" width="1" style="46" customWidth="1"/>
    <col min="13264" max="13264" width="21.75" style="46" customWidth="1"/>
    <col min="13265" max="13265" width="91.875" style="46" customWidth="1"/>
    <col min="13266" max="13517" width="9" style="46"/>
    <col min="13518" max="13518" width="0" style="46" hidden="1" customWidth="1"/>
    <col min="13519" max="13519" width="1" style="46" customWidth="1"/>
    <col min="13520" max="13520" width="21.75" style="46" customWidth="1"/>
    <col min="13521" max="13521" width="91.875" style="46" customWidth="1"/>
    <col min="13522" max="13773" width="9" style="46"/>
    <col min="13774" max="13774" width="0" style="46" hidden="1" customWidth="1"/>
    <col min="13775" max="13775" width="1" style="46" customWidth="1"/>
    <col min="13776" max="13776" width="21.75" style="46" customWidth="1"/>
    <col min="13777" max="13777" width="91.875" style="46" customWidth="1"/>
    <col min="13778" max="14029" width="9" style="46"/>
    <col min="14030" max="14030" width="0" style="46" hidden="1" customWidth="1"/>
    <col min="14031" max="14031" width="1" style="46" customWidth="1"/>
    <col min="14032" max="14032" width="21.75" style="46" customWidth="1"/>
    <col min="14033" max="14033" width="91.875" style="46" customWidth="1"/>
    <col min="14034" max="14285" width="9" style="46"/>
    <col min="14286" max="14286" width="0" style="46" hidden="1" customWidth="1"/>
    <col min="14287" max="14287" width="1" style="46" customWidth="1"/>
    <col min="14288" max="14288" width="21.75" style="46" customWidth="1"/>
    <col min="14289" max="14289" width="91.875" style="46" customWidth="1"/>
    <col min="14290" max="14541" width="9" style="46"/>
    <col min="14542" max="14542" width="0" style="46" hidden="1" customWidth="1"/>
    <col min="14543" max="14543" width="1" style="46" customWidth="1"/>
    <col min="14544" max="14544" width="21.75" style="46" customWidth="1"/>
    <col min="14545" max="14545" width="91.875" style="46" customWidth="1"/>
    <col min="14546" max="14797" width="9" style="46"/>
    <col min="14798" max="14798" width="0" style="46" hidden="1" customWidth="1"/>
    <col min="14799" max="14799" width="1" style="46" customWidth="1"/>
    <col min="14800" max="14800" width="21.75" style="46" customWidth="1"/>
    <col min="14801" max="14801" width="91.875" style="46" customWidth="1"/>
    <col min="14802" max="15053" width="9" style="46"/>
    <col min="15054" max="15054" width="0" style="46" hidden="1" customWidth="1"/>
    <col min="15055" max="15055" width="1" style="46" customWidth="1"/>
    <col min="15056" max="15056" width="21.75" style="46" customWidth="1"/>
    <col min="15057" max="15057" width="91.875" style="46" customWidth="1"/>
    <col min="15058" max="15309" width="9" style="46"/>
    <col min="15310" max="15310" width="0" style="46" hidden="1" customWidth="1"/>
    <col min="15311" max="15311" width="1" style="46" customWidth="1"/>
    <col min="15312" max="15312" width="21.75" style="46" customWidth="1"/>
    <col min="15313" max="15313" width="91.875" style="46" customWidth="1"/>
    <col min="15314" max="15565" width="9" style="46"/>
    <col min="15566" max="15566" width="0" style="46" hidden="1" customWidth="1"/>
    <col min="15567" max="15567" width="1" style="46" customWidth="1"/>
    <col min="15568" max="15568" width="21.75" style="46" customWidth="1"/>
    <col min="15569" max="15569" width="91.875" style="46" customWidth="1"/>
    <col min="15570" max="15821" width="9" style="46"/>
    <col min="15822" max="15822" width="0" style="46" hidden="1" customWidth="1"/>
    <col min="15823" max="15823" width="1" style="46" customWidth="1"/>
    <col min="15824" max="15824" width="21.75" style="46" customWidth="1"/>
    <col min="15825" max="15825" width="91.875" style="46" customWidth="1"/>
    <col min="15826" max="16384" width="9" style="46"/>
  </cols>
  <sheetData>
    <row r="1" spans="3:4" s="45" customFormat="1" ht="20.25" customHeight="1">
      <c r="C1" s="221" t="s">
        <v>282</v>
      </c>
      <c r="D1" s="222"/>
    </row>
    <row r="2" spans="3:4" ht="21.75" customHeight="1">
      <c r="C2" s="224" t="s">
        <v>72</v>
      </c>
      <c r="D2" s="224"/>
    </row>
    <row r="3" spans="3:4" ht="35.25" customHeight="1">
      <c r="C3" s="82" t="s">
        <v>226</v>
      </c>
      <c r="D3" s="98" t="s">
        <v>306</v>
      </c>
    </row>
    <row r="4" spans="3:4" ht="32.25" customHeight="1">
      <c r="C4" s="48" t="s">
        <v>299</v>
      </c>
      <c r="D4" s="98" t="s">
        <v>309</v>
      </c>
    </row>
    <row r="5" spans="3:4" ht="34.5" customHeight="1">
      <c r="C5" s="39" t="s">
        <v>301</v>
      </c>
      <c r="D5" s="98" t="s">
        <v>303</v>
      </c>
    </row>
    <row r="6" spans="3:4" ht="46.5" customHeight="1">
      <c r="C6" s="39" t="s">
        <v>273</v>
      </c>
      <c r="D6" s="98" t="s">
        <v>288</v>
      </c>
    </row>
    <row r="7" spans="3:4" ht="49.5" customHeight="1">
      <c r="C7" s="39" t="s">
        <v>271</v>
      </c>
      <c r="D7" s="98" t="s">
        <v>270</v>
      </c>
    </row>
    <row r="8" spans="3:4" ht="45.75" customHeight="1">
      <c r="C8" s="39" t="s">
        <v>262</v>
      </c>
      <c r="D8" s="98" t="s">
        <v>267</v>
      </c>
    </row>
    <row r="9" spans="3:4" ht="45" customHeight="1">
      <c r="C9" s="39" t="s">
        <v>302</v>
      </c>
      <c r="D9" s="98" t="s">
        <v>305</v>
      </c>
    </row>
    <row r="10" spans="3:4" ht="44.25" customHeight="1">
      <c r="C10" s="39" t="s">
        <v>197</v>
      </c>
      <c r="D10" s="98" t="s">
        <v>304</v>
      </c>
    </row>
    <row r="11" spans="3:4" ht="24" customHeight="1">
      <c r="C11" s="220" t="s">
        <v>184</v>
      </c>
      <c r="D11" s="220"/>
    </row>
    <row r="12" spans="3:4" ht="33.75" customHeight="1">
      <c r="C12" s="99" t="s">
        <v>264</v>
      </c>
      <c r="D12" s="98" t="s">
        <v>263</v>
      </c>
    </row>
    <row r="13" spans="3:4" ht="36.75" customHeight="1">
      <c r="C13" s="82" t="s">
        <v>226</v>
      </c>
      <c r="D13" s="98" t="s">
        <v>300</v>
      </c>
    </row>
    <row r="14" spans="3:4" ht="48" customHeight="1">
      <c r="C14" s="64" t="s">
        <v>296</v>
      </c>
      <c r="D14" s="98" t="s">
        <v>236</v>
      </c>
    </row>
    <row r="15" spans="3:4" ht="47.25" customHeight="1">
      <c r="C15" s="38" t="s">
        <v>185</v>
      </c>
      <c r="D15" s="98" t="s">
        <v>293</v>
      </c>
    </row>
    <row r="16" spans="3:4" ht="34.5" customHeight="1">
      <c r="C16" s="89" t="s">
        <v>251</v>
      </c>
      <c r="D16" s="98" t="s">
        <v>272</v>
      </c>
    </row>
    <row r="17" spans="3:4" ht="39" customHeight="1">
      <c r="C17" s="84" t="s">
        <v>295</v>
      </c>
      <c r="D17" s="98" t="s">
        <v>289</v>
      </c>
    </row>
    <row r="18" spans="3:4" ht="35.25" customHeight="1">
      <c r="C18" s="97" t="s">
        <v>261</v>
      </c>
      <c r="D18" s="98" t="s">
        <v>278</v>
      </c>
    </row>
    <row r="19" spans="3:4" ht="38.25" customHeight="1">
      <c r="C19" s="100" t="s">
        <v>294</v>
      </c>
      <c r="D19" s="98" t="s">
        <v>279</v>
      </c>
    </row>
    <row r="20" spans="3:4" ht="19.5" customHeight="1">
      <c r="C20" s="223" t="s">
        <v>192</v>
      </c>
      <c r="D20" s="223"/>
    </row>
    <row r="21" spans="3:4" ht="36.75" customHeight="1">
      <c r="C21" s="56" t="s">
        <v>96</v>
      </c>
      <c r="D21" s="98" t="s">
        <v>235</v>
      </c>
    </row>
    <row r="22" spans="3:4" ht="39.75" customHeight="1">
      <c r="C22" s="39" t="s">
        <v>165</v>
      </c>
      <c r="D22" s="98" t="s">
        <v>241</v>
      </c>
    </row>
    <row r="23" spans="3:4" ht="38.25" customHeight="1">
      <c r="C23" s="38" t="s">
        <v>213</v>
      </c>
      <c r="D23" s="98" t="s">
        <v>256</v>
      </c>
    </row>
    <row r="24" spans="3:4" ht="37.5" customHeight="1">
      <c r="C24" s="101" t="s">
        <v>268</v>
      </c>
      <c r="D24" s="98" t="s">
        <v>281</v>
      </c>
    </row>
    <row r="25" spans="3:4" ht="46.5" customHeight="1">
      <c r="C25" s="39" t="s">
        <v>200</v>
      </c>
      <c r="D25" s="98" t="s">
        <v>246</v>
      </c>
    </row>
    <row r="26" spans="3:4" ht="34.5" customHeight="1">
      <c r="C26" s="65" t="s">
        <v>219</v>
      </c>
      <c r="D26" s="98" t="s">
        <v>220</v>
      </c>
    </row>
    <row r="27" spans="3:4" ht="30" customHeight="1">
      <c r="C27" s="95" t="s">
        <v>266</v>
      </c>
      <c r="D27" s="98" t="s">
        <v>265</v>
      </c>
    </row>
    <row r="28" spans="3:4" ht="21" customHeight="1">
      <c r="C28" s="220" t="s">
        <v>193</v>
      </c>
      <c r="D28" s="220"/>
    </row>
    <row r="29" spans="3:4" ht="47.25" customHeight="1">
      <c r="C29" s="80" t="s">
        <v>219</v>
      </c>
      <c r="D29" s="98" t="s">
        <v>280</v>
      </c>
    </row>
    <row r="30" spans="3:4" ht="49.5" customHeight="1">
      <c r="C30" s="39" t="s">
        <v>165</v>
      </c>
      <c r="D30" s="98" t="s">
        <v>292</v>
      </c>
    </row>
    <row r="31" spans="3:4" ht="18" customHeight="1">
      <c r="C31" s="220" t="s">
        <v>269</v>
      </c>
      <c r="D31" s="220"/>
    </row>
    <row r="32" spans="3:4" ht="33.75" customHeight="1">
      <c r="C32" s="89" t="s">
        <v>297</v>
      </c>
      <c r="D32" s="98" t="s">
        <v>290</v>
      </c>
    </row>
    <row r="33" spans="3:4" ht="42" customHeight="1">
      <c r="C33" s="89" t="s">
        <v>298</v>
      </c>
      <c r="D33" s="98" t="s">
        <v>291</v>
      </c>
    </row>
  </sheetData>
  <mergeCells count="6">
    <mergeCell ref="C31:D31"/>
    <mergeCell ref="C28:D28"/>
    <mergeCell ref="C1:D1"/>
    <mergeCell ref="C20:D20"/>
    <mergeCell ref="C2:D2"/>
    <mergeCell ref="C11:D11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2022-05-25T10:24:16Z</cp:lastPrinted>
  <dcterms:created xsi:type="dcterms:W3CDTF">2018-01-02T05:37:56Z</dcterms:created>
  <dcterms:modified xsi:type="dcterms:W3CDTF">2022-05-25T10:42:34Z</dcterms:modified>
</cp:coreProperties>
</file>