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inab\Desktop\"/>
    </mc:Choice>
  </mc:AlternateContent>
  <bookViews>
    <workbookView xWindow="240" yWindow="16770" windowWidth="20115" windowHeight="1170" activeTab="3"/>
  </bookViews>
  <sheets>
    <sheet name="المؤشرات الكلية" sheetId="11" r:id="rId1"/>
    <sheet name="نشرة التداول" sheetId="15" r:id="rId2"/>
    <sheet name="نشرة اجانب" sheetId="16" r:id="rId3"/>
    <sheet name="غير المتداولة" sheetId="8" r:id="rId4"/>
    <sheet name="الشركات الموقوفة" sheetId="4" r:id="rId5"/>
    <sheet name="اخبار الشركات" sheetId="5" r:id="rId6"/>
  </sheets>
  <calcPr calcId="162913"/>
</workbook>
</file>

<file path=xl/calcChain.xml><?xml version="1.0" encoding="utf-8"?>
<calcChain xmlns="http://schemas.openxmlformats.org/spreadsheetml/2006/main">
  <c r="F23" i="16" l="1"/>
  <c r="E23" i="16"/>
  <c r="F19" i="16"/>
  <c r="E19" i="16"/>
  <c r="D19" i="16"/>
  <c r="D23" i="16" s="1"/>
  <c r="F12" i="16"/>
  <c r="E12" i="16"/>
  <c r="D12" i="16"/>
  <c r="L37" i="15" l="1"/>
  <c r="M37" i="15"/>
  <c r="N37" i="15"/>
  <c r="M66" i="15"/>
  <c r="N59" i="15"/>
  <c r="L65" i="15"/>
  <c r="L66" i="15" s="1"/>
  <c r="L67" i="15" s="1"/>
  <c r="M65" i="15"/>
  <c r="N65" i="15"/>
  <c r="N66" i="15" s="1"/>
  <c r="L58" i="15"/>
  <c r="L59" i="15" s="1"/>
  <c r="M58" i="15"/>
  <c r="M59" i="15" s="1"/>
  <c r="N58" i="15"/>
  <c r="L27" i="15"/>
  <c r="M27" i="15"/>
  <c r="N27" i="15"/>
  <c r="L16" i="15"/>
  <c r="M16" i="15"/>
  <c r="N16" i="15"/>
  <c r="L41" i="15"/>
  <c r="M41" i="15"/>
  <c r="N41" i="15"/>
  <c r="L45" i="15"/>
  <c r="L46" i="15" s="1"/>
  <c r="M45" i="15"/>
  <c r="M46" i="15" s="1"/>
  <c r="N45" i="15"/>
  <c r="N46" i="15" s="1"/>
  <c r="N67" i="15" l="1"/>
  <c r="M67" i="15"/>
  <c r="B6" i="11" l="1"/>
  <c r="B5" i="11"/>
  <c r="B7" i="11"/>
  <c r="B11" i="11"/>
</calcChain>
</file>

<file path=xl/sharedStrings.xml><?xml version="1.0" encoding="utf-8"?>
<sst xmlns="http://schemas.openxmlformats.org/spreadsheetml/2006/main" count="470" uniqueCount="318">
  <si>
    <t>سوق العراق للاوراق المالية</t>
  </si>
  <si>
    <t xml:space="preserve">القيمة المتداولة </t>
  </si>
  <si>
    <t xml:space="preserve">الاسهم المتداولة </t>
  </si>
  <si>
    <t>الصفقات</t>
  </si>
  <si>
    <t xml:space="preserve">الشركات المدرجة </t>
  </si>
  <si>
    <t xml:space="preserve">الشركات المتداولة </t>
  </si>
  <si>
    <t>الشركات المرتفعة</t>
  </si>
  <si>
    <t>الشركات المنخفضة</t>
  </si>
  <si>
    <t>شركات الهيئة العامة</t>
  </si>
  <si>
    <t xml:space="preserve">الشركات غير المتداولة </t>
  </si>
  <si>
    <t xml:space="preserve">اسم الشركة </t>
  </si>
  <si>
    <t>رمز الشركة</t>
  </si>
  <si>
    <t>افتتاح</t>
  </si>
  <si>
    <t xml:space="preserve">اعلى سعر </t>
  </si>
  <si>
    <t xml:space="preserve">ادنى سعر </t>
  </si>
  <si>
    <t>المعدل الحالي</t>
  </si>
  <si>
    <t>المعدل السابق</t>
  </si>
  <si>
    <t>سعر الاغلاق</t>
  </si>
  <si>
    <t>اغلاق سابق</t>
  </si>
  <si>
    <t>التغير (%)</t>
  </si>
  <si>
    <t>قطاع المصارف</t>
  </si>
  <si>
    <t>مجموع قطاع المصارف</t>
  </si>
  <si>
    <t>قطاع الخدمات</t>
  </si>
  <si>
    <t>قطاع الصناعة</t>
  </si>
  <si>
    <t>مجموع قطاع الصناعة</t>
  </si>
  <si>
    <t>قطاع الزراعة</t>
  </si>
  <si>
    <t>مجموع السوق النظامي</t>
  </si>
  <si>
    <t>اسم الشركة</t>
  </si>
  <si>
    <t>معدل السعر السابق</t>
  </si>
  <si>
    <t>سعر الاغلاق السابق</t>
  </si>
  <si>
    <t>قطاع التأمين</t>
  </si>
  <si>
    <t>قطاع الاستثمار</t>
  </si>
  <si>
    <t>ــــــــــ</t>
  </si>
  <si>
    <t>مصرف دار السلام (BDSI)</t>
  </si>
  <si>
    <t xml:space="preserve">الاسهم المتداولة  </t>
  </si>
  <si>
    <t>تاريخ الايقاف</t>
  </si>
  <si>
    <t>سبب الايقاف والملاحظات</t>
  </si>
  <si>
    <t xml:space="preserve"> الشركات الموقوفة عن التداول بقرار من هيئة الاوراق المالية </t>
  </si>
  <si>
    <t>قطاع الفنادق والسياحة</t>
  </si>
  <si>
    <t>الاهلية للتأمين</t>
  </si>
  <si>
    <t>NAHF</t>
  </si>
  <si>
    <t>BELF</t>
  </si>
  <si>
    <t xml:space="preserve">مصرف ايلاف الاسلامي </t>
  </si>
  <si>
    <t>الحمراء للتأمين (NHAM)</t>
  </si>
  <si>
    <t>مجموع قطاع الخدمات</t>
  </si>
  <si>
    <t>العراقية لانتاج البذور</t>
  </si>
  <si>
    <t>AISP</t>
  </si>
  <si>
    <t>مجموع قطاع الزراعة</t>
  </si>
  <si>
    <t>مجموع قطاع الفنادق والسياحة</t>
  </si>
  <si>
    <t>فندق بغداد</t>
  </si>
  <si>
    <t>HBAG</t>
  </si>
  <si>
    <t>مجموع السوق الثاني</t>
  </si>
  <si>
    <t>VMES</t>
  </si>
  <si>
    <t>بين النهرين للاستثمارات المالية</t>
  </si>
  <si>
    <t>مصرف الثقة الدولي</t>
  </si>
  <si>
    <t>BTRU</t>
  </si>
  <si>
    <t>IBSD</t>
  </si>
  <si>
    <t xml:space="preserve">بغداد للمشروبات الغازية </t>
  </si>
  <si>
    <t xml:space="preserve">المعمورة العقارية </t>
  </si>
  <si>
    <t>SMRI</t>
  </si>
  <si>
    <t>الامين للاستثمار المالي</t>
  </si>
  <si>
    <t>VAMF</t>
  </si>
  <si>
    <t>مصرف الجنوب الاسلامي</t>
  </si>
  <si>
    <t>BJAB</t>
  </si>
  <si>
    <t>مصرف عبر العراق</t>
  </si>
  <si>
    <t>BTRI</t>
  </si>
  <si>
    <t xml:space="preserve">الامين للاستثمارات العقارية </t>
  </si>
  <si>
    <t>SAEI</t>
  </si>
  <si>
    <t>مصرف الطيف الاسلامي</t>
  </si>
  <si>
    <t>BTIB</t>
  </si>
  <si>
    <t>مصرف العالم الاسلامي</t>
  </si>
  <si>
    <t>BWOR</t>
  </si>
  <si>
    <t>الامين للتأمين</t>
  </si>
  <si>
    <t>NAME</t>
  </si>
  <si>
    <t>SBAG</t>
  </si>
  <si>
    <t>SILT</t>
  </si>
  <si>
    <t>العراقية للنقل البري</t>
  </si>
  <si>
    <t xml:space="preserve">البادية للنقل العام </t>
  </si>
  <si>
    <t>IMCM</t>
  </si>
  <si>
    <t>ITLI</t>
  </si>
  <si>
    <t>IELI</t>
  </si>
  <si>
    <t xml:space="preserve">الصناعات الالكترونية </t>
  </si>
  <si>
    <t xml:space="preserve">الصناعات الخفيفة </t>
  </si>
  <si>
    <t xml:space="preserve">صناعة المواد الانشائية الحديثة </t>
  </si>
  <si>
    <t>VBAT</t>
  </si>
  <si>
    <t>الباتك للاستثمارات المالية</t>
  </si>
  <si>
    <t xml:space="preserve">ابداع الشرق الاوسط </t>
  </si>
  <si>
    <t>SIBD</t>
  </si>
  <si>
    <t>نقطة</t>
  </si>
  <si>
    <t>المصرف الوطني الاسلامي</t>
  </si>
  <si>
    <t>BNAI</t>
  </si>
  <si>
    <t>الاكثر ربح</t>
  </si>
  <si>
    <t>الاكثر خسارة</t>
  </si>
  <si>
    <t>اغلاق</t>
  </si>
  <si>
    <t>التغير(%)</t>
  </si>
  <si>
    <t xml:space="preserve">الاكثر نشاطا حسب الاسهم المتداولة </t>
  </si>
  <si>
    <t xml:space="preserve">الاكثر نشاطا حسب القيمة المتداولة </t>
  </si>
  <si>
    <t xml:space="preserve">Web site : www.isx-iq.net     E-mail : info-isx@isx-iq.net   07834000034 - 07711211522 - 07270094594  : ص . ب :3607 العلوية  الهاتف </t>
  </si>
  <si>
    <t>شركة الريباس للدواجن والاعلاف</t>
  </si>
  <si>
    <t>AREB</t>
  </si>
  <si>
    <t>المؤشر60 ISX اليوم</t>
  </si>
  <si>
    <t>المؤشر 60 ISX السابق</t>
  </si>
  <si>
    <t>المصرف الدولي الاسلامي</t>
  </si>
  <si>
    <t>BINT</t>
  </si>
  <si>
    <t>فندق بابل</t>
  </si>
  <si>
    <t>HBAY</t>
  </si>
  <si>
    <t xml:space="preserve">صناعة وتجارة الكارتون </t>
  </si>
  <si>
    <t>IICM</t>
  </si>
  <si>
    <t>HPAL</t>
  </si>
  <si>
    <t xml:space="preserve">فندق فلسطين </t>
  </si>
  <si>
    <t>BAAI</t>
  </si>
  <si>
    <t>عدد النقاط</t>
  </si>
  <si>
    <t>الهلال الصناعية</t>
  </si>
  <si>
    <t>IHLI</t>
  </si>
  <si>
    <t xml:space="preserve"> المصرف تحت وصاية البنك المركزي العراقي واستمرار الايقاف لعدم تقديم الافصاح السنوي للاعوام 2016 ، 2017 ، 2018 ، 2019 ، 2020 ،2021  والافصاح الفصلي للفصل الثالث لعام 2018 والافصاح الفصلي لعام 2019 ، 2020 ، وبيانات الفصل الاول والثاني لعام 2021 . سعر الاغلاق (0.130) دينار.</t>
  </si>
  <si>
    <t>AAHP</t>
  </si>
  <si>
    <t xml:space="preserve">الاهلية للانتاج الزراعي </t>
  </si>
  <si>
    <t>مصرف الراجح الاسلامي (BRAJ)</t>
  </si>
  <si>
    <t>AIRP</t>
  </si>
  <si>
    <t>المنتجات الزراعية</t>
  </si>
  <si>
    <t>مجموع السوق الثالث</t>
  </si>
  <si>
    <t>مجموع السوق</t>
  </si>
  <si>
    <t>IMOS</t>
  </si>
  <si>
    <t xml:space="preserve">الخياطة الحديثة </t>
  </si>
  <si>
    <t>الاستثمارات السياحية (HNTI)</t>
  </si>
  <si>
    <t>مصرف الخليج</t>
  </si>
  <si>
    <t>BGUC</t>
  </si>
  <si>
    <t>طريق الخازر للمواد الانشائية</t>
  </si>
  <si>
    <t>IKHC</t>
  </si>
  <si>
    <t>مصرف العالم الاسلامي (BWOR)</t>
  </si>
  <si>
    <t>الفلوجة لانتاج المواد الانشائية (IFCM)</t>
  </si>
  <si>
    <t>BZII</t>
  </si>
  <si>
    <t xml:space="preserve">مصرف زين العراق الاسلامي </t>
  </si>
  <si>
    <t xml:space="preserve">                                             المؤشرات الكلية لتداول الاسهم في سوق العراق للاوراق المالية</t>
  </si>
  <si>
    <t>BEFI</t>
  </si>
  <si>
    <t xml:space="preserve">مصرف الاقتصاد </t>
  </si>
  <si>
    <t xml:space="preserve">الزوراء للاستثمار المالي </t>
  </si>
  <si>
    <t>VZAF</t>
  </si>
  <si>
    <t xml:space="preserve">الموصل لمدن الالعاب </t>
  </si>
  <si>
    <t>SMOF</t>
  </si>
  <si>
    <t>BKUI</t>
  </si>
  <si>
    <t>الوئام للاستثمار المالي</t>
  </si>
  <si>
    <t>VWIF</t>
  </si>
  <si>
    <t>الكيمياوية والبلاستيكية</t>
  </si>
  <si>
    <t>INCP</t>
  </si>
  <si>
    <t>فندق السدير</t>
  </si>
  <si>
    <t>HSAD</t>
  </si>
  <si>
    <t>BERI</t>
  </si>
  <si>
    <t xml:space="preserve">مصرف اربيل </t>
  </si>
  <si>
    <t xml:space="preserve">مصرف الاتحاد العراقي </t>
  </si>
  <si>
    <t>BUOI</t>
  </si>
  <si>
    <t>NDSA</t>
  </si>
  <si>
    <t xml:space="preserve">دار السلام للتأمين </t>
  </si>
  <si>
    <t xml:space="preserve">الموقوفة بقرار من الهيئة </t>
  </si>
  <si>
    <t xml:space="preserve">نقل المنتجات النفطية </t>
  </si>
  <si>
    <t>SIGT</t>
  </si>
  <si>
    <t xml:space="preserve">انتاج وتسويق اللحوم </t>
  </si>
  <si>
    <t>AIPM</t>
  </si>
  <si>
    <t>BRTB</t>
  </si>
  <si>
    <t xml:space="preserve">مصرف الاقليم التجاري </t>
  </si>
  <si>
    <t>AMAP</t>
  </si>
  <si>
    <t xml:space="preserve">الحديثة للانتاج الحيواني </t>
  </si>
  <si>
    <t xml:space="preserve">الخليج للتأمين </t>
  </si>
  <si>
    <t>NGIR</t>
  </si>
  <si>
    <t xml:space="preserve">مصرف آسيا العراق الاسلامي </t>
  </si>
  <si>
    <t>BAIB</t>
  </si>
  <si>
    <t xml:space="preserve">بغداد لمواد التغليف </t>
  </si>
  <si>
    <t>IBPM</t>
  </si>
  <si>
    <t>انتاج الالبسة الجاهزة</t>
  </si>
  <si>
    <t>IRMC</t>
  </si>
  <si>
    <t>فندق آشور</t>
  </si>
  <si>
    <t>HASH</t>
  </si>
  <si>
    <t>مصرف المستشار الإسلامي</t>
  </si>
  <si>
    <t>BMUI</t>
  </si>
  <si>
    <t>المصرف التجاري</t>
  </si>
  <si>
    <t>BCOI</t>
  </si>
  <si>
    <t>مصرف التنمية الدولي</t>
  </si>
  <si>
    <t>BIDB</t>
  </si>
  <si>
    <t>رحاب كربلاء</t>
  </si>
  <si>
    <t>HKAR</t>
  </si>
  <si>
    <t>مصرف الاستثمار العراقي</t>
  </si>
  <si>
    <t>BIBI</t>
  </si>
  <si>
    <t xml:space="preserve">المعدنية والدراجات </t>
  </si>
  <si>
    <t>IMIB</t>
  </si>
  <si>
    <t>BMFI</t>
  </si>
  <si>
    <t>مصرف الموصل</t>
  </si>
  <si>
    <t xml:space="preserve">مصرف المشرق العربي الاسلامي </t>
  </si>
  <si>
    <t>BAMS</t>
  </si>
  <si>
    <t>مصرف بغداد</t>
  </si>
  <si>
    <t>BBOB</t>
  </si>
  <si>
    <t>النخبة للمقاولات العامة</t>
  </si>
  <si>
    <t>SNUC</t>
  </si>
  <si>
    <t>مصرف العطاء الإسلامي</t>
  </si>
  <si>
    <t>BLAD</t>
  </si>
  <si>
    <t>مصرف الشمال (BNOR)</t>
  </si>
  <si>
    <t>المصرف العراقي الاسلامي</t>
  </si>
  <si>
    <t>BIIB</t>
  </si>
  <si>
    <t>مصرف سومر التجاري</t>
  </si>
  <si>
    <t>BSUC</t>
  </si>
  <si>
    <t>بغداد العراق للنقل العام</t>
  </si>
  <si>
    <t>SBPT</t>
  </si>
  <si>
    <t>مدينة العاب الكرخ</t>
  </si>
  <si>
    <t>SKTA</t>
  </si>
  <si>
    <t>اسماك الشرق الاوسط</t>
  </si>
  <si>
    <t>AMEF</t>
  </si>
  <si>
    <t>مصرف الانصاري الاسلامي</t>
  </si>
  <si>
    <t>BANS</t>
  </si>
  <si>
    <t>مصرف نور العراق الإسلامي</t>
  </si>
  <si>
    <t>BINI</t>
  </si>
  <si>
    <t>الخاتم للاتصالات</t>
  </si>
  <si>
    <t>TZNI</t>
  </si>
  <si>
    <t xml:space="preserve">مصرف جيهان الإسلامي </t>
  </si>
  <si>
    <t>BCIH</t>
  </si>
  <si>
    <t>سد الموصل السياحية</t>
  </si>
  <si>
    <t>HTVM</t>
  </si>
  <si>
    <t>تعلن الشركة عن توزيع الارباح للسنوات السابقة المقررة حسب قرار الهيئة العامة في مقر الشركة الكائن في بغداد - الجادرية كل يوم اثنين ابتداء من 2022/12/12 والى 2022/12/26 من الساعة 9 صباحا الى الساعة 12 ظهرا مع جلب المستمسكات الثبوتية او بموجب وكالة مصدقة.</t>
  </si>
  <si>
    <t>مصرف الائتمان</t>
  </si>
  <si>
    <t>BROI</t>
  </si>
  <si>
    <t>مصرف العربية الإسلامي</t>
  </si>
  <si>
    <t xml:space="preserve">الحمراء للتأمين </t>
  </si>
  <si>
    <t>NHAM</t>
  </si>
  <si>
    <t xml:space="preserve">مصرف القرطاس الإسلامي </t>
  </si>
  <si>
    <t>BQUR</t>
  </si>
  <si>
    <t xml:space="preserve">العراقية للاعمال الهندسية </t>
  </si>
  <si>
    <t>IIEW</t>
  </si>
  <si>
    <t>مصرف كوردستان الإسلامي</t>
  </si>
  <si>
    <t>المنصور الدوائية</t>
  </si>
  <si>
    <t>الكندي لانتاج اللقاحات</t>
  </si>
  <si>
    <t>IMAP</t>
  </si>
  <si>
    <t>IKLV</t>
  </si>
  <si>
    <t>الفلوجة لانتاج المواد الانشائية</t>
  </si>
  <si>
    <t>IFCM</t>
  </si>
  <si>
    <t>مصرف أمين العراق الإسلامي</t>
  </si>
  <si>
    <t>BAME</t>
  </si>
  <si>
    <t xml:space="preserve">الصنائع الكيمياوية العصرية </t>
  </si>
  <si>
    <t>IMCI</t>
  </si>
  <si>
    <t>قررت الهيئة العامة في اجتماعها المنعقد في 2022/3/3 زيادة راسمال الشركة من (250) الى (265) مليار دينار  وفق المادة (56/رابعا) من قانون الشركات . حصلت موافقة هيئة الاوراق المالية على تمديد فترة اضافة اسهم الشركة لمدة ثلاثة اشهر من تاريخ 2022/10/3. صدرت موافقة هيأة الاوراق المالية على تمديد فترة إضافة أسهم الزيادة لمدة (ثلاثة أشهر) من تاريخ 2023/1/3.</t>
  </si>
  <si>
    <t xml:space="preserve">المصرف المتحد </t>
  </si>
  <si>
    <t>BUND</t>
  </si>
  <si>
    <t>فنادق عشتار</t>
  </si>
  <si>
    <t>HISH</t>
  </si>
  <si>
    <t>قطاع الاتصالات</t>
  </si>
  <si>
    <t>آسياسيل للاتصالات</t>
  </si>
  <si>
    <t>TASC</t>
  </si>
  <si>
    <t>ينظم سوق العراق للاوراق المالية التعامل باسهم الشركات المساهمة العراقية المدرجة والمسجلة في مركز الايداع العراقي ، من خلال شركات الوساطة العراقية المرخصة من قبل هيأة الاوراق المالية</t>
  </si>
  <si>
    <t>مجموع قطاع الاتصالات</t>
  </si>
  <si>
    <t xml:space="preserve"> بدأ الاكتتاب على أسهم الشركة إعتباراً من يوم الاحد 2023/2/19 على الاسهم المطروحة البالغة (18) مليار سهم ولمدة (30) يوماً في مصرف الصناعي / الفرع الرئيسي وفرع المصرف في الزعفرانية  ، تنفيذاً لقرار الهيئة العامة المنعقدة في 2021/12/30 زيادة رأسمال الشركة من (3.120.000.000)  دينار الى (4.680.000.000)  دينار وفق المادة (55/ اولا) من قانون الشركات.</t>
  </si>
  <si>
    <t xml:space="preserve"> بدأ الاكتتاب على أسهم الشركة إعتباراً من يوم الاثنين  2023/2/6 على الاسهم المطروحة البالغة (1,560) مليون سهم ولمدة (30) يوماً في مصرف بابل الفرع الرئيسي  ، تنفيذاً لقرار الهيئة العامة المنعقدة في 2022/12/24 زيادة رأسمال الشركة من (7) مليار دينار الى (25) مليار  دينار وفق المادة (55/ اولا) من قانون الشركات.</t>
  </si>
  <si>
    <t>مصرف آشور الدولي</t>
  </si>
  <si>
    <t>BASH</t>
  </si>
  <si>
    <t>الاستثمارات السياحية</t>
  </si>
  <si>
    <t>HNTI</t>
  </si>
  <si>
    <t>استنادا الى كتاب هياة الأوراق المالية المرقم 2146/7 في 2021/11/11 بالاستنادا الى كتاب البنك المركزي العراقي المرقم 2857/16 في 2021/11/8 واستمرار الإيقاف استنادا الى كتاب هياة الأوراق المالية المرقم 2751/10 في 2022/12/8. سعر الاغلاق (1.000) دينار.</t>
  </si>
  <si>
    <t>إستناداً إلى كتاب هيأة الأوراق المالية المرقم 2385/10 في 2022/10/30 وكتاب البنك المركزي المرقم 26584/2/9 في 2022/10/20 .المصرف تحت وصاية البنك المركزي العراقي استنادا لاحكام المادة (59/ا/د) من قانون المصارف رقم 94 لسنة 2004</t>
  </si>
  <si>
    <t>تصنيع وتسويق التمور</t>
  </si>
  <si>
    <t>IIDP</t>
  </si>
  <si>
    <t>مصرف الشرق الاوسط</t>
  </si>
  <si>
    <t>BIME</t>
  </si>
  <si>
    <t>المصرف التجاري(BCOI)</t>
  </si>
  <si>
    <t>الخاتم للاتصالات(TZNI)</t>
  </si>
  <si>
    <t>تعلن الشركة عن توزيع صكوك ارباح المساهمين للسنة المالية 2021/2020 ابتداء من 2023/2/23 من الساعة 9 صباحا الى الساعة 3 ظهرا.</t>
  </si>
  <si>
    <t>مصرف أمين العراق الإسلامي (BAME)</t>
  </si>
  <si>
    <t xml:space="preserve"> بدأ الاكتتاب على أسهم الشركة إعتباراً من يوم الخميس 2023/2/23 على الاسهم المطروحة لمدة (60) يوماً في مصرف الهدى/الفرع الرئيسي، تنفيذاً لقرار الهيئة العامة المنعقدة في 2022/1/7 زيادة رأسمال الشركة من (222.500.000.000)  دينار الى (250.000.000.000)  دينار وفق المادة (55/ اولا) من قانون الشركات.</t>
  </si>
  <si>
    <t>الخير للاستثمار المالي</t>
  </si>
  <si>
    <t>VKHF</t>
  </si>
  <si>
    <t>الوطنية لصناعات الاثاث المنزلي</t>
  </si>
  <si>
    <t>IHFI</t>
  </si>
  <si>
    <t>السجاد والمفروشات</t>
  </si>
  <si>
    <t>IITC</t>
  </si>
  <si>
    <t>مصرف القابض الاسلامي</t>
  </si>
  <si>
    <t>BQAB</t>
  </si>
  <si>
    <t>أولاً : أخبار الشركات .</t>
  </si>
  <si>
    <t>ثانيا : الشركات المساهمة الموقوفة عن التداول لانعقاد هيئاتها العامة</t>
  </si>
  <si>
    <t>ثالثا : الشركات التي في التداول برأسمال الشركة المدرج (قبل الزيادة والرسملة) .</t>
  </si>
  <si>
    <t>رابعا : الاكتتاب .</t>
  </si>
  <si>
    <t>خامسا  : توزيع الارباح</t>
  </si>
  <si>
    <t>مصرف بابل</t>
  </si>
  <si>
    <t>BBAY</t>
  </si>
  <si>
    <t>نسبة التغير</t>
  </si>
  <si>
    <t>فنادق المنصور</t>
  </si>
  <si>
    <t>HMAN</t>
  </si>
  <si>
    <t>تعلن الشركة عن البدء بتوزيع الارباح السنوية للمساهمين لسنة 2021 وبنسبة (31.98%) في مقر الشركة  مع جلب المستمسكات الثبوتية او بموجب وكالة مصدقة.</t>
  </si>
  <si>
    <t>مصرف المنصور</t>
  </si>
  <si>
    <t>BMNS</t>
  </si>
  <si>
    <t>سوق العراق للأوراق المالية</t>
  </si>
  <si>
    <t xml:space="preserve">مصرف بغداد </t>
  </si>
  <si>
    <t>المجموع الكلي</t>
  </si>
  <si>
    <t>مصرف الاقتصاد (BEFI)</t>
  </si>
  <si>
    <t xml:space="preserve">قطاع الصناعة </t>
  </si>
  <si>
    <t xml:space="preserve">مجموع قطاع الصناعة </t>
  </si>
  <si>
    <t>النخبة للمقاولات العامة(SNUC)</t>
  </si>
  <si>
    <t>سيعقد إجتماع الهيئة العامة للشركة يوم الاحد الموافق 2023/5/7 الساعة العاشرة صباحا في  بغداد - المنصور / شارع الاميرات ، لمناقشة الحسابات الختامية للسنة المالية  المنتهية في  2022/12/31   ،مناقشة  الارباح المتحققة لسنة 2022، سيتم إيقاف التداول على أسهم الشركة إعتباراً من جلسة الثلاثاء 2023/5/2 .</t>
  </si>
  <si>
    <t>سيعقد إجتماع الهيئة العامة للشركة يوم الثلاثاء الموافق 2023/5/9 الساعة العاشرة صباحا في  مصرف حمورابي التجاري / شارع النضال ، لمناقشة الحسابات الختامية للسنة المالية  المنتهية في  2022/12/31   ،مناقشة اطفاء العجز المتراكم، سيتم إيقاف التداول على أسهم الشركة إعتباراً من جلسة الخميس  2023/5/4 .</t>
  </si>
  <si>
    <t>المصرف الأهلي</t>
  </si>
  <si>
    <t>BNOI</t>
  </si>
  <si>
    <t>*</t>
  </si>
  <si>
    <t>نسبة التغير في المنصة النظامية (15%) ، ونسبة التغير في المنصة الثانية (20%) ، ونسبة التغير في المنصة الثالثة (5%)</t>
  </si>
  <si>
    <t>قطاع التامين</t>
  </si>
  <si>
    <t>مجموع قطاع التامين</t>
  </si>
  <si>
    <t>نشرة تداول الاسهم المشتراة لغير العراقيين في السوق النظامي</t>
  </si>
  <si>
    <t>المصرف الاهلي العراقي</t>
  </si>
  <si>
    <t>نشرة  تداول الاسهم المباعة من غير العراقيين في السوق النظامي</t>
  </si>
  <si>
    <t>المصرف الدولي الإسلامي(BINT)</t>
  </si>
  <si>
    <t>سيعقد إجتماع الهيئة العامة للشركة يوم الثلاثاء الموافق 2023/5/23 الساعة العاشرة صباحا في  بغداد / فندق بابل ، لمناقشة الحسابات الختامية للسنة المالية  المنتهية في  2022/12/31  ،مناقشة  الارباح المتحققة لسنة 2022، سيتم إيقاف التداول على أسهم الشركة إعتباراً من جلسة الخميس 2023/5/18 .</t>
  </si>
  <si>
    <t>أخبار الشركات المساهمة المدرجة في سوق العراق للاوراق المالية الثلاثاء 2023/4/25</t>
  </si>
  <si>
    <t>الشركات غير المتداولة للمنصة النظامي لجلسة الثلاثاء 2023/4/25</t>
  </si>
  <si>
    <t>الشركات غير المتداولة للمنصة الثانية لجلسة الثلاثاء 2023/4/25</t>
  </si>
  <si>
    <t>الشركات غير المتداولة للمنصة الثالثة لجلسة الثلاثاء 2023/4/25</t>
  </si>
  <si>
    <t>الجلسة (74) نشرة منصة الثالثة لتداول الشركات ليوم الثلاثاء 2023/4/25 Undisclosed Platform Trading</t>
  </si>
  <si>
    <t>الجلسة (74) نشرة منصة الثانية لتداول الشركات ليوم الثلاثاء 2023/4/25 Second Market Trading</t>
  </si>
  <si>
    <r>
      <t>الجلسة (74) نشرة منصة تداول الا</t>
    </r>
    <r>
      <rPr>
        <b/>
        <sz val="14"/>
        <color rgb="FF002060"/>
        <rFont val="Calibri"/>
        <family val="2"/>
        <scheme val="minor"/>
      </rPr>
      <t xml:space="preserve">سهم النظامية ليوم الثلاثاء 2023/4/25 </t>
    </r>
    <r>
      <rPr>
        <b/>
        <sz val="14"/>
        <color rgb="FF002060"/>
        <rFont val="Calibri"/>
        <family val="2"/>
        <charset val="178"/>
        <scheme val="minor"/>
      </rPr>
      <t>Regular Market Trading</t>
    </r>
  </si>
  <si>
    <t xml:space="preserve"> الثلاثاء  2023/4/25        </t>
  </si>
  <si>
    <t>الجلسة (74) لسنة 2023</t>
  </si>
  <si>
    <t>ـــ</t>
  </si>
  <si>
    <t xml:space="preserve">قطاع الاتصالات </t>
  </si>
  <si>
    <t>اسيا سيل للاتصالات</t>
  </si>
  <si>
    <t xml:space="preserve">مجموع قطاع الاتصالات </t>
  </si>
  <si>
    <t>نشرة تداول أسهم غير العراقيين لجلسة الثلاثاء 2023/4/25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</si>
</sst>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[$-F400]h:mm:ss\ AM/PM"/>
    <numFmt numFmtId="166" formatCode="[$-1010000]yyyy/mm/dd;@"/>
    <numFmt numFmtId="167" formatCode="0.000"/>
  </numFmts>
  <fonts count="70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5"/>
      <color rgb="FF002060"/>
      <name val="Arial"/>
      <family val="2"/>
    </font>
    <font>
      <sz val="11"/>
      <color theme="1"/>
      <name val="Calibri"/>
      <family val="2"/>
      <charset val="178"/>
      <scheme val="minor"/>
    </font>
    <font>
      <sz val="11"/>
      <color indexed="8"/>
      <name val="Calibri"/>
      <family val="2"/>
      <charset val="178"/>
    </font>
    <font>
      <sz val="11"/>
      <color indexed="9"/>
      <name val="Calibri"/>
      <family val="2"/>
      <charset val="178"/>
    </font>
    <font>
      <sz val="11"/>
      <color indexed="20"/>
      <name val="Calibri"/>
      <family val="2"/>
      <charset val="178"/>
    </font>
    <font>
      <b/>
      <sz val="11"/>
      <color indexed="52"/>
      <name val="Calibri"/>
      <family val="2"/>
      <charset val="178"/>
    </font>
    <font>
      <b/>
      <sz val="11"/>
      <color indexed="9"/>
      <name val="Calibri"/>
      <family val="2"/>
      <charset val="178"/>
    </font>
    <font>
      <i/>
      <sz val="11"/>
      <color indexed="23"/>
      <name val="Calibri"/>
      <family val="2"/>
      <charset val="178"/>
    </font>
    <font>
      <sz val="11"/>
      <color indexed="17"/>
      <name val="Calibri"/>
      <family val="2"/>
      <charset val="178"/>
    </font>
    <font>
      <b/>
      <sz val="15"/>
      <color indexed="56"/>
      <name val="Calibri"/>
      <family val="2"/>
      <charset val="178"/>
    </font>
    <font>
      <b/>
      <sz val="13"/>
      <color indexed="56"/>
      <name val="Calibri"/>
      <family val="2"/>
      <charset val="178"/>
    </font>
    <font>
      <b/>
      <sz val="11"/>
      <color indexed="56"/>
      <name val="Calibri"/>
      <family val="2"/>
      <charset val="178"/>
    </font>
    <font>
      <sz val="11"/>
      <color indexed="62"/>
      <name val="Calibri"/>
      <family val="2"/>
      <charset val="178"/>
    </font>
    <font>
      <sz val="11"/>
      <color indexed="52"/>
      <name val="Calibri"/>
      <family val="2"/>
      <charset val="178"/>
    </font>
    <font>
      <sz val="11"/>
      <color indexed="60"/>
      <name val="Calibri"/>
      <family val="2"/>
      <charset val="178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178"/>
    </font>
    <font>
      <b/>
      <sz val="18"/>
      <color indexed="56"/>
      <name val="Cambria"/>
      <family val="2"/>
      <charset val="178"/>
    </font>
    <font>
      <b/>
      <sz val="11"/>
      <color indexed="8"/>
      <name val="Calibri"/>
      <family val="2"/>
      <charset val="178"/>
    </font>
    <font>
      <sz val="11"/>
      <color indexed="10"/>
      <name val="Calibri"/>
      <family val="2"/>
      <charset val="178"/>
    </font>
    <font>
      <sz val="11"/>
      <color indexed="8"/>
      <name val="Arial"/>
      <family val="2"/>
      <charset val="178"/>
    </font>
    <font>
      <sz val="11"/>
      <color theme="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1"/>
      <color theme="1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sz val="14"/>
      <color rgb="FF002060"/>
      <name val="Calibri"/>
      <family val="2"/>
      <charset val="178"/>
      <scheme val="minor"/>
    </font>
    <font>
      <sz val="11"/>
      <color rgb="FF002060"/>
      <name val="Calibri"/>
      <family val="2"/>
      <charset val="178"/>
      <scheme val="minor"/>
    </font>
    <font>
      <b/>
      <sz val="11"/>
      <color rgb="FF002060"/>
      <name val="Arial"/>
      <family val="2"/>
    </font>
    <font>
      <b/>
      <sz val="11"/>
      <color rgb="FF00206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2060"/>
      <name val="Calibri"/>
      <family val="2"/>
      <charset val="178"/>
      <scheme val="minor"/>
    </font>
    <font>
      <b/>
      <sz val="11"/>
      <color rgb="FF002060"/>
      <name val="Arial"/>
      <family val="2"/>
      <charset val="178"/>
    </font>
    <font>
      <b/>
      <sz val="14"/>
      <color rgb="FF002060"/>
      <name val="Calibri"/>
      <family val="2"/>
      <charset val="178"/>
      <scheme val="minor"/>
    </font>
    <font>
      <sz val="18"/>
      <color rgb="FF002060"/>
      <name val="Calibri"/>
      <family val="2"/>
      <scheme val="minor"/>
    </font>
    <font>
      <sz val="16"/>
      <color rgb="FF002060"/>
      <name val="Calibri"/>
      <family val="2"/>
      <scheme val="minor"/>
    </font>
    <font>
      <b/>
      <sz val="17"/>
      <color rgb="FF002060"/>
      <name val="Calibri"/>
      <family val="2"/>
      <scheme val="minor"/>
    </font>
    <font>
      <b/>
      <sz val="15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002060"/>
      <name val="Arial"/>
      <family val="2"/>
    </font>
    <font>
      <b/>
      <sz val="12"/>
      <color rgb="FF002060"/>
      <name val="Arial"/>
      <family val="2"/>
      <charset val="178"/>
    </font>
    <font>
      <b/>
      <sz val="12"/>
      <color rgb="FFFF0000"/>
      <name val="Arial"/>
      <family val="2"/>
      <charset val="178"/>
    </font>
    <font>
      <b/>
      <sz val="12"/>
      <color rgb="FF00B050"/>
      <name val="Arial"/>
      <family val="2"/>
      <charset val="178"/>
    </font>
    <font>
      <b/>
      <sz val="14"/>
      <color theme="1"/>
      <name val="Calibri"/>
      <family val="2"/>
      <charset val="178"/>
      <scheme val="minor"/>
    </font>
    <font>
      <b/>
      <sz val="14"/>
      <color indexed="56"/>
      <name val="Arial"/>
      <family val="2"/>
    </font>
    <font>
      <b/>
      <sz val="14"/>
      <color theme="3"/>
      <name val="Arial"/>
      <family val="2"/>
      <charset val="178"/>
    </font>
    <font>
      <b/>
      <sz val="14"/>
      <color theme="3"/>
      <name val="Calibri"/>
      <family val="2"/>
      <charset val="178"/>
      <scheme val="minor"/>
    </font>
    <font>
      <b/>
      <sz val="14"/>
      <color theme="3"/>
      <name val="Arial"/>
      <family val="2"/>
    </font>
    <font>
      <b/>
      <sz val="16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44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1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18"/>
      </left>
      <right style="thin">
        <color indexed="18"/>
      </right>
      <top style="thin">
        <color indexed="64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7">
    <xf numFmtId="0" fontId="0" fillId="0" borderId="0"/>
    <xf numFmtId="0" fontId="2" fillId="0" borderId="0"/>
    <xf numFmtId="0" fontId="2" fillId="0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3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3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9" fillId="38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9" fillId="3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9" fillId="40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9" fillId="4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42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43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9" fillId="44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9" fillId="3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9" fillId="42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9" fillId="4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10" fillId="46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10" fillId="4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10" fillId="44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0" fillId="47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10" fillId="48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10" fillId="4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0" fillId="50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0" fillId="51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0" fillId="52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0" fillId="47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0" fillId="48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0" fillId="53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11" fillId="37" borderId="0" applyNumberFormat="0" applyBorder="0" applyAlignment="0" applyProtection="0"/>
    <xf numFmtId="0" fontId="30" fillId="9" borderId="14" applyNumberFormat="0" applyAlignment="0" applyProtection="0"/>
    <xf numFmtId="0" fontId="30" fillId="9" borderId="14" applyNumberFormat="0" applyAlignment="0" applyProtection="0"/>
    <xf numFmtId="0" fontId="12" fillId="54" borderId="20" applyNumberFormat="0" applyAlignment="0" applyProtection="0"/>
    <xf numFmtId="0" fontId="31" fillId="10" borderId="17" applyNumberFormat="0" applyAlignment="0" applyProtection="0"/>
    <xf numFmtId="0" fontId="31" fillId="10" borderId="17" applyNumberFormat="0" applyAlignment="0" applyProtection="0"/>
    <xf numFmtId="0" fontId="13" fillId="55" borderId="21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15" fillId="38" borderId="0" applyNumberFormat="0" applyBorder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16" fillId="0" borderId="2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17" fillId="0" borderId="2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18" fillId="0" borderId="24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8" borderId="14" applyNumberFormat="0" applyAlignment="0" applyProtection="0"/>
    <xf numFmtId="0" fontId="37" fillId="8" borderId="14" applyNumberFormat="0" applyAlignment="0" applyProtection="0"/>
    <xf numFmtId="0" fontId="19" fillId="41" borderId="20" applyNumberFormat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20" fillId="0" borderId="25" applyNumberFormat="0" applyFill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21" fillId="56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11" borderId="18" applyNumberFormat="0" applyFont="0" applyAlignment="0" applyProtection="0"/>
    <xf numFmtId="0" fontId="27" fillId="11" borderId="18" applyNumberFormat="0" applyFont="0" applyAlignment="0" applyProtection="0"/>
    <xf numFmtId="0" fontId="2" fillId="57" borderId="26" applyNumberFormat="0" applyFont="0" applyAlignment="0" applyProtection="0"/>
    <xf numFmtId="0" fontId="2" fillId="57" borderId="26" applyNumberFormat="0" applyFont="0" applyAlignment="0" applyProtection="0"/>
    <xf numFmtId="0" fontId="40" fillId="9" borderId="15" applyNumberFormat="0" applyAlignment="0" applyProtection="0"/>
    <xf numFmtId="0" fontId="40" fillId="9" borderId="15" applyNumberFormat="0" applyAlignment="0" applyProtection="0"/>
    <xf numFmtId="0" fontId="23" fillId="54" borderId="27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25" fillId="0" borderId="2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54" borderId="29" applyNumberFormat="0" applyAlignment="0" applyProtection="0"/>
    <xf numFmtId="0" fontId="19" fillId="41" borderId="29" applyNumberFormat="0" applyAlignment="0" applyProtection="0"/>
    <xf numFmtId="0" fontId="2" fillId="57" borderId="30" applyNumberFormat="0" applyFont="0" applyAlignment="0" applyProtection="0"/>
    <xf numFmtId="0" fontId="2" fillId="57" borderId="30" applyNumberFormat="0" applyFont="0" applyAlignment="0" applyProtection="0"/>
    <xf numFmtId="0" fontId="23" fillId="54" borderId="31" applyNumberFormat="0" applyAlignment="0" applyProtection="0"/>
    <xf numFmtId="0" fontId="25" fillId="0" borderId="32" applyNumberFormat="0" applyFill="0" applyAlignment="0" applyProtection="0"/>
    <xf numFmtId="0" fontId="2" fillId="57" borderId="37" applyNumberFormat="0" applyFont="0" applyAlignment="0" applyProtection="0"/>
    <xf numFmtId="0" fontId="2" fillId="57" borderId="37" applyNumberFormat="0" applyFont="0" applyAlignment="0" applyProtection="0"/>
    <xf numFmtId="0" fontId="19" fillId="41" borderId="36" applyNumberFormat="0" applyAlignment="0" applyProtection="0"/>
    <xf numFmtId="0" fontId="12" fillId="54" borderId="36" applyNumberFormat="0" applyAlignment="0" applyProtection="0"/>
    <xf numFmtId="0" fontId="23" fillId="54" borderId="38" applyNumberFormat="0" applyAlignment="0" applyProtection="0"/>
    <xf numFmtId="0" fontId="25" fillId="0" borderId="39" applyNumberFormat="0" applyFill="0" applyAlignment="0" applyProtection="0"/>
    <xf numFmtId="0" fontId="2" fillId="57" borderId="41" applyNumberFormat="0" applyFont="0" applyAlignment="0" applyProtection="0"/>
    <xf numFmtId="0" fontId="2" fillId="57" borderId="41" applyNumberFormat="0" applyFont="0" applyAlignment="0" applyProtection="0"/>
    <xf numFmtId="0" fontId="19" fillId="41" borderId="40" applyNumberFormat="0" applyAlignment="0" applyProtection="0"/>
    <xf numFmtId="0" fontId="12" fillId="54" borderId="40" applyNumberFormat="0" applyAlignment="0" applyProtection="0"/>
    <xf numFmtId="0" fontId="23" fillId="54" borderId="42" applyNumberFormat="0" applyAlignment="0" applyProtection="0"/>
    <xf numFmtId="0" fontId="25" fillId="0" borderId="43" applyNumberFormat="0" applyFill="0" applyAlignment="0" applyProtection="0"/>
    <xf numFmtId="0" fontId="12" fillId="54" borderId="46" applyNumberFormat="0" applyAlignment="0" applyProtection="0"/>
    <xf numFmtId="0" fontId="19" fillId="41" borderId="46" applyNumberFormat="0" applyAlignment="0" applyProtection="0"/>
    <xf numFmtId="0" fontId="2" fillId="57" borderId="47" applyNumberFormat="0" applyFont="0" applyAlignment="0" applyProtection="0"/>
    <xf numFmtId="0" fontId="2" fillId="57" borderId="47" applyNumberFormat="0" applyFont="0" applyAlignment="0" applyProtection="0"/>
    <xf numFmtId="0" fontId="23" fillId="54" borderId="48" applyNumberFormat="0" applyAlignment="0" applyProtection="0"/>
    <xf numFmtId="0" fontId="25" fillId="0" borderId="49" applyNumberFormat="0" applyFill="0" applyAlignment="0" applyProtection="0"/>
  </cellStyleXfs>
  <cellXfs count="262">
    <xf numFmtId="0" fontId="0" fillId="0" borderId="0" xfId="0"/>
    <xf numFmtId="2" fontId="3" fillId="0" borderId="1" xfId="0" applyNumberFormat="1" applyFont="1" applyBorder="1"/>
    <xf numFmtId="0" fontId="5" fillId="0" borderId="0" xfId="0" applyFont="1"/>
    <xf numFmtId="2" fontId="7" fillId="0" borderId="1" xfId="2" applyNumberFormat="1" applyFont="1" applyBorder="1" applyAlignment="1">
      <alignment vertical="center"/>
    </xf>
    <xf numFmtId="2" fontId="7" fillId="0" borderId="10" xfId="2" applyNumberFormat="1" applyFont="1" applyBorder="1" applyAlignment="1">
      <alignment vertical="center"/>
    </xf>
    <xf numFmtId="2" fontId="3" fillId="0" borderId="8" xfId="0" applyNumberFormat="1" applyFont="1" applyBorder="1" applyAlignment="1">
      <alignment vertical="center"/>
    </xf>
    <xf numFmtId="2" fontId="7" fillId="0" borderId="0" xfId="2" applyNumberFormat="1" applyFont="1" applyBorder="1" applyAlignment="1">
      <alignment vertical="center"/>
    </xf>
    <xf numFmtId="0" fontId="0" fillId="0" borderId="0" xfId="0"/>
    <xf numFmtId="0" fontId="44" fillId="0" borderId="0" xfId="0" applyFont="1"/>
    <xf numFmtId="0" fontId="45" fillId="0" borderId="0" xfId="0" applyFont="1"/>
    <xf numFmtId="166" fontId="5" fillId="0" borderId="0" xfId="0" applyNumberFormat="1" applyFont="1"/>
    <xf numFmtId="0" fontId="46" fillId="0" borderId="54" xfId="0" applyFont="1" applyFill="1" applyBorder="1" applyAlignment="1">
      <alignment vertical="center"/>
    </xf>
    <xf numFmtId="164" fontId="46" fillId="0" borderId="54" xfId="0" applyNumberFormat="1" applyFont="1" applyBorder="1" applyAlignment="1">
      <alignment horizontal="left" vertical="center"/>
    </xf>
    <xf numFmtId="0" fontId="48" fillId="0" borderId="0" xfId="0" applyFont="1" applyAlignment="1">
      <alignment vertical="center"/>
    </xf>
    <xf numFmtId="0" fontId="6" fillId="0" borderId="54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51" fillId="0" borderId="54" xfId="0" applyNumberFormat="1" applyFont="1" applyBorder="1" applyAlignment="1">
      <alignment horizontal="center" vertical="center"/>
    </xf>
    <xf numFmtId="4" fontId="51" fillId="0" borderId="54" xfId="0" applyNumberFormat="1" applyFont="1" applyBorder="1" applyAlignment="1">
      <alignment horizontal="center" vertical="center"/>
    </xf>
    <xf numFmtId="3" fontId="51" fillId="0" borderId="54" xfId="0" applyNumberFormat="1" applyFont="1" applyBorder="1" applyAlignment="1">
      <alignment horizontal="center" vertical="center"/>
    </xf>
    <xf numFmtId="0" fontId="53" fillId="0" borderId="0" xfId="0" applyFont="1"/>
    <xf numFmtId="2" fontId="54" fillId="0" borderId="1" xfId="0" applyNumberFormat="1" applyFont="1" applyBorder="1"/>
    <xf numFmtId="2" fontId="54" fillId="0" borderId="2" xfId="0" applyNumberFormat="1" applyFont="1" applyBorder="1"/>
    <xf numFmtId="0" fontId="54" fillId="0" borderId="1" xfId="0" applyFont="1" applyBorder="1"/>
    <xf numFmtId="0" fontId="54" fillId="0" borderId="2" xfId="0" applyFont="1" applyBorder="1"/>
    <xf numFmtId="0" fontId="6" fillId="0" borderId="60" xfId="0" applyFont="1" applyBorder="1" applyAlignment="1">
      <alignment horizontal="center" vertical="center"/>
    </xf>
    <xf numFmtId="2" fontId="3" fillId="0" borderId="7" xfId="0" applyNumberFormat="1" applyFont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3" fontId="51" fillId="59" borderId="54" xfId="0" applyNumberFormat="1" applyFont="1" applyFill="1" applyBorder="1" applyAlignment="1">
      <alignment horizontal="center" vertical="center"/>
    </xf>
    <xf numFmtId="3" fontId="51" fillId="59" borderId="69" xfId="0" applyNumberFormat="1" applyFont="1" applyFill="1" applyBorder="1" applyAlignment="1">
      <alignment horizontal="center" vertical="center"/>
    </xf>
    <xf numFmtId="3" fontId="51" fillId="60" borderId="51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3" fontId="45" fillId="0" borderId="0" xfId="0" applyNumberFormat="1" applyFont="1"/>
    <xf numFmtId="0" fontId="4" fillId="2" borderId="54" xfId="1" applyFont="1" applyFill="1" applyBorder="1" applyAlignment="1">
      <alignment horizontal="center" vertical="center"/>
    </xf>
    <xf numFmtId="0" fontId="47" fillId="0" borderId="34" xfId="0" applyFont="1" applyFill="1" applyBorder="1" applyAlignment="1">
      <alignment vertical="center"/>
    </xf>
    <xf numFmtId="0" fontId="47" fillId="0" borderId="68" xfId="0" applyFont="1" applyFill="1" applyBorder="1" applyAlignment="1">
      <alignment vertical="center"/>
    </xf>
    <xf numFmtId="2" fontId="4" fillId="0" borderId="54" xfId="2" applyNumberFormat="1" applyFont="1" applyBorder="1" applyAlignment="1">
      <alignment horizontal="center" vertical="center"/>
    </xf>
    <xf numFmtId="2" fontId="4" fillId="0" borderId="54" xfId="2" applyNumberFormat="1" applyFont="1" applyBorder="1" applyAlignment="1">
      <alignment horizontal="center" vertical="center" wrapText="1"/>
    </xf>
    <xf numFmtId="0" fontId="6" fillId="4" borderId="54" xfId="0" applyFont="1" applyFill="1" applyBorder="1" applyAlignment="1">
      <alignment vertical="center" wrapText="1"/>
    </xf>
    <xf numFmtId="166" fontId="6" fillId="4" borderId="54" xfId="0" applyNumberFormat="1" applyFont="1" applyFill="1" applyBorder="1" applyAlignment="1">
      <alignment horizontal="center" vertical="center" wrapText="1"/>
    </xf>
    <xf numFmtId="164" fontId="6" fillId="4" borderId="54" xfId="0" applyNumberFormat="1" applyFont="1" applyFill="1" applyBorder="1" applyAlignment="1">
      <alignment horizontal="right" vertical="center" wrapText="1"/>
    </xf>
    <xf numFmtId="0" fontId="6" fillId="0" borderId="34" xfId="0" applyFont="1" applyFill="1" applyBorder="1" applyAlignment="1">
      <alignment vertical="center" wrapText="1"/>
    </xf>
    <xf numFmtId="14" fontId="6" fillId="0" borderId="54" xfId="0" applyNumberFormat="1" applyFont="1" applyFill="1" applyBorder="1" applyAlignment="1">
      <alignment horizontal="center" vertical="center"/>
    </xf>
    <xf numFmtId="166" fontId="6" fillId="4" borderId="54" xfId="0" applyNumberFormat="1" applyFont="1" applyFill="1" applyBorder="1" applyAlignment="1">
      <alignment horizontal="right" vertical="center" wrapText="1"/>
    </xf>
    <xf numFmtId="0" fontId="47" fillId="0" borderId="54" xfId="0" applyFont="1" applyFill="1" applyBorder="1" applyAlignment="1">
      <alignment vertical="center" wrapText="1"/>
    </xf>
    <xf numFmtId="164" fontId="47" fillId="0" borderId="54" xfId="0" applyNumberFormat="1" applyFont="1" applyFill="1" applyBorder="1" applyAlignment="1">
      <alignment horizontal="right" vertical="center" wrapText="1"/>
    </xf>
    <xf numFmtId="0" fontId="6" fillId="0" borderId="55" xfId="0" applyFont="1" applyFill="1" applyBorder="1" applyAlignment="1">
      <alignment horizontal="center" vertical="center"/>
    </xf>
    <xf numFmtId="167" fontId="6" fillId="0" borderId="54" xfId="0" applyNumberFormat="1" applyFont="1" applyBorder="1" applyAlignment="1">
      <alignment horizontal="center" vertical="center"/>
    </xf>
    <xf numFmtId="2" fontId="6" fillId="0" borderId="54" xfId="0" applyNumberFormat="1" applyFont="1" applyBorder="1" applyAlignment="1">
      <alignment horizontal="center" vertical="center"/>
    </xf>
    <xf numFmtId="0" fontId="47" fillId="2" borderId="54" xfId="1" applyFont="1" applyFill="1" applyBorder="1" applyAlignment="1">
      <alignment horizontal="center" vertical="center"/>
    </xf>
    <xf numFmtId="0" fontId="47" fillId="2" borderId="54" xfId="1" applyFont="1" applyFill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0" fontId="57" fillId="0" borderId="0" xfId="0" applyFont="1" applyAlignment="1">
      <alignment vertical="center"/>
    </xf>
    <xf numFmtId="3" fontId="0" fillId="0" borderId="0" xfId="0" applyNumberFormat="1"/>
    <xf numFmtId="0" fontId="6" fillId="0" borderId="68" xfId="0" applyFont="1" applyFill="1" applyBorder="1" applyAlignment="1">
      <alignment vertical="center"/>
    </xf>
    <xf numFmtId="164" fontId="60" fillId="0" borderId="54" xfId="0" applyNumberFormat="1" applyFont="1" applyBorder="1" applyAlignment="1">
      <alignment horizontal="center" vertical="center"/>
    </xf>
    <xf numFmtId="4" fontId="60" fillId="0" borderId="54" xfId="0" applyNumberFormat="1" applyFont="1" applyBorder="1" applyAlignment="1">
      <alignment horizontal="center" vertical="center"/>
    </xf>
    <xf numFmtId="0" fontId="6" fillId="0" borderId="34" xfId="0" applyFont="1" applyFill="1" applyBorder="1" applyAlignment="1">
      <alignment vertical="center"/>
    </xf>
    <xf numFmtId="3" fontId="60" fillId="0" borderId="54" xfId="0" applyNumberFormat="1" applyFont="1" applyBorder="1" applyAlignment="1">
      <alignment horizontal="center" vertical="center"/>
    </xf>
    <xf numFmtId="4" fontId="61" fillId="0" borderId="54" xfId="0" applyNumberFormat="1" applyFont="1" applyBorder="1" applyAlignment="1">
      <alignment horizontal="center" vertical="center"/>
    </xf>
    <xf numFmtId="4" fontId="62" fillId="0" borderId="54" xfId="0" applyNumberFormat="1" applyFont="1" applyBorder="1" applyAlignment="1">
      <alignment horizontal="center" vertical="center"/>
    </xf>
    <xf numFmtId="0" fontId="47" fillId="0" borderId="76" xfId="0" applyFont="1" applyFill="1" applyBorder="1" applyAlignment="1">
      <alignment vertical="center"/>
    </xf>
    <xf numFmtId="0" fontId="6" fillId="0" borderId="76" xfId="0" applyFont="1" applyFill="1" applyBorder="1" applyAlignment="1">
      <alignment vertical="center"/>
    </xf>
    <xf numFmtId="164" fontId="60" fillId="0" borderId="78" xfId="0" applyNumberFormat="1" applyFont="1" applyBorder="1" applyAlignment="1">
      <alignment horizontal="center" vertical="center"/>
    </xf>
    <xf numFmtId="4" fontId="62" fillId="0" borderId="78" xfId="0" applyNumberFormat="1" applyFont="1" applyBorder="1" applyAlignment="1">
      <alignment horizontal="center" vertical="center"/>
    </xf>
    <xf numFmtId="0" fontId="63" fillId="0" borderId="0" xfId="0" applyFont="1"/>
    <xf numFmtId="164" fontId="46" fillId="0" borderId="79" xfId="0" applyNumberFormat="1" applyFont="1" applyBorder="1" applyAlignment="1">
      <alignment horizontal="center" vertical="center"/>
    </xf>
    <xf numFmtId="164" fontId="51" fillId="0" borderId="79" xfId="0" applyNumberFormat="1" applyFont="1" applyBorder="1" applyAlignment="1">
      <alignment horizontal="center" vertical="center"/>
    </xf>
    <xf numFmtId="164" fontId="51" fillId="0" borderId="79" xfId="0" applyNumberFormat="1" applyFont="1" applyFill="1" applyBorder="1" applyAlignment="1">
      <alignment horizontal="center" vertical="center"/>
    </xf>
    <xf numFmtId="0" fontId="47" fillId="0" borderId="79" xfId="0" applyFont="1" applyFill="1" applyBorder="1" applyAlignment="1">
      <alignment vertical="center"/>
    </xf>
    <xf numFmtId="0" fontId="46" fillId="0" borderId="79" xfId="0" applyFont="1" applyFill="1" applyBorder="1" applyAlignment="1">
      <alignment vertical="center"/>
    </xf>
    <xf numFmtId="0" fontId="51" fillId="0" borderId="79" xfId="0" applyFont="1" applyFill="1" applyBorder="1" applyAlignment="1">
      <alignment vertical="center"/>
    </xf>
    <xf numFmtId="0" fontId="4" fillId="2" borderId="79" xfId="1" applyFont="1" applyFill="1" applyBorder="1" applyAlignment="1">
      <alignment horizontal="center" vertical="center"/>
    </xf>
    <xf numFmtId="164" fontId="46" fillId="0" borderId="79" xfId="0" applyNumberFormat="1" applyFont="1" applyBorder="1" applyAlignment="1">
      <alignment horizontal="left" vertical="center"/>
    </xf>
    <xf numFmtId="164" fontId="51" fillId="0" borderId="79" xfId="0" applyNumberFormat="1" applyFont="1" applyBorder="1" applyAlignment="1">
      <alignment horizontal="left" vertical="center"/>
    </xf>
    <xf numFmtId="0" fontId="6" fillId="0" borderId="80" xfId="0" applyFont="1" applyFill="1" applyBorder="1" applyAlignment="1">
      <alignment vertical="center"/>
    </xf>
    <xf numFmtId="164" fontId="60" fillId="0" borderId="81" xfId="0" applyNumberFormat="1" applyFont="1" applyBorder="1" applyAlignment="1">
      <alignment horizontal="center" vertical="center"/>
    </xf>
    <xf numFmtId="4" fontId="60" fillId="0" borderId="81" xfId="0" applyNumberFormat="1" applyFont="1" applyBorder="1" applyAlignment="1">
      <alignment horizontal="center" vertical="center"/>
    </xf>
    <xf numFmtId="0" fontId="6" fillId="0" borderId="79" xfId="0" applyFont="1" applyFill="1" applyBorder="1" applyAlignment="1">
      <alignment vertical="center"/>
    </xf>
    <xf numFmtId="164" fontId="60" fillId="0" borderId="79" xfId="0" applyNumberFormat="1" applyFont="1" applyBorder="1" applyAlignment="1">
      <alignment horizontal="center" vertical="center"/>
    </xf>
    <xf numFmtId="4" fontId="60" fillId="0" borderId="79" xfId="0" applyNumberFormat="1" applyFont="1" applyBorder="1" applyAlignment="1">
      <alignment horizontal="center" vertical="center"/>
    </xf>
    <xf numFmtId="0" fontId="66" fillId="0" borderId="0" xfId="0" applyFont="1"/>
    <xf numFmtId="0" fontId="60" fillId="0" borderId="85" xfId="0" applyFont="1" applyFill="1" applyBorder="1" applyAlignment="1">
      <alignment horizontal="right" vertical="center" wrapText="1"/>
    </xf>
    <xf numFmtId="0" fontId="47" fillId="0" borderId="44" xfId="0" applyFont="1" applyFill="1" applyBorder="1" applyAlignment="1">
      <alignment vertical="center"/>
    </xf>
    <xf numFmtId="164" fontId="51" fillId="0" borderId="90" xfId="0" applyNumberFormat="1" applyFont="1" applyBorder="1" applyAlignment="1">
      <alignment horizontal="center" vertical="center"/>
    </xf>
    <xf numFmtId="0" fontId="69" fillId="0" borderId="0" xfId="0" applyFont="1"/>
    <xf numFmtId="164" fontId="51" fillId="0" borderId="91" xfId="0" applyNumberFormat="1" applyFont="1" applyBorder="1" applyAlignment="1">
      <alignment horizontal="center" vertical="center"/>
    </xf>
    <xf numFmtId="3" fontId="51" fillId="0" borderId="91" xfId="0" applyNumberFormat="1" applyFont="1" applyBorder="1" applyAlignment="1">
      <alignment horizontal="center" vertical="center"/>
    </xf>
    <xf numFmtId="164" fontId="46" fillId="0" borderId="91" xfId="0" applyNumberFormat="1" applyFont="1" applyBorder="1" applyAlignment="1">
      <alignment horizontal="center" vertical="center"/>
    </xf>
    <xf numFmtId="164" fontId="51" fillId="0" borderId="0" xfId="0" applyNumberFormat="1" applyFont="1" applyFill="1" applyBorder="1" applyAlignment="1">
      <alignment horizontal="center" vertical="center"/>
    </xf>
    <xf numFmtId="0" fontId="65" fillId="0" borderId="0" xfId="0" applyFont="1" applyAlignment="1">
      <alignment vertical="center"/>
    </xf>
    <xf numFmtId="2" fontId="54" fillId="0" borderId="93" xfId="0" applyNumberFormat="1" applyFont="1" applyBorder="1"/>
    <xf numFmtId="2" fontId="3" fillId="0" borderId="1" xfId="0" applyNumberFormat="1" applyFont="1" applyBorder="1" applyAlignment="1">
      <alignment horizontal="right" vertical="center"/>
    </xf>
    <xf numFmtId="2" fontId="54" fillId="0" borderId="8" xfId="0" applyNumberFormat="1" applyFont="1" applyBorder="1"/>
    <xf numFmtId="2" fontId="3" fillId="0" borderId="10" xfId="0" applyNumberFormat="1" applyFont="1" applyBorder="1" applyAlignment="1">
      <alignment vertical="center"/>
    </xf>
    <xf numFmtId="1" fontId="3" fillId="0" borderId="2" xfId="0" applyNumberFormat="1" applyFont="1" applyBorder="1" applyAlignment="1">
      <alignment vertical="center"/>
    </xf>
    <xf numFmtId="2" fontId="3" fillId="0" borderId="89" xfId="0" applyNumberFormat="1" applyFont="1" applyBorder="1" applyAlignment="1">
      <alignment vertical="center"/>
    </xf>
    <xf numFmtId="4" fontId="3" fillId="0" borderId="89" xfId="0" applyNumberFormat="1" applyFont="1" applyBorder="1" applyAlignment="1">
      <alignment vertical="center"/>
    </xf>
    <xf numFmtId="4" fontId="68" fillId="0" borderId="89" xfId="0" applyNumberFormat="1" applyFont="1" applyBorder="1" applyAlignment="1">
      <alignment vertical="center"/>
    </xf>
    <xf numFmtId="2" fontId="54" fillId="0" borderId="7" xfId="0" applyNumberFormat="1" applyFont="1" applyBorder="1"/>
    <xf numFmtId="3" fontId="3" fillId="0" borderId="89" xfId="0" applyNumberFormat="1" applyFont="1" applyBorder="1" applyAlignment="1">
      <alignment horizontal="right" vertical="center"/>
    </xf>
    <xf numFmtId="3" fontId="3" fillId="0" borderId="89" xfId="0" applyNumberFormat="1" applyFont="1" applyBorder="1" applyAlignment="1">
      <alignment horizontal="right"/>
    </xf>
    <xf numFmtId="0" fontId="3" fillId="0" borderId="89" xfId="0" applyFont="1" applyBorder="1" applyAlignment="1">
      <alignment horizontal="right"/>
    </xf>
    <xf numFmtId="2" fontId="3" fillId="0" borderId="7" xfId="0" applyNumberFormat="1" applyFont="1" applyBorder="1" applyAlignment="1">
      <alignment vertical="center" wrapText="1"/>
    </xf>
    <xf numFmtId="2" fontId="3" fillId="0" borderId="7" xfId="0" applyNumberFormat="1" applyFont="1" applyBorder="1"/>
    <xf numFmtId="3" fontId="3" fillId="0" borderId="2" xfId="0" applyNumberFormat="1" applyFont="1" applyBorder="1" applyAlignment="1">
      <alignment horizontal="right"/>
    </xf>
    <xf numFmtId="3" fontId="3" fillId="0" borderId="89" xfId="0" applyNumberFormat="1" applyFont="1" applyBorder="1" applyAlignment="1">
      <alignment horizontal="center" vertical="center"/>
    </xf>
    <xf numFmtId="0" fontId="3" fillId="0" borderId="89" xfId="0" applyFont="1" applyBorder="1" applyAlignment="1">
      <alignment horizontal="center"/>
    </xf>
    <xf numFmtId="2" fontId="3" fillId="0" borderId="61" xfId="0" applyNumberFormat="1" applyFont="1" applyBorder="1" applyAlignment="1">
      <alignment vertical="center"/>
    </xf>
    <xf numFmtId="164" fontId="46" fillId="0" borderId="89" xfId="0" applyNumberFormat="1" applyFont="1" applyBorder="1" applyAlignment="1">
      <alignment horizontal="center" vertical="center"/>
    </xf>
    <xf numFmtId="0" fontId="47" fillId="0" borderId="77" xfId="0" applyFont="1" applyFill="1" applyBorder="1" applyAlignment="1">
      <alignment vertical="center"/>
    </xf>
    <xf numFmtId="0" fontId="46" fillId="0" borderId="91" xfId="0" applyFont="1" applyFill="1" applyBorder="1" applyAlignment="1">
      <alignment vertical="center"/>
    </xf>
    <xf numFmtId="0" fontId="64" fillId="2" borderId="98" xfId="0" applyFont="1" applyFill="1" applyBorder="1" applyAlignment="1">
      <alignment horizontal="center" vertical="center"/>
    </xf>
    <xf numFmtId="0" fontId="64" fillId="2" borderId="98" xfId="0" applyFont="1" applyFill="1" applyBorder="1" applyAlignment="1">
      <alignment horizontal="center" vertical="center" wrapText="1"/>
    </xf>
    <xf numFmtId="164" fontId="51" fillId="0" borderId="105" xfId="0" applyNumberFormat="1" applyFont="1" applyBorder="1" applyAlignment="1">
      <alignment horizontal="center" vertical="center"/>
    </xf>
    <xf numFmtId="164" fontId="46" fillId="0" borderId="105" xfId="0" applyNumberFormat="1" applyFont="1" applyBorder="1" applyAlignment="1">
      <alignment horizontal="center" vertical="center"/>
    </xf>
    <xf numFmtId="164" fontId="51" fillId="0" borderId="106" xfId="0" applyNumberFormat="1" applyFont="1" applyFill="1" applyBorder="1" applyAlignment="1">
      <alignment horizontal="center" vertical="center"/>
    </xf>
    <xf numFmtId="164" fontId="46" fillId="0" borderId="103" xfId="0" applyNumberFormat="1" applyFont="1" applyBorder="1" applyAlignment="1">
      <alignment horizontal="center" vertical="center"/>
    </xf>
    <xf numFmtId="164" fontId="46" fillId="0" borderId="104" xfId="0" applyNumberFormat="1" applyFont="1" applyBorder="1" applyAlignment="1">
      <alignment horizontal="center" vertical="center"/>
    </xf>
    <xf numFmtId="164" fontId="60" fillId="0" borderId="107" xfId="0" applyNumberFormat="1" applyFont="1" applyBorder="1" applyAlignment="1">
      <alignment horizontal="center" vertical="center"/>
    </xf>
    <xf numFmtId="4" fontId="61" fillId="0" borderId="107" xfId="0" applyNumberFormat="1" applyFont="1" applyBorder="1" applyAlignment="1">
      <alignment horizontal="center" vertical="center"/>
    </xf>
    <xf numFmtId="3" fontId="60" fillId="0" borderId="107" xfId="0" applyNumberFormat="1" applyFont="1" applyBorder="1" applyAlignment="1">
      <alignment horizontal="center" vertical="center"/>
    </xf>
    <xf numFmtId="164" fontId="60" fillId="0" borderId="105" xfId="0" applyNumberFormat="1" applyFont="1" applyBorder="1" applyAlignment="1">
      <alignment horizontal="center" vertical="center"/>
    </xf>
    <xf numFmtId="4" fontId="61" fillId="0" borderId="105" xfId="0" applyNumberFormat="1" applyFont="1" applyBorder="1" applyAlignment="1">
      <alignment horizontal="center" vertical="center"/>
    </xf>
    <xf numFmtId="3" fontId="60" fillId="0" borderId="105" xfId="0" applyNumberFormat="1" applyFont="1" applyBorder="1" applyAlignment="1">
      <alignment horizontal="center" vertical="center"/>
    </xf>
    <xf numFmtId="0" fontId="67" fillId="4" borderId="91" xfId="364" applyFont="1" applyFill="1" applyBorder="1" applyAlignment="1">
      <alignment horizontal="right" vertical="center"/>
    </xf>
    <xf numFmtId="0" fontId="67" fillId="4" borderId="91" xfId="364" applyFont="1" applyFill="1" applyBorder="1" applyAlignment="1">
      <alignment horizontal="left" vertical="center"/>
    </xf>
    <xf numFmtId="3" fontId="64" fillId="0" borderId="108" xfId="2" applyNumberFormat="1" applyFont="1" applyFill="1" applyBorder="1" applyAlignment="1">
      <alignment horizontal="center" vertical="center"/>
    </xf>
    <xf numFmtId="3" fontId="67" fillId="0" borderId="108" xfId="2" applyNumberFormat="1" applyFont="1" applyFill="1" applyBorder="1" applyAlignment="1">
      <alignment horizontal="center" vertical="center"/>
    </xf>
    <xf numFmtId="0" fontId="67" fillId="0" borderId="114" xfId="2" applyFont="1" applyFill="1" applyBorder="1" applyAlignment="1">
      <alignment horizontal="right" vertical="center"/>
    </xf>
    <xf numFmtId="0" fontId="67" fillId="0" borderId="114" xfId="2" applyFont="1" applyFill="1" applyBorder="1" applyAlignment="1">
      <alignment horizontal="left" vertical="center"/>
    </xf>
    <xf numFmtId="0" fontId="64" fillId="2" borderId="114" xfId="0" applyFont="1" applyFill="1" applyBorder="1" applyAlignment="1">
      <alignment horizontal="center" vertical="center"/>
    </xf>
    <xf numFmtId="0" fontId="64" fillId="2" borderId="114" xfId="0" applyFont="1" applyFill="1" applyBorder="1" applyAlignment="1">
      <alignment horizontal="center" vertical="center" wrapText="1"/>
    </xf>
    <xf numFmtId="0" fontId="67" fillId="4" borderId="115" xfId="364" applyFont="1" applyFill="1" applyBorder="1" applyAlignment="1">
      <alignment horizontal="right" vertical="center"/>
    </xf>
    <xf numFmtId="0" fontId="67" fillId="4" borderId="115" xfId="364" applyFont="1" applyFill="1" applyBorder="1" applyAlignment="1">
      <alignment horizontal="left" vertical="center"/>
    </xf>
    <xf numFmtId="0" fontId="6" fillId="0" borderId="80" xfId="0" applyFont="1" applyFill="1" applyBorder="1" applyAlignment="1">
      <alignment horizontal="right" vertical="center"/>
    </xf>
    <xf numFmtId="0" fontId="6" fillId="0" borderId="82" xfId="0" applyFont="1" applyFill="1" applyBorder="1" applyAlignment="1">
      <alignment horizontal="right" vertical="center"/>
    </xf>
    <xf numFmtId="0" fontId="6" fillId="0" borderId="83" xfId="0" applyFont="1" applyFill="1" applyBorder="1" applyAlignment="1">
      <alignment horizontal="right" vertical="center"/>
    </xf>
    <xf numFmtId="2" fontId="3" fillId="0" borderId="89" xfId="0" applyNumberFormat="1" applyFont="1" applyBorder="1" applyAlignment="1">
      <alignment horizontal="center"/>
    </xf>
    <xf numFmtId="2" fontId="3" fillId="0" borderId="89" xfId="0" applyNumberFormat="1" applyFont="1" applyBorder="1" applyAlignment="1">
      <alignment horizontal="center" vertical="center"/>
    </xf>
    <xf numFmtId="2" fontId="3" fillId="0" borderId="89" xfId="0" applyNumberFormat="1" applyFont="1" applyBorder="1" applyAlignment="1">
      <alignment horizontal="center" vertical="center" wrapText="1"/>
    </xf>
    <xf numFmtId="3" fontId="59" fillId="0" borderId="77" xfId="0" applyNumberFormat="1" applyFont="1" applyBorder="1" applyAlignment="1">
      <alignment horizontal="center" vertical="center"/>
    </xf>
    <xf numFmtId="3" fontId="59" fillId="0" borderId="71" xfId="0" applyNumberFormat="1" applyFont="1" applyBorder="1" applyAlignment="1">
      <alignment horizontal="center" vertical="center"/>
    </xf>
    <xf numFmtId="3" fontId="59" fillId="0" borderId="70" xfId="0" applyNumberFormat="1" applyFont="1" applyBorder="1" applyAlignment="1">
      <alignment horizontal="center" vertical="center"/>
    </xf>
    <xf numFmtId="0" fontId="6" fillId="0" borderId="107" xfId="0" applyFont="1" applyFill="1" applyBorder="1" applyAlignment="1">
      <alignment horizontal="right" vertical="center"/>
    </xf>
    <xf numFmtId="2" fontId="3" fillId="0" borderId="95" xfId="0" applyNumberFormat="1" applyFont="1" applyBorder="1" applyAlignment="1">
      <alignment horizontal="right"/>
    </xf>
    <xf numFmtId="2" fontId="3" fillId="0" borderId="96" xfId="0" applyNumberFormat="1" applyFont="1" applyBorder="1" applyAlignment="1">
      <alignment horizontal="right"/>
    </xf>
    <xf numFmtId="2" fontId="3" fillId="0" borderId="97" xfId="0" applyNumberFormat="1" applyFont="1" applyBorder="1" applyAlignment="1">
      <alignment horizontal="right"/>
    </xf>
    <xf numFmtId="3" fontId="3" fillId="0" borderId="89" xfId="0" applyNumberFormat="1" applyFont="1" applyBorder="1" applyAlignment="1">
      <alignment horizontal="center" vertical="center"/>
    </xf>
    <xf numFmtId="2" fontId="3" fillId="0" borderId="89" xfId="0" applyNumberFormat="1" applyFont="1" applyBorder="1" applyAlignment="1">
      <alignment horizontal="right"/>
    </xf>
    <xf numFmtId="4" fontId="3" fillId="0" borderId="89" xfId="0" applyNumberFormat="1" applyFont="1" applyBorder="1" applyAlignment="1">
      <alignment horizontal="right" vertical="center"/>
    </xf>
    <xf numFmtId="0" fontId="58" fillId="58" borderId="59" xfId="0" applyFont="1" applyFill="1" applyBorder="1" applyAlignment="1">
      <alignment horizontal="center" vertical="center"/>
    </xf>
    <xf numFmtId="164" fontId="57" fillId="0" borderId="56" xfId="0" applyNumberFormat="1" applyFont="1" applyFill="1" applyBorder="1" applyAlignment="1">
      <alignment horizontal="right" vertical="center" wrapText="1"/>
    </xf>
    <xf numFmtId="164" fontId="57" fillId="0" borderId="57" xfId="0" applyNumberFormat="1" applyFont="1" applyFill="1" applyBorder="1" applyAlignment="1">
      <alignment horizontal="right" vertical="center" wrapText="1"/>
    </xf>
    <xf numFmtId="164" fontId="57" fillId="0" borderId="58" xfId="0" applyNumberFormat="1" applyFont="1" applyFill="1" applyBorder="1" applyAlignment="1">
      <alignment horizontal="right" vertical="center" wrapText="1"/>
    </xf>
    <xf numFmtId="3" fontId="6" fillId="0" borderId="34" xfId="0" applyNumberFormat="1" applyFont="1" applyBorder="1" applyAlignment="1">
      <alignment horizontal="center" vertical="center"/>
    </xf>
    <xf numFmtId="3" fontId="6" fillId="0" borderId="35" xfId="0" applyNumberFormat="1" applyFont="1" applyBorder="1" applyAlignment="1">
      <alignment horizontal="center" vertical="center"/>
    </xf>
    <xf numFmtId="3" fontId="6" fillId="0" borderId="33" xfId="0" applyNumberFormat="1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164" fontId="60" fillId="4" borderId="86" xfId="0" applyNumberFormat="1" applyFont="1" applyFill="1" applyBorder="1" applyAlignment="1">
      <alignment horizontal="right" vertical="center" wrapText="1"/>
    </xf>
    <xf numFmtId="164" fontId="60" fillId="4" borderId="87" xfId="0" applyNumberFormat="1" applyFont="1" applyFill="1" applyBorder="1" applyAlignment="1">
      <alignment horizontal="right" vertical="center" wrapText="1"/>
    </xf>
    <xf numFmtId="164" fontId="60" fillId="4" borderId="88" xfId="0" applyNumberFormat="1" applyFont="1" applyFill="1" applyBorder="1" applyAlignment="1">
      <alignment horizontal="right" vertical="center" wrapText="1"/>
    </xf>
    <xf numFmtId="0" fontId="6" fillId="0" borderId="102" xfId="0" applyFont="1" applyFill="1" applyBorder="1" applyAlignment="1">
      <alignment horizontal="right" vertical="center"/>
    </xf>
    <xf numFmtId="0" fontId="6" fillId="0" borderId="103" xfId="0" applyFont="1" applyFill="1" applyBorder="1" applyAlignment="1">
      <alignment horizontal="right" vertical="center"/>
    </xf>
    <xf numFmtId="0" fontId="6" fillId="0" borderId="104" xfId="0" applyFont="1" applyFill="1" applyBorder="1" applyAlignment="1">
      <alignment horizontal="right" vertical="center"/>
    </xf>
    <xf numFmtId="2" fontId="3" fillId="0" borderId="0" xfId="0" applyNumberFormat="1" applyFont="1" applyBorder="1" applyAlignment="1">
      <alignment horizontal="center" vertical="center"/>
    </xf>
    <xf numFmtId="2" fontId="3" fillId="0" borderId="92" xfId="0" applyNumberFormat="1" applyFont="1" applyBorder="1" applyAlignment="1">
      <alignment horizontal="center" vertical="center"/>
    </xf>
    <xf numFmtId="2" fontId="55" fillId="0" borderId="6" xfId="0" applyNumberFormat="1" applyFont="1" applyBorder="1" applyAlignment="1">
      <alignment horizontal="right" vertical="center"/>
    </xf>
    <xf numFmtId="2" fontId="55" fillId="0" borderId="7" xfId="0" applyNumberFormat="1" applyFont="1" applyBorder="1" applyAlignment="1">
      <alignment horizontal="right" vertical="center"/>
    </xf>
    <xf numFmtId="2" fontId="55" fillId="0" borderId="8" xfId="0" applyNumberFormat="1" applyFont="1" applyBorder="1" applyAlignment="1">
      <alignment horizontal="right" vertical="center"/>
    </xf>
    <xf numFmtId="0" fontId="3" fillId="0" borderId="9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right" vertical="center"/>
    </xf>
    <xf numFmtId="2" fontId="3" fillId="0" borderId="7" xfId="0" applyNumberFormat="1" applyFont="1" applyBorder="1" applyAlignment="1">
      <alignment horizontal="right" vertical="center"/>
    </xf>
    <xf numFmtId="2" fontId="3" fillId="0" borderId="8" xfId="0" applyNumberFormat="1" applyFont="1" applyBorder="1" applyAlignment="1">
      <alignment horizontal="right" vertical="center"/>
    </xf>
    <xf numFmtId="2" fontId="3" fillId="0" borderId="6" xfId="0" applyNumberFormat="1" applyFont="1" applyBorder="1" applyAlignment="1">
      <alignment horizontal="right"/>
    </xf>
    <xf numFmtId="2" fontId="3" fillId="0" borderId="7" xfId="0" applyNumberFormat="1" applyFont="1" applyBorder="1" applyAlignment="1">
      <alignment horizontal="right"/>
    </xf>
    <xf numFmtId="2" fontId="3" fillId="0" borderId="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>
      <alignment horizontal="right" vertical="center"/>
    </xf>
    <xf numFmtId="3" fontId="3" fillId="0" borderId="61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2" fontId="3" fillId="0" borderId="61" xfId="0" applyNumberFormat="1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 vertical="center"/>
    </xf>
    <xf numFmtId="2" fontId="3" fillId="0" borderId="9" xfId="0" applyNumberFormat="1" applyFont="1" applyBorder="1" applyAlignment="1">
      <alignment horizontal="right" vertical="center"/>
    </xf>
    <xf numFmtId="2" fontId="50" fillId="0" borderId="68" xfId="0" applyNumberFormat="1" applyFont="1" applyBorder="1" applyAlignment="1">
      <alignment horizontal="center" vertical="center"/>
    </xf>
    <xf numFmtId="2" fontId="50" fillId="0" borderId="66" xfId="0" applyNumberFormat="1" applyFont="1" applyBorder="1" applyAlignment="1">
      <alignment horizontal="center" vertical="center"/>
    </xf>
    <xf numFmtId="2" fontId="50" fillId="0" borderId="70" xfId="0" applyNumberFormat="1" applyFont="1" applyBorder="1" applyAlignment="1">
      <alignment horizontal="center" vertical="center"/>
    </xf>
    <xf numFmtId="0" fontId="47" fillId="0" borderId="68" xfId="0" applyFont="1" applyFill="1" applyBorder="1" applyAlignment="1">
      <alignment horizontal="center" vertical="center"/>
    </xf>
    <xf numFmtId="0" fontId="47" fillId="0" borderId="70" xfId="0" applyFont="1" applyFill="1" applyBorder="1" applyAlignment="1">
      <alignment horizontal="center" vertical="center"/>
    </xf>
    <xf numFmtId="2" fontId="45" fillId="0" borderId="68" xfId="0" applyNumberFormat="1" applyFont="1" applyBorder="1" applyAlignment="1">
      <alignment horizontal="center"/>
    </xf>
    <xf numFmtId="2" fontId="45" fillId="0" borderId="66" xfId="0" applyNumberFormat="1" applyFont="1" applyBorder="1" applyAlignment="1">
      <alignment horizontal="center"/>
    </xf>
    <xf numFmtId="2" fontId="45" fillId="0" borderId="70" xfId="0" applyNumberFormat="1" applyFont="1" applyBorder="1" applyAlignment="1">
      <alignment horizontal="center"/>
    </xf>
    <xf numFmtId="0" fontId="47" fillId="60" borderId="44" xfId="0" applyFont="1" applyFill="1" applyBorder="1" applyAlignment="1">
      <alignment horizontal="center" vertical="center"/>
    </xf>
    <xf numFmtId="0" fontId="47" fillId="60" borderId="45" xfId="0" applyFont="1" applyFill="1" applyBorder="1" applyAlignment="1">
      <alignment horizontal="center" vertical="center"/>
    </xf>
    <xf numFmtId="2" fontId="50" fillId="60" borderId="53" xfId="0" applyNumberFormat="1" applyFont="1" applyFill="1" applyBorder="1" applyAlignment="1">
      <alignment horizontal="center"/>
    </xf>
    <xf numFmtId="2" fontId="50" fillId="60" borderId="50" xfId="0" applyNumberFormat="1" applyFont="1" applyFill="1" applyBorder="1" applyAlignment="1">
      <alignment horizontal="center"/>
    </xf>
    <xf numFmtId="2" fontId="50" fillId="60" borderId="52" xfId="0" applyNumberFormat="1" applyFont="1" applyFill="1" applyBorder="1" applyAlignment="1">
      <alignment horizontal="center"/>
    </xf>
    <xf numFmtId="0" fontId="47" fillId="59" borderId="68" xfId="0" applyFont="1" applyFill="1" applyBorder="1" applyAlignment="1">
      <alignment horizontal="center" vertical="center"/>
    </xf>
    <xf numFmtId="0" fontId="47" fillId="59" borderId="70" xfId="0" applyFont="1" applyFill="1" applyBorder="1" applyAlignment="1">
      <alignment horizontal="center" vertical="center"/>
    </xf>
    <xf numFmtId="2" fontId="50" fillId="59" borderId="72" xfId="0" applyNumberFormat="1" applyFont="1" applyFill="1" applyBorder="1" applyAlignment="1">
      <alignment horizontal="center"/>
    </xf>
    <xf numFmtId="2" fontId="50" fillId="59" borderId="71" xfId="0" applyNumberFormat="1" applyFont="1" applyFill="1" applyBorder="1" applyAlignment="1">
      <alignment horizontal="center"/>
    </xf>
    <xf numFmtId="2" fontId="50" fillId="59" borderId="70" xfId="0" applyNumberFormat="1" applyFont="1" applyFill="1" applyBorder="1" applyAlignment="1">
      <alignment horizontal="center"/>
    </xf>
    <xf numFmtId="2" fontId="52" fillId="0" borderId="4" xfId="0" applyNumberFormat="1" applyFont="1" applyBorder="1" applyAlignment="1">
      <alignment horizontal="center" vertical="center"/>
    </xf>
    <xf numFmtId="2" fontId="52" fillId="0" borderId="5" xfId="0" applyNumberFormat="1" applyFont="1" applyBorder="1" applyAlignment="1">
      <alignment horizontal="center" vertical="center"/>
    </xf>
    <xf numFmtId="2" fontId="50" fillId="0" borderId="74" xfId="0" applyNumberFormat="1" applyFont="1" applyBorder="1" applyAlignment="1">
      <alignment horizontal="center" vertical="center"/>
    </xf>
    <xf numFmtId="2" fontId="50" fillId="0" borderId="71" xfId="0" applyNumberFormat="1" applyFont="1" applyBorder="1" applyAlignment="1">
      <alignment horizontal="center" vertical="center"/>
    </xf>
    <xf numFmtId="0" fontId="47" fillId="0" borderId="73" xfId="0" applyFont="1" applyFill="1" applyBorder="1" applyAlignment="1">
      <alignment horizontal="center" vertical="center"/>
    </xf>
    <xf numFmtId="2" fontId="45" fillId="0" borderId="74" xfId="0" applyNumberFormat="1" applyFont="1" applyBorder="1" applyAlignment="1">
      <alignment horizontal="center"/>
    </xf>
    <xf numFmtId="2" fontId="45" fillId="0" borderId="71" xfId="0" applyNumberFormat="1" applyFont="1" applyBorder="1" applyAlignment="1">
      <alignment horizontal="center"/>
    </xf>
    <xf numFmtId="2" fontId="45" fillId="59" borderId="68" xfId="0" applyNumberFormat="1" applyFont="1" applyFill="1" applyBorder="1" applyAlignment="1">
      <alignment horizontal="center"/>
    </xf>
    <xf numFmtId="2" fontId="45" fillId="59" borderId="66" xfId="0" applyNumberFormat="1" applyFont="1" applyFill="1" applyBorder="1" applyAlignment="1">
      <alignment horizontal="center"/>
    </xf>
    <xf numFmtId="2" fontId="45" fillId="59" borderId="70" xfId="0" applyNumberFormat="1" applyFont="1" applyFill="1" applyBorder="1" applyAlignment="1">
      <alignment horizontal="center"/>
    </xf>
    <xf numFmtId="2" fontId="50" fillId="0" borderId="44" xfId="0" applyNumberFormat="1" applyFont="1" applyBorder="1" applyAlignment="1">
      <alignment horizontal="center" vertical="center"/>
    </xf>
    <xf numFmtId="0" fontId="47" fillId="0" borderId="74" xfId="0" applyFont="1" applyFill="1" applyBorder="1" applyAlignment="1">
      <alignment horizontal="center" vertical="center"/>
    </xf>
    <xf numFmtId="2" fontId="50" fillId="0" borderId="72" xfId="0" applyNumberFormat="1" applyFont="1" applyBorder="1" applyAlignment="1">
      <alignment horizontal="center" vertical="center"/>
    </xf>
    <xf numFmtId="2" fontId="45" fillId="0" borderId="77" xfId="0" applyNumberFormat="1" applyFont="1" applyBorder="1" applyAlignment="1">
      <alignment horizontal="center"/>
    </xf>
    <xf numFmtId="0" fontId="47" fillId="0" borderId="77" xfId="0" applyFont="1" applyFill="1" applyBorder="1" applyAlignment="1">
      <alignment horizontal="center" vertical="center"/>
    </xf>
    <xf numFmtId="2" fontId="45" fillId="0" borderId="72" xfId="0" applyNumberFormat="1" applyFont="1" applyBorder="1" applyAlignment="1">
      <alignment horizontal="center"/>
    </xf>
    <xf numFmtId="0" fontId="64" fillId="0" borderId="84" xfId="0" applyFont="1" applyBorder="1" applyAlignment="1">
      <alignment horizontal="right" vertical="center"/>
    </xf>
    <xf numFmtId="0" fontId="67" fillId="0" borderId="111" xfId="0" applyFont="1" applyBorder="1" applyAlignment="1">
      <alignment horizontal="center" vertical="center"/>
    </xf>
    <xf numFmtId="0" fontId="67" fillId="0" borderId="112" xfId="0" applyFont="1" applyBorder="1" applyAlignment="1">
      <alignment horizontal="center" vertical="center"/>
    </xf>
    <xf numFmtId="0" fontId="67" fillId="0" borderId="113" xfId="0" applyFont="1" applyBorder="1" applyAlignment="1">
      <alignment horizontal="center" vertical="center"/>
    </xf>
    <xf numFmtId="0" fontId="67" fillId="0" borderId="109" xfId="2" applyFont="1" applyFill="1" applyBorder="1" applyAlignment="1">
      <alignment horizontal="center" vertical="center"/>
    </xf>
    <xf numFmtId="0" fontId="67" fillId="0" borderId="110" xfId="2" applyFont="1" applyFill="1" applyBorder="1" applyAlignment="1">
      <alignment horizontal="center" vertical="center"/>
    </xf>
    <xf numFmtId="0" fontId="64" fillId="0" borderId="111" xfId="0" applyFont="1" applyBorder="1" applyAlignment="1">
      <alignment horizontal="center" vertical="center"/>
    </xf>
    <xf numFmtId="0" fontId="64" fillId="0" borderId="112" xfId="0" applyFont="1" applyBorder="1" applyAlignment="1">
      <alignment horizontal="center" vertical="center"/>
    </xf>
    <xf numFmtId="0" fontId="64" fillId="0" borderId="113" xfId="0" applyFont="1" applyBorder="1" applyAlignment="1">
      <alignment horizontal="center" vertical="center"/>
    </xf>
    <xf numFmtId="0" fontId="67" fillId="0" borderId="109" xfId="0" applyFont="1" applyFill="1" applyBorder="1" applyAlignment="1">
      <alignment horizontal="center" vertical="center"/>
    </xf>
    <xf numFmtId="0" fontId="67" fillId="0" borderId="110" xfId="0" applyFont="1" applyFill="1" applyBorder="1" applyAlignment="1">
      <alignment horizontal="center" vertical="center"/>
    </xf>
    <xf numFmtId="0" fontId="64" fillId="0" borderId="0" xfId="0" applyFont="1" applyAlignment="1">
      <alignment horizontal="right" vertical="center"/>
    </xf>
    <xf numFmtId="0" fontId="64" fillId="0" borderId="99" xfId="0" applyFont="1" applyBorder="1" applyAlignment="1">
      <alignment horizontal="center" vertical="center"/>
    </xf>
    <xf numFmtId="0" fontId="64" fillId="0" borderId="100" xfId="0" applyFont="1" applyBorder="1" applyAlignment="1">
      <alignment horizontal="center" vertical="center"/>
    </xf>
    <xf numFmtId="0" fontId="64" fillId="0" borderId="101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/>
    </xf>
    <xf numFmtId="0" fontId="4" fillId="0" borderId="103" xfId="0" applyFont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47" fillId="0" borderId="79" xfId="0" applyFont="1" applyBorder="1" applyAlignment="1">
      <alignment horizontal="center" vertical="center"/>
    </xf>
    <xf numFmtId="2" fontId="47" fillId="0" borderId="79" xfId="0" applyNumberFormat="1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7" fillId="0" borderId="65" xfId="0" applyFont="1" applyBorder="1" applyAlignment="1">
      <alignment horizontal="center" vertical="center"/>
    </xf>
    <xf numFmtId="0" fontId="47" fillId="0" borderId="66" xfId="0" applyFont="1" applyBorder="1" applyAlignment="1">
      <alignment horizontal="center" vertical="center"/>
    </xf>
    <xf numFmtId="0" fontId="47" fillId="0" borderId="67" xfId="0" applyFont="1" applyBorder="1" applyAlignment="1">
      <alignment horizontal="center" vertical="center"/>
    </xf>
    <xf numFmtId="2" fontId="56" fillId="0" borderId="4" xfId="2" applyNumberFormat="1" applyFont="1" applyBorder="1" applyAlignment="1">
      <alignment horizontal="center" vertical="center"/>
    </xf>
    <xf numFmtId="165" fontId="4" fillId="3" borderId="75" xfId="2" applyNumberFormat="1" applyFont="1" applyFill="1" applyBorder="1" applyAlignment="1">
      <alignment horizontal="right" vertical="center"/>
    </xf>
    <xf numFmtId="164" fontId="3" fillId="0" borderId="34" xfId="0" applyNumberFormat="1" applyFont="1" applyFill="1" applyBorder="1" applyAlignment="1">
      <alignment horizontal="center" vertical="center" wrapText="1"/>
    </xf>
    <xf numFmtId="164" fontId="3" fillId="0" borderId="33" xfId="0" applyNumberFormat="1" applyFont="1" applyFill="1" applyBorder="1" applyAlignment="1">
      <alignment horizontal="center" vertical="center" wrapText="1"/>
    </xf>
  </cellXfs>
  <cellStyles count="437">
    <cellStyle name="20% - Accent1 2" xfId="4"/>
    <cellStyle name="20% - Accent1 3" xfId="5"/>
    <cellStyle name="20% - Accent1 4" xfId="3"/>
    <cellStyle name="20% - Accent2 2" xfId="7"/>
    <cellStyle name="20% - Accent2 3" xfId="8"/>
    <cellStyle name="20% - Accent2 4" xfId="6"/>
    <cellStyle name="20% - Accent3 2" xfId="10"/>
    <cellStyle name="20% - Accent3 3" xfId="11"/>
    <cellStyle name="20% - Accent3 4" xfId="9"/>
    <cellStyle name="20% - Accent4 2" xfId="13"/>
    <cellStyle name="20% - Accent4 3" xfId="14"/>
    <cellStyle name="20% - Accent4 4" xfId="12"/>
    <cellStyle name="20% - Accent5 2" xfId="16"/>
    <cellStyle name="20% - Accent5 3" xfId="17"/>
    <cellStyle name="20% - Accent5 4" xfId="15"/>
    <cellStyle name="20% - Accent6 2" xfId="19"/>
    <cellStyle name="20% - Accent6 3" xfId="20"/>
    <cellStyle name="20% - Accent6 4" xfId="18"/>
    <cellStyle name="40% - Accent1 2" xfId="22"/>
    <cellStyle name="40% - Accent1 3" xfId="23"/>
    <cellStyle name="40% - Accent1 4" xfId="21"/>
    <cellStyle name="40% - Accent2 2" xfId="25"/>
    <cellStyle name="40% - Accent2 3" xfId="26"/>
    <cellStyle name="40% - Accent2 4" xfId="24"/>
    <cellStyle name="40% - Accent3 2" xfId="28"/>
    <cellStyle name="40% - Accent3 3" xfId="29"/>
    <cellStyle name="40% - Accent3 4" xfId="27"/>
    <cellStyle name="40% - Accent4 2" xfId="31"/>
    <cellStyle name="40% - Accent4 3" xfId="32"/>
    <cellStyle name="40% - Accent4 4" xfId="30"/>
    <cellStyle name="40% - Accent5 2" xfId="34"/>
    <cellStyle name="40% - Accent5 3" xfId="35"/>
    <cellStyle name="40% - Accent5 4" xfId="33"/>
    <cellStyle name="40% - Accent6 2" xfId="37"/>
    <cellStyle name="40% - Accent6 3" xfId="38"/>
    <cellStyle name="40% - Accent6 4" xfId="36"/>
    <cellStyle name="60% - Accent1 2" xfId="40"/>
    <cellStyle name="60% - Accent1 3" xfId="41"/>
    <cellStyle name="60% - Accent1 4" xfId="39"/>
    <cellStyle name="60% - Accent2 2" xfId="43"/>
    <cellStyle name="60% - Accent2 3" xfId="44"/>
    <cellStyle name="60% - Accent2 4" xfId="42"/>
    <cellStyle name="60% - Accent3 2" xfId="46"/>
    <cellStyle name="60% - Accent3 3" xfId="47"/>
    <cellStyle name="60% - Accent3 4" xfId="45"/>
    <cellStyle name="60% - Accent4 2" xfId="49"/>
    <cellStyle name="60% - Accent4 3" xfId="50"/>
    <cellStyle name="60% - Accent4 4" xfId="48"/>
    <cellStyle name="60% - Accent5 2" xfId="52"/>
    <cellStyle name="60% - Accent5 3" xfId="53"/>
    <cellStyle name="60% - Accent5 4" xfId="51"/>
    <cellStyle name="60% - Accent6 2" xfId="55"/>
    <cellStyle name="60% - Accent6 3" xfId="56"/>
    <cellStyle name="60% - Accent6 4" xfId="54"/>
    <cellStyle name="Accent1 2" xfId="58"/>
    <cellStyle name="Accent1 3" xfId="59"/>
    <cellStyle name="Accent1 4" xfId="57"/>
    <cellStyle name="Accent2 2" xfId="61"/>
    <cellStyle name="Accent2 3" xfId="62"/>
    <cellStyle name="Accent2 4" xfId="60"/>
    <cellStyle name="Accent3 2" xfId="64"/>
    <cellStyle name="Accent3 3" xfId="65"/>
    <cellStyle name="Accent3 4" xfId="63"/>
    <cellStyle name="Accent4 2" xfId="67"/>
    <cellStyle name="Accent4 3" xfId="68"/>
    <cellStyle name="Accent4 4" xfId="66"/>
    <cellStyle name="Accent5 2" xfId="70"/>
    <cellStyle name="Accent5 3" xfId="71"/>
    <cellStyle name="Accent5 4" xfId="69"/>
    <cellStyle name="Accent6 2" xfId="73"/>
    <cellStyle name="Accent6 3" xfId="74"/>
    <cellStyle name="Accent6 4" xfId="72"/>
    <cellStyle name="Bad 2" xfId="76"/>
    <cellStyle name="Bad 3" xfId="77"/>
    <cellStyle name="Bad 4" xfId="75"/>
    <cellStyle name="Calculation 2" xfId="79"/>
    <cellStyle name="Calculation 3" xfId="80"/>
    <cellStyle name="Calculation 3 2" xfId="413"/>
    <cellStyle name="Calculation 3 3" xfId="422"/>
    <cellStyle name="Calculation 3 4" xfId="428"/>
    <cellStyle name="Calculation 3 5" xfId="431"/>
    <cellStyle name="Calculation 4" xfId="78"/>
    <cellStyle name="Check Cell 2" xfId="82"/>
    <cellStyle name="Check Cell 3" xfId="83"/>
    <cellStyle name="Check Cell 4" xfId="81"/>
    <cellStyle name="Explanatory Text 2" xfId="85"/>
    <cellStyle name="Explanatory Text 3" xfId="86"/>
    <cellStyle name="Explanatory Text 4" xfId="84"/>
    <cellStyle name="Good 2" xfId="88"/>
    <cellStyle name="Good 3" xfId="89"/>
    <cellStyle name="Good 4" xfId="87"/>
    <cellStyle name="Heading 1 2" xfId="91"/>
    <cellStyle name="Heading 1 3" xfId="92"/>
    <cellStyle name="Heading 1 4" xfId="90"/>
    <cellStyle name="Heading 2 2" xfId="94"/>
    <cellStyle name="Heading 2 3" xfId="95"/>
    <cellStyle name="Heading 2 4" xfId="93"/>
    <cellStyle name="Heading 3 2" xfId="97"/>
    <cellStyle name="Heading 3 3" xfId="98"/>
    <cellStyle name="Heading 3 4" xfId="96"/>
    <cellStyle name="Heading 4 2" xfId="100"/>
    <cellStyle name="Heading 4 3" xfId="101"/>
    <cellStyle name="Heading 4 4" xfId="99"/>
    <cellStyle name="Input 2" xfId="103"/>
    <cellStyle name="Input 3" xfId="104"/>
    <cellStyle name="Input 3 2" xfId="414"/>
    <cellStyle name="Input 3 3" xfId="421"/>
    <cellStyle name="Input 3 4" xfId="427"/>
    <cellStyle name="Input 3 5" xfId="432"/>
    <cellStyle name="Input 4" xfId="102"/>
    <cellStyle name="Linked Cell 2" xfId="106"/>
    <cellStyle name="Linked Cell 3" xfId="107"/>
    <cellStyle name="Linked Cell 4" xfId="105"/>
    <cellStyle name="Neutral 2" xfId="109"/>
    <cellStyle name="Neutral 3" xfId="110"/>
    <cellStyle name="Neutral 4" xfId="108"/>
    <cellStyle name="Normal" xfId="0" builtinId="0"/>
    <cellStyle name="Normal 10" xfId="111"/>
    <cellStyle name="Normal 100" xfId="112"/>
    <cellStyle name="Normal 101" xfId="113"/>
    <cellStyle name="Normal 102" xfId="114"/>
    <cellStyle name="Normal 103" xfId="115"/>
    <cellStyle name="Normal 104" xfId="116"/>
    <cellStyle name="Normal 105" xfId="117"/>
    <cellStyle name="Normal 106" xfId="118"/>
    <cellStyle name="Normal 107" xfId="119"/>
    <cellStyle name="Normal 108" xfId="120"/>
    <cellStyle name="Normal 109" xfId="121"/>
    <cellStyle name="Normal 11" xfId="122"/>
    <cellStyle name="Normal 110" xfId="123"/>
    <cellStyle name="Normal 111" xfId="124"/>
    <cellStyle name="Normal 112" xfId="1"/>
    <cellStyle name="Normal 112 2" xfId="2"/>
    <cellStyle name="Normal 113" xfId="125"/>
    <cellStyle name="Normal 113 2" xfId="126"/>
    <cellStyle name="Normal 114" xfId="127"/>
    <cellStyle name="Normal 114 2" xfId="128"/>
    <cellStyle name="Normal 115" xfId="129"/>
    <cellStyle name="Normal 115 2" xfId="130"/>
    <cellStyle name="Normal 116" xfId="131"/>
    <cellStyle name="Normal 116 2" xfId="132"/>
    <cellStyle name="Normal 117" xfId="133"/>
    <cellStyle name="Normal 117 2" xfId="134"/>
    <cellStyle name="Normal 118" xfId="135"/>
    <cellStyle name="Normal 118 2" xfId="136"/>
    <cellStyle name="Normal 119" xfId="137"/>
    <cellStyle name="Normal 119 2" xfId="138"/>
    <cellStyle name="Normal 12" xfId="139"/>
    <cellStyle name="Normal 120" xfId="140"/>
    <cellStyle name="Normal 120 2" xfId="141"/>
    <cellStyle name="Normal 121" xfId="142"/>
    <cellStyle name="Normal 121 2" xfId="143"/>
    <cellStyle name="Normal 122" xfId="144"/>
    <cellStyle name="Normal 123" xfId="145"/>
    <cellStyle name="Normal 124" xfId="146"/>
    <cellStyle name="Normal 125" xfId="147"/>
    <cellStyle name="Normal 126" xfId="148"/>
    <cellStyle name="Normal 127" xfId="149"/>
    <cellStyle name="Normal 128" xfId="150"/>
    <cellStyle name="Normal 129" xfId="151"/>
    <cellStyle name="Normal 13" xfId="152"/>
    <cellStyle name="Normal 130" xfId="153"/>
    <cellStyle name="Normal 131" xfId="154"/>
    <cellStyle name="Normal 132" xfId="155"/>
    <cellStyle name="Normal 133" xfId="156"/>
    <cellStyle name="Normal 134" xfId="157"/>
    <cellStyle name="Normal 135" xfId="158"/>
    <cellStyle name="Normal 136" xfId="159"/>
    <cellStyle name="Normal 137" xfId="160"/>
    <cellStyle name="Normal 138" xfId="161"/>
    <cellStyle name="Normal 139" xfId="162"/>
    <cellStyle name="Normal 14" xfId="163"/>
    <cellStyle name="Normal 140" xfId="164"/>
    <cellStyle name="Normal 141" xfId="165"/>
    <cellStyle name="Normal 142" xfId="166"/>
    <cellStyle name="Normal 143" xfId="167"/>
    <cellStyle name="Normal 144" xfId="168"/>
    <cellStyle name="Normal 145" xfId="169"/>
    <cellStyle name="Normal 146" xfId="170"/>
    <cellStyle name="Normal 147" xfId="171"/>
    <cellStyle name="Normal 148" xfId="172"/>
    <cellStyle name="Normal 149" xfId="173"/>
    <cellStyle name="Normal 15" xfId="174"/>
    <cellStyle name="Normal 150" xfId="175"/>
    <cellStyle name="Normal 151" xfId="176"/>
    <cellStyle name="Normal 152" xfId="177"/>
    <cellStyle name="Normal 153" xfId="178"/>
    <cellStyle name="Normal 154" xfId="179"/>
    <cellStyle name="Normal 155" xfId="180"/>
    <cellStyle name="Normal 156" xfId="181"/>
    <cellStyle name="Normal 157" xfId="182"/>
    <cellStyle name="Normal 158" xfId="183"/>
    <cellStyle name="Normal 159" xfId="184"/>
    <cellStyle name="Normal 16" xfId="185"/>
    <cellStyle name="Normal 160" xfId="186"/>
    <cellStyle name="Normal 161" xfId="187"/>
    <cellStyle name="Normal 162" xfId="188"/>
    <cellStyle name="Normal 163" xfId="189"/>
    <cellStyle name="Normal 164" xfId="190"/>
    <cellStyle name="Normal 165" xfId="191"/>
    <cellStyle name="Normal 166" xfId="192"/>
    <cellStyle name="Normal 167" xfId="193"/>
    <cellStyle name="Normal 168" xfId="194"/>
    <cellStyle name="Normal 169" xfId="195"/>
    <cellStyle name="Normal 17" xfId="196"/>
    <cellStyle name="Normal 170" xfId="197"/>
    <cellStyle name="Normal 171" xfId="198"/>
    <cellStyle name="Normal 172" xfId="199"/>
    <cellStyle name="Normal 173" xfId="200"/>
    <cellStyle name="Normal 174" xfId="201"/>
    <cellStyle name="Normal 175" xfId="202"/>
    <cellStyle name="Normal 176" xfId="203"/>
    <cellStyle name="Normal 177" xfId="204"/>
    <cellStyle name="Normal 178" xfId="205"/>
    <cellStyle name="Normal 179" xfId="206"/>
    <cellStyle name="Normal 18" xfId="207"/>
    <cellStyle name="Normal 180" xfId="208"/>
    <cellStyle name="Normal 181" xfId="209"/>
    <cellStyle name="Normal 182" xfId="210"/>
    <cellStyle name="Normal 183" xfId="211"/>
    <cellStyle name="Normal 184" xfId="212"/>
    <cellStyle name="Normal 185" xfId="213"/>
    <cellStyle name="Normal 186" xfId="214"/>
    <cellStyle name="Normal 187" xfId="215"/>
    <cellStyle name="Normal 188" xfId="216"/>
    <cellStyle name="Normal 189" xfId="217"/>
    <cellStyle name="Normal 19" xfId="218"/>
    <cellStyle name="Normal 190" xfId="219"/>
    <cellStyle name="Normal 191" xfId="220"/>
    <cellStyle name="Normal 192" xfId="221"/>
    <cellStyle name="Normal 193" xfId="222"/>
    <cellStyle name="Normal 194" xfId="223"/>
    <cellStyle name="Normal 195" xfId="224"/>
    <cellStyle name="Normal 196" xfId="225"/>
    <cellStyle name="Normal 197" xfId="226"/>
    <cellStyle name="Normal 197 2" xfId="227"/>
    <cellStyle name="Normal 198" xfId="228"/>
    <cellStyle name="Normal 198 2" xfId="229"/>
    <cellStyle name="Normal 199" xfId="230"/>
    <cellStyle name="Normal 2" xfId="231"/>
    <cellStyle name="Normal 20" xfId="232"/>
    <cellStyle name="Normal 200" xfId="233"/>
    <cellStyle name="Normal 200 2" xfId="234"/>
    <cellStyle name="Normal 201" xfId="235"/>
    <cellStyle name="Normal 201 2" xfId="236"/>
    <cellStyle name="Normal 202" xfId="237"/>
    <cellStyle name="Normal 202 2" xfId="238"/>
    <cellStyle name="Normal 203" xfId="239"/>
    <cellStyle name="Normal 203 2" xfId="240"/>
    <cellStyle name="Normal 204" xfId="241"/>
    <cellStyle name="Normal 204 2" xfId="242"/>
    <cellStyle name="Normal 205" xfId="243"/>
    <cellStyle name="Normal 205 2" xfId="244"/>
    <cellStyle name="Normal 206" xfId="245"/>
    <cellStyle name="Normal 206 2" xfId="246"/>
    <cellStyle name="Normal 207" xfId="247"/>
    <cellStyle name="Normal 207 2" xfId="248"/>
    <cellStyle name="Normal 208" xfId="249"/>
    <cellStyle name="Normal 208 2" xfId="250"/>
    <cellStyle name="Normal 209" xfId="251"/>
    <cellStyle name="Normal 209 2" xfId="252"/>
    <cellStyle name="Normal 21" xfId="253"/>
    <cellStyle name="Normal 210" xfId="254"/>
    <cellStyle name="Normal 211" xfId="255"/>
    <cellStyle name="Normal 212" xfId="256"/>
    <cellStyle name="Normal 213" xfId="257"/>
    <cellStyle name="Normal 214" xfId="258"/>
    <cellStyle name="Normal 215" xfId="259"/>
    <cellStyle name="Normal 216" xfId="260"/>
    <cellStyle name="Normal 217" xfId="261"/>
    <cellStyle name="Normal 218" xfId="262"/>
    <cellStyle name="Normal 219" xfId="263"/>
    <cellStyle name="Normal 22" xfId="264"/>
    <cellStyle name="Normal 220" xfId="265"/>
    <cellStyle name="Normal 221" xfId="266"/>
    <cellStyle name="Normal 222" xfId="267"/>
    <cellStyle name="Normal 223" xfId="268"/>
    <cellStyle name="Normal 224" xfId="269"/>
    <cellStyle name="Normal 225" xfId="270"/>
    <cellStyle name="Normal 226" xfId="271"/>
    <cellStyle name="Normal 227" xfId="272"/>
    <cellStyle name="Normal 228" xfId="273"/>
    <cellStyle name="Normal 229" xfId="274"/>
    <cellStyle name="Normal 23" xfId="275"/>
    <cellStyle name="Normal 230" xfId="276"/>
    <cellStyle name="Normal 231" xfId="277"/>
    <cellStyle name="Normal 232" xfId="278"/>
    <cellStyle name="Normal 233" xfId="279"/>
    <cellStyle name="Normal 234" xfId="280"/>
    <cellStyle name="Normal 235" xfId="281"/>
    <cellStyle name="Normal 236" xfId="282"/>
    <cellStyle name="Normal 237" xfId="283"/>
    <cellStyle name="Normal 238" xfId="284"/>
    <cellStyle name="Normal 239" xfId="285"/>
    <cellStyle name="Normal 24" xfId="286"/>
    <cellStyle name="Normal 240" xfId="287"/>
    <cellStyle name="Normal 241" xfId="288"/>
    <cellStyle name="Normal 242" xfId="289"/>
    <cellStyle name="Normal 243" xfId="290"/>
    <cellStyle name="Normal 244" xfId="291"/>
    <cellStyle name="Normal 245" xfId="292"/>
    <cellStyle name="Normal 246" xfId="293"/>
    <cellStyle name="Normal 247" xfId="294"/>
    <cellStyle name="Normal 248" xfId="295"/>
    <cellStyle name="Normal 249" xfId="296"/>
    <cellStyle name="Normal 25" xfId="297"/>
    <cellStyle name="Normal 250" xfId="298"/>
    <cellStyle name="Normal 251" xfId="299"/>
    <cellStyle name="Normal 252" xfId="300"/>
    <cellStyle name="Normal 253" xfId="301"/>
    <cellStyle name="Normal 254" xfId="302"/>
    <cellStyle name="Normal 255" xfId="303"/>
    <cellStyle name="Normal 256" xfId="304"/>
    <cellStyle name="Normal 257" xfId="305"/>
    <cellStyle name="Normal 258" xfId="306"/>
    <cellStyle name="Normal 26" xfId="307"/>
    <cellStyle name="Normal 27" xfId="308"/>
    <cellStyle name="Normal 28" xfId="309"/>
    <cellStyle name="Normal 29" xfId="310"/>
    <cellStyle name="Normal 3" xfId="311"/>
    <cellStyle name="Normal 30" xfId="312"/>
    <cellStyle name="Normal 31" xfId="313"/>
    <cellStyle name="Normal 32" xfId="314"/>
    <cellStyle name="Normal 33" xfId="315"/>
    <cellStyle name="Normal 34" xfId="316"/>
    <cellStyle name="Normal 35" xfId="317"/>
    <cellStyle name="Normal 35 2" xfId="318"/>
    <cellStyle name="Normal 36" xfId="319"/>
    <cellStyle name="Normal 36 2" xfId="320"/>
    <cellStyle name="Normal 37" xfId="321"/>
    <cellStyle name="Normal 37 2" xfId="322"/>
    <cellStyle name="Normal 38" xfId="323"/>
    <cellStyle name="Normal 39" xfId="324"/>
    <cellStyle name="Normal 4" xfId="325"/>
    <cellStyle name="Normal 40" xfId="326"/>
    <cellStyle name="Normal 41" xfId="327"/>
    <cellStyle name="Normal 42" xfId="328"/>
    <cellStyle name="Normal 43" xfId="329"/>
    <cellStyle name="Normal 44" xfId="330"/>
    <cellStyle name="Normal 45" xfId="331"/>
    <cellStyle name="Normal 46" xfId="332"/>
    <cellStyle name="Normal 47" xfId="333"/>
    <cellStyle name="Normal 48" xfId="334"/>
    <cellStyle name="Normal 49" xfId="335"/>
    <cellStyle name="Normal 5" xfId="336"/>
    <cellStyle name="Normal 50" xfId="337"/>
    <cellStyle name="Normal 51" xfId="338"/>
    <cellStyle name="Normal 52" xfId="339"/>
    <cellStyle name="Normal 53" xfId="340"/>
    <cellStyle name="Normal 53 2" xfId="341"/>
    <cellStyle name="Normal 54" xfId="342"/>
    <cellStyle name="Normal 54 2" xfId="343"/>
    <cellStyle name="Normal 55" xfId="344"/>
    <cellStyle name="Normal 55 2" xfId="345"/>
    <cellStyle name="Normal 56" xfId="346"/>
    <cellStyle name="Normal 57" xfId="347"/>
    <cellStyle name="Normal 58" xfId="348"/>
    <cellStyle name="Normal 59" xfId="349"/>
    <cellStyle name="Normal 6" xfId="350"/>
    <cellStyle name="Normal 60" xfId="351"/>
    <cellStyle name="Normal 61" xfId="352"/>
    <cellStyle name="Normal 62" xfId="353"/>
    <cellStyle name="Normal 63" xfId="354"/>
    <cellStyle name="Normal 64" xfId="355"/>
    <cellStyle name="Normal 64 2" xfId="356"/>
    <cellStyle name="Normal 65" xfId="357"/>
    <cellStyle name="Normal 65 2" xfId="358"/>
    <cellStyle name="Normal 66" xfId="359"/>
    <cellStyle name="Normal 66 2" xfId="360"/>
    <cellStyle name="Normal 67" xfId="361"/>
    <cellStyle name="Normal 68" xfId="362"/>
    <cellStyle name="Normal 69" xfId="363"/>
    <cellStyle name="Normal 7" xfId="364"/>
    <cellStyle name="Normal 70" xfId="365"/>
    <cellStyle name="Normal 71" xfId="366"/>
    <cellStyle name="Normal 72" xfId="367"/>
    <cellStyle name="Normal 73" xfId="368"/>
    <cellStyle name="Normal 74" xfId="369"/>
    <cellStyle name="Normal 75" xfId="370"/>
    <cellStyle name="Normal 76" xfId="371"/>
    <cellStyle name="Normal 77" xfId="372"/>
    <cellStyle name="Normal 78" xfId="373"/>
    <cellStyle name="Normal 79" xfId="374"/>
    <cellStyle name="Normal 8" xfId="375"/>
    <cellStyle name="Normal 80" xfId="376"/>
    <cellStyle name="Normal 81" xfId="377"/>
    <cellStyle name="Normal 82" xfId="378"/>
    <cellStyle name="Normal 83" xfId="379"/>
    <cellStyle name="Normal 84" xfId="380"/>
    <cellStyle name="Normal 85" xfId="381"/>
    <cellStyle name="Normal 86" xfId="382"/>
    <cellStyle name="Normal 87" xfId="383"/>
    <cellStyle name="Normal 88" xfId="384"/>
    <cellStyle name="Normal 89" xfId="385"/>
    <cellStyle name="Normal 9" xfId="386"/>
    <cellStyle name="Normal 90" xfId="387"/>
    <cellStyle name="Normal 91" xfId="388"/>
    <cellStyle name="Normal 92" xfId="389"/>
    <cellStyle name="Normal 93" xfId="390"/>
    <cellStyle name="Normal 94" xfId="391"/>
    <cellStyle name="Normal 95" xfId="392"/>
    <cellStyle name="Normal 96" xfId="393"/>
    <cellStyle name="Normal 97" xfId="394"/>
    <cellStyle name="Normal 98" xfId="395"/>
    <cellStyle name="Normal 99" xfId="396"/>
    <cellStyle name="Note 2" xfId="398"/>
    <cellStyle name="Note 3" xfId="399"/>
    <cellStyle name="Note 3 2" xfId="400"/>
    <cellStyle name="Note 3 2 2" xfId="416"/>
    <cellStyle name="Note 3 2 3" xfId="419"/>
    <cellStyle name="Note 3 2 4" xfId="425"/>
    <cellStyle name="Note 3 2 5" xfId="434"/>
    <cellStyle name="Note 3 3" xfId="415"/>
    <cellStyle name="Note 3 4" xfId="420"/>
    <cellStyle name="Note 3 5" xfId="426"/>
    <cellStyle name="Note 3 6" xfId="433"/>
    <cellStyle name="Note 4" xfId="397"/>
    <cellStyle name="Output 2" xfId="402"/>
    <cellStyle name="Output 3" xfId="403"/>
    <cellStyle name="Output 3 2" xfId="417"/>
    <cellStyle name="Output 3 3" xfId="423"/>
    <cellStyle name="Output 3 4" xfId="429"/>
    <cellStyle name="Output 3 5" xfId="435"/>
    <cellStyle name="Output 4" xfId="401"/>
    <cellStyle name="Title 2" xfId="405"/>
    <cellStyle name="Title 3" xfId="406"/>
    <cellStyle name="Title 4" xfId="404"/>
    <cellStyle name="Total 2" xfId="408"/>
    <cellStyle name="Total 3" xfId="409"/>
    <cellStyle name="Total 3 2" xfId="418"/>
    <cellStyle name="Total 3 3" xfId="424"/>
    <cellStyle name="Total 3 4" xfId="430"/>
    <cellStyle name="Total 3 5" xfId="436"/>
    <cellStyle name="Total 4" xfId="407"/>
    <cellStyle name="Warning Text 2" xfId="411"/>
    <cellStyle name="Warning Text 3" xfId="412"/>
    <cellStyle name="Warning Text 4" xfId="4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867834</xdr:colOff>
      <xdr:row>0</xdr:row>
      <xdr:rowOff>0</xdr:rowOff>
    </xdr:from>
    <xdr:to>
      <xdr:col>13</xdr:col>
      <xdr:colOff>0</xdr:colOff>
      <xdr:row>3</xdr:row>
      <xdr:rowOff>243417</xdr:rowOff>
    </xdr:to>
    <xdr:pic>
      <xdr:nvPicPr>
        <xdr:cNvPr id="4" name="Picture 9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9063704" y="0"/>
          <a:ext cx="996629" cy="83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3216933" y="65055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3216933" y="65055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3216933" y="65055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3216933" y="65055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3216933" y="65055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3216933" y="65055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3216933" y="65055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3216933" y="65055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3216933" y="65055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3216933" y="65055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3216933" y="65055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3216933" y="65055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3216933" y="591502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3216933" y="591502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3216933" y="591502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3216933" y="591502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3216933" y="591502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3216933" y="591502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25</xdr:row>
      <xdr:rowOff>0</xdr:rowOff>
    </xdr:from>
    <xdr:ext cx="2242" cy="333028"/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3216933" y="61245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25</xdr:row>
      <xdr:rowOff>0</xdr:rowOff>
    </xdr:from>
    <xdr:ext cx="2242" cy="333028"/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3216933" y="61245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25</xdr:row>
      <xdr:rowOff>0</xdr:rowOff>
    </xdr:from>
    <xdr:ext cx="2242" cy="333028"/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3216933" y="61245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25</xdr:row>
      <xdr:rowOff>0</xdr:rowOff>
    </xdr:from>
    <xdr:ext cx="2242" cy="333028"/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3216933" y="61245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25</xdr:row>
      <xdr:rowOff>0</xdr:rowOff>
    </xdr:from>
    <xdr:ext cx="2242" cy="333028"/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3216933" y="61245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25</xdr:row>
      <xdr:rowOff>0</xdr:rowOff>
    </xdr:from>
    <xdr:ext cx="2242" cy="333028"/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3216933" y="61245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3216933" y="65055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3216933" y="65055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3216933" y="65055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3216933" y="65055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3216933" y="65055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33" name="Picture 3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3216933" y="6505575"/>
          <a:ext cx="2242" cy="33302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961412</xdr:colOff>
      <xdr:row>0</xdr:row>
      <xdr:rowOff>9527</xdr:rowOff>
    </xdr:from>
    <xdr:to>
      <xdr:col>13</xdr:col>
      <xdr:colOff>1356102</xdr:colOff>
      <xdr:row>1</xdr:row>
      <xdr:rowOff>66675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3252773" y="9527"/>
          <a:ext cx="394690" cy="30479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59</xdr:row>
      <xdr:rowOff>0</xdr:rowOff>
    </xdr:from>
    <xdr:to>
      <xdr:col>13</xdr:col>
      <xdr:colOff>1028825</xdr:colOff>
      <xdr:row>60</xdr:row>
      <xdr:rowOff>47278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59</xdr:row>
      <xdr:rowOff>0</xdr:rowOff>
    </xdr:from>
    <xdr:to>
      <xdr:col>13</xdr:col>
      <xdr:colOff>1028825</xdr:colOff>
      <xdr:row>60</xdr:row>
      <xdr:rowOff>47278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59</xdr:row>
      <xdr:rowOff>0</xdr:rowOff>
    </xdr:from>
    <xdr:to>
      <xdr:col>13</xdr:col>
      <xdr:colOff>1028825</xdr:colOff>
      <xdr:row>60</xdr:row>
      <xdr:rowOff>47278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970156</xdr:colOff>
      <xdr:row>59</xdr:row>
      <xdr:rowOff>66675</xdr:rowOff>
    </xdr:from>
    <xdr:to>
      <xdr:col>13</xdr:col>
      <xdr:colOff>1371600</xdr:colOff>
      <xdr:row>60</xdr:row>
      <xdr:rowOff>9525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237275" y="11420475"/>
          <a:ext cx="401444" cy="228600"/>
        </a:xfrm>
        <a:prstGeom prst="rect">
          <a:avLst/>
        </a:prstGeom>
      </xdr:spPr>
    </xdr:pic>
    <xdr:clientData/>
  </xdr:twoCellAnchor>
  <xdr:twoCellAnchor editAs="oneCell">
    <xdr:from>
      <xdr:col>13</xdr:col>
      <xdr:colOff>982569</xdr:colOff>
      <xdr:row>46</xdr:row>
      <xdr:rowOff>66675</xdr:rowOff>
    </xdr:from>
    <xdr:to>
      <xdr:col>13</xdr:col>
      <xdr:colOff>1359446</xdr:colOff>
      <xdr:row>47</xdr:row>
      <xdr:rowOff>57150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823249429" y="7886700"/>
          <a:ext cx="376877" cy="276225"/>
        </a:xfrm>
        <a:prstGeom prst="rect">
          <a:avLst/>
        </a:prstGeom>
      </xdr:spPr>
    </xdr:pic>
    <xdr:clientData/>
  </xdr:twoCellAnchor>
  <xdr:oneCellAnchor>
    <xdr:from>
      <xdr:col>3</xdr:col>
      <xdr:colOff>1026583</xdr:colOff>
      <xdr:row>41</xdr:row>
      <xdr:rowOff>0</xdr:rowOff>
    </xdr:from>
    <xdr:ext cx="2242" cy="494953"/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962525"/>
          <a:ext cx="2242" cy="4949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41</xdr:row>
      <xdr:rowOff>0</xdr:rowOff>
    </xdr:from>
    <xdr:ext cx="2242" cy="494953"/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962525"/>
          <a:ext cx="2242" cy="4949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41</xdr:row>
      <xdr:rowOff>0</xdr:rowOff>
    </xdr:from>
    <xdr:ext cx="2242" cy="494953"/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962525"/>
          <a:ext cx="2242" cy="4949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41</xdr:row>
      <xdr:rowOff>0</xdr:rowOff>
    </xdr:from>
    <xdr:ext cx="2242" cy="333028"/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96252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41</xdr:row>
      <xdr:rowOff>0</xdr:rowOff>
    </xdr:from>
    <xdr:ext cx="2242" cy="333028"/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96252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41</xdr:row>
      <xdr:rowOff>0</xdr:rowOff>
    </xdr:from>
    <xdr:ext cx="2242" cy="333028"/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96252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41</xdr:row>
      <xdr:rowOff>0</xdr:rowOff>
    </xdr:from>
    <xdr:ext cx="2242" cy="333028"/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96252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41</xdr:row>
      <xdr:rowOff>0</xdr:rowOff>
    </xdr:from>
    <xdr:ext cx="2242" cy="333028"/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96252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41</xdr:row>
      <xdr:rowOff>0</xdr:rowOff>
    </xdr:from>
    <xdr:ext cx="2242" cy="333028"/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96252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41</xdr:row>
      <xdr:rowOff>0</xdr:rowOff>
    </xdr:from>
    <xdr:ext cx="2242" cy="494953"/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962525"/>
          <a:ext cx="2242" cy="4949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41</xdr:row>
      <xdr:rowOff>0</xdr:rowOff>
    </xdr:from>
    <xdr:ext cx="2242" cy="494953"/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962525"/>
          <a:ext cx="2242" cy="4949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41</xdr:row>
      <xdr:rowOff>0</xdr:rowOff>
    </xdr:from>
    <xdr:ext cx="2242" cy="494953"/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962525"/>
          <a:ext cx="2242" cy="4949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41</xdr:row>
      <xdr:rowOff>0</xdr:rowOff>
    </xdr:from>
    <xdr:ext cx="2242" cy="333028"/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96252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41</xdr:row>
      <xdr:rowOff>0</xdr:rowOff>
    </xdr:from>
    <xdr:ext cx="2242" cy="333028"/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96252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41</xdr:row>
      <xdr:rowOff>0</xdr:rowOff>
    </xdr:from>
    <xdr:ext cx="2242" cy="333028"/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96252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41</xdr:row>
      <xdr:rowOff>0</xdr:rowOff>
    </xdr:from>
    <xdr:ext cx="2242" cy="333028"/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96252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38</xdr:row>
      <xdr:rowOff>0</xdr:rowOff>
    </xdr:from>
    <xdr:ext cx="2242" cy="533053"/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200525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38</xdr:row>
      <xdr:rowOff>0</xdr:rowOff>
    </xdr:from>
    <xdr:ext cx="2242" cy="533053"/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200525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38</xdr:row>
      <xdr:rowOff>0</xdr:rowOff>
    </xdr:from>
    <xdr:ext cx="2242" cy="533053"/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200525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38</xdr:row>
      <xdr:rowOff>0</xdr:rowOff>
    </xdr:from>
    <xdr:ext cx="2242" cy="533053"/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200525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38</xdr:row>
      <xdr:rowOff>0</xdr:rowOff>
    </xdr:from>
    <xdr:ext cx="2242" cy="533053"/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200525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38</xdr:row>
      <xdr:rowOff>0</xdr:rowOff>
    </xdr:from>
    <xdr:ext cx="2242" cy="533053"/>
    <xdr:pic>
      <xdr:nvPicPr>
        <xdr:cNvPr id="33" name="Picture 3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200525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38</xdr:row>
      <xdr:rowOff>0</xdr:rowOff>
    </xdr:from>
    <xdr:ext cx="2242" cy="533053"/>
    <xdr:pic>
      <xdr:nvPicPr>
        <xdr:cNvPr id="34" name="Picture 3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200525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38</xdr:row>
      <xdr:rowOff>0</xdr:rowOff>
    </xdr:from>
    <xdr:ext cx="2242" cy="533053"/>
    <xdr:pic>
      <xdr:nvPicPr>
        <xdr:cNvPr id="35" name="Picture 3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200525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38</xdr:row>
      <xdr:rowOff>0</xdr:rowOff>
    </xdr:from>
    <xdr:ext cx="2242" cy="533053"/>
    <xdr:pic>
      <xdr:nvPicPr>
        <xdr:cNvPr id="36" name="Picture 3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200525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38</xdr:row>
      <xdr:rowOff>0</xdr:rowOff>
    </xdr:from>
    <xdr:ext cx="2242" cy="533053"/>
    <xdr:pic>
      <xdr:nvPicPr>
        <xdr:cNvPr id="37" name="Picture 3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200525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38</xdr:row>
      <xdr:rowOff>0</xdr:rowOff>
    </xdr:from>
    <xdr:ext cx="2242" cy="533053"/>
    <xdr:pic>
      <xdr:nvPicPr>
        <xdr:cNvPr id="38" name="Picture 3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200525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38</xdr:row>
      <xdr:rowOff>0</xdr:rowOff>
    </xdr:from>
    <xdr:ext cx="2242" cy="533053"/>
    <xdr:pic>
      <xdr:nvPicPr>
        <xdr:cNvPr id="39" name="Picture 3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200525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38</xdr:row>
      <xdr:rowOff>0</xdr:rowOff>
    </xdr:from>
    <xdr:ext cx="2242" cy="533053"/>
    <xdr:pic>
      <xdr:nvPicPr>
        <xdr:cNvPr id="40" name="Picture 3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200525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38</xdr:row>
      <xdr:rowOff>0</xdr:rowOff>
    </xdr:from>
    <xdr:ext cx="2242" cy="533053"/>
    <xdr:pic>
      <xdr:nvPicPr>
        <xdr:cNvPr id="41" name="Picture 4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200525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38</xdr:row>
      <xdr:rowOff>0</xdr:rowOff>
    </xdr:from>
    <xdr:ext cx="2242" cy="533053"/>
    <xdr:pic>
      <xdr:nvPicPr>
        <xdr:cNvPr id="42" name="Picture 4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200525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38</xdr:row>
      <xdr:rowOff>0</xdr:rowOff>
    </xdr:from>
    <xdr:ext cx="2242" cy="533053"/>
    <xdr:pic>
      <xdr:nvPicPr>
        <xdr:cNvPr id="43" name="Picture 4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200525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38</xdr:row>
      <xdr:rowOff>0</xdr:rowOff>
    </xdr:from>
    <xdr:ext cx="2242" cy="533053"/>
    <xdr:pic>
      <xdr:nvPicPr>
        <xdr:cNvPr id="44" name="Picture 4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200525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38</xdr:row>
      <xdr:rowOff>0</xdr:rowOff>
    </xdr:from>
    <xdr:ext cx="2242" cy="533053"/>
    <xdr:pic>
      <xdr:nvPicPr>
        <xdr:cNvPr id="45" name="Picture 4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200525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38</xdr:row>
      <xdr:rowOff>0</xdr:rowOff>
    </xdr:from>
    <xdr:ext cx="2242" cy="533053"/>
    <xdr:pic>
      <xdr:nvPicPr>
        <xdr:cNvPr id="46" name="Picture 4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200525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998008</xdr:colOff>
      <xdr:row>38</xdr:row>
      <xdr:rowOff>0</xdr:rowOff>
    </xdr:from>
    <xdr:ext cx="2242" cy="533053"/>
    <xdr:pic>
      <xdr:nvPicPr>
        <xdr:cNvPr id="47" name="Picture 4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33300" y="4200525"/>
          <a:ext cx="2242" cy="53305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0</xdr:row>
      <xdr:rowOff>9525</xdr:rowOff>
    </xdr:from>
    <xdr:to>
      <xdr:col>5</xdr:col>
      <xdr:colOff>1295400</xdr:colOff>
      <xdr:row>3</xdr:row>
      <xdr:rowOff>38100</xdr:rowOff>
    </xdr:to>
    <xdr:pic>
      <xdr:nvPicPr>
        <xdr:cNvPr id="3" name="Picture 9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4140775" y="9525"/>
          <a:ext cx="10096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1026583</xdr:colOff>
      <xdr:row>70</xdr:row>
      <xdr:rowOff>0</xdr:rowOff>
    </xdr:from>
    <xdr:ext cx="2242" cy="494953"/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4949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70</xdr:row>
      <xdr:rowOff>0</xdr:rowOff>
    </xdr:from>
    <xdr:ext cx="2242" cy="494953"/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4949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70</xdr:row>
      <xdr:rowOff>0</xdr:rowOff>
    </xdr:from>
    <xdr:ext cx="2242" cy="494953"/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4949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70</xdr:row>
      <xdr:rowOff>0</xdr:rowOff>
    </xdr:from>
    <xdr:ext cx="2242" cy="533053"/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70</xdr:row>
      <xdr:rowOff>0</xdr:rowOff>
    </xdr:from>
    <xdr:ext cx="2242" cy="533053"/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70</xdr:row>
      <xdr:rowOff>0</xdr:rowOff>
    </xdr:from>
    <xdr:ext cx="2242" cy="533053"/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70</xdr:row>
      <xdr:rowOff>0</xdr:rowOff>
    </xdr:from>
    <xdr:ext cx="2242" cy="533053"/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70</xdr:row>
      <xdr:rowOff>0</xdr:rowOff>
    </xdr:from>
    <xdr:ext cx="2242" cy="533053"/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70</xdr:row>
      <xdr:rowOff>0</xdr:rowOff>
    </xdr:from>
    <xdr:ext cx="2242" cy="533053"/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70</xdr:row>
      <xdr:rowOff>0</xdr:rowOff>
    </xdr:from>
    <xdr:ext cx="2242" cy="533053"/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70</xdr:row>
      <xdr:rowOff>0</xdr:rowOff>
    </xdr:from>
    <xdr:ext cx="2242" cy="533053"/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70</xdr:row>
      <xdr:rowOff>0</xdr:rowOff>
    </xdr:from>
    <xdr:ext cx="2242" cy="533053"/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533053"/>
        </a:xfrm>
        <a:prstGeom prst="rect">
          <a:avLst/>
        </a:prstGeom>
      </xdr:spPr>
    </xdr:pic>
    <xdr:clientData/>
  </xdr:oneCellAnchor>
  <xdr:oneCellAnchor>
    <xdr:from>
      <xdr:col>4</xdr:col>
      <xdr:colOff>236008</xdr:colOff>
      <xdr:row>29</xdr:row>
      <xdr:rowOff>133350</xdr:rowOff>
    </xdr:from>
    <xdr:ext cx="2242" cy="333028"/>
    <xdr:pic>
      <xdr:nvPicPr>
        <xdr:cNvPr id="60" name="Picture 5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9809400" y="4857750"/>
          <a:ext cx="2242" cy="333028"/>
        </a:xfrm>
        <a:prstGeom prst="rect">
          <a:avLst/>
        </a:prstGeom>
      </xdr:spPr>
    </xdr:pic>
    <xdr:clientData/>
  </xdr:oneCellAnchor>
  <xdr:oneCellAnchor>
    <xdr:from>
      <xdr:col>4</xdr:col>
      <xdr:colOff>207433</xdr:colOff>
      <xdr:row>31</xdr:row>
      <xdr:rowOff>57150</xdr:rowOff>
    </xdr:from>
    <xdr:ext cx="2242" cy="333028"/>
    <xdr:pic>
      <xdr:nvPicPr>
        <xdr:cNvPr id="61" name="Picture 6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9837975" y="604837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84</xdr:row>
      <xdr:rowOff>0</xdr:rowOff>
    </xdr:from>
    <xdr:ext cx="2242" cy="333028"/>
    <xdr:pic>
      <xdr:nvPicPr>
        <xdr:cNvPr id="62" name="Picture 6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1271587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84</xdr:row>
      <xdr:rowOff>0</xdr:rowOff>
    </xdr:from>
    <xdr:ext cx="2242" cy="333028"/>
    <xdr:pic>
      <xdr:nvPicPr>
        <xdr:cNvPr id="63" name="Picture 6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1271587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84</xdr:row>
      <xdr:rowOff>0</xdr:rowOff>
    </xdr:from>
    <xdr:ext cx="2242" cy="333028"/>
    <xdr:pic>
      <xdr:nvPicPr>
        <xdr:cNvPr id="64" name="Picture 6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1271587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84</xdr:row>
      <xdr:rowOff>0</xdr:rowOff>
    </xdr:from>
    <xdr:ext cx="2242" cy="333028"/>
    <xdr:pic>
      <xdr:nvPicPr>
        <xdr:cNvPr id="65" name="Picture 6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1271587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84</xdr:row>
      <xdr:rowOff>0</xdr:rowOff>
    </xdr:from>
    <xdr:ext cx="2242" cy="333028"/>
    <xdr:pic>
      <xdr:nvPicPr>
        <xdr:cNvPr id="66" name="Picture 6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1271587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84</xdr:row>
      <xdr:rowOff>0</xdr:rowOff>
    </xdr:from>
    <xdr:ext cx="2242" cy="333028"/>
    <xdr:pic>
      <xdr:nvPicPr>
        <xdr:cNvPr id="67" name="Picture 6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12715875"/>
          <a:ext cx="2242" cy="33302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rightToLeft="1" zoomScale="90" zoomScaleNormal="90" workbookViewId="0">
      <selection activeCell="O9" sqref="O9:O10"/>
    </sheetView>
  </sheetViews>
  <sheetFormatPr defaultRowHeight="15"/>
  <cols>
    <col min="1" max="1" width="24.140625" customWidth="1"/>
    <col min="2" max="2" width="11.5703125" customWidth="1"/>
    <col min="3" max="3" width="13.28515625" customWidth="1"/>
    <col min="4" max="4" width="9" customWidth="1"/>
    <col min="5" max="5" width="11.28515625" bestFit="1" customWidth="1"/>
    <col min="6" max="6" width="14.140625" customWidth="1"/>
    <col min="7" max="7" width="12.42578125" customWidth="1"/>
    <col min="8" max="8" width="10.140625" customWidth="1"/>
    <col min="9" max="9" width="9.140625" customWidth="1"/>
    <col min="10" max="10" width="7.42578125" customWidth="1"/>
    <col min="11" max="11" width="10.42578125" customWidth="1"/>
    <col min="12" max="12" width="13.5703125" customWidth="1"/>
    <col min="13" max="13" width="27.85546875" customWidth="1"/>
  </cols>
  <sheetData>
    <row r="1" spans="1:15" s="2" customFormat="1" ht="21" customHeight="1">
      <c r="A1" s="176" t="s">
        <v>0</v>
      </c>
      <c r="B1" s="177"/>
      <c r="C1" s="178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5" s="2" customFormat="1" ht="25.5" customHeight="1">
      <c r="A2" s="197" t="s">
        <v>311</v>
      </c>
      <c r="B2" s="197"/>
      <c r="C2" s="198"/>
      <c r="D2" s="196"/>
      <c r="E2" s="197"/>
      <c r="F2" s="198"/>
      <c r="G2" s="22"/>
      <c r="H2" s="22"/>
      <c r="I2" s="22"/>
      <c r="J2" s="22"/>
      <c r="K2" s="22"/>
      <c r="L2" s="22"/>
      <c r="M2" s="22"/>
    </row>
    <row r="3" spans="1:15" s="2" customFormat="1" ht="25.5" customHeight="1">
      <c r="A3" s="185" t="s">
        <v>312</v>
      </c>
      <c r="B3" s="186"/>
      <c r="C3" s="187"/>
      <c r="D3" s="95"/>
      <c r="E3" s="95"/>
      <c r="F3" s="95"/>
      <c r="G3" s="21"/>
      <c r="H3" s="21"/>
      <c r="I3" s="21"/>
      <c r="J3" s="21"/>
      <c r="K3" s="21"/>
      <c r="L3" s="21"/>
      <c r="M3" s="21"/>
    </row>
    <row r="4" spans="1:15" s="2" customFormat="1" ht="17.25" customHeight="1">
      <c r="A4" s="174" t="s">
        <v>133</v>
      </c>
      <c r="B4" s="174"/>
      <c r="C4" s="174"/>
      <c r="D4" s="174"/>
      <c r="E4" s="174"/>
      <c r="F4" s="174"/>
      <c r="G4" s="174"/>
      <c r="H4" s="174"/>
      <c r="I4" s="174"/>
      <c r="J4" s="174"/>
      <c r="K4" s="175"/>
      <c r="L4" s="94"/>
      <c r="M4" s="20"/>
    </row>
    <row r="5" spans="1:15" s="7" customFormat="1" ht="26.1" customHeight="1">
      <c r="A5" s="5" t="s">
        <v>2</v>
      </c>
      <c r="B5" s="195">
        <f>'نشرة التداول'!M67</f>
        <v>466133865</v>
      </c>
      <c r="C5" s="194"/>
      <c r="D5" s="52"/>
      <c r="E5" s="21"/>
      <c r="F5" s="21"/>
      <c r="G5" s="21"/>
      <c r="H5" s="21"/>
      <c r="I5" s="21"/>
      <c r="J5" s="185"/>
      <c r="K5" s="186"/>
      <c r="L5" s="187"/>
      <c r="M5" s="54"/>
      <c r="O5" s="56"/>
    </row>
    <row r="6" spans="1:15" s="7" customFormat="1" ht="26.1" customHeight="1">
      <c r="A6" s="51" t="s">
        <v>1</v>
      </c>
      <c r="B6" s="193">
        <f>'نشرة التداول'!N67</f>
        <v>801313856.48000002</v>
      </c>
      <c r="C6" s="194"/>
      <c r="D6" s="52"/>
      <c r="E6" s="21"/>
      <c r="F6" s="21"/>
      <c r="G6" s="21"/>
      <c r="H6" s="21"/>
      <c r="I6" s="23"/>
      <c r="J6" s="188"/>
      <c r="K6" s="189"/>
      <c r="L6" s="190"/>
      <c r="M6" s="54"/>
      <c r="O6" s="56"/>
    </row>
    <row r="7" spans="1:15" s="7" customFormat="1" ht="26.1" customHeight="1">
      <c r="A7" s="97" t="s">
        <v>3</v>
      </c>
      <c r="B7" s="98">
        <f>'نشرة التداول'!L67</f>
        <v>637</v>
      </c>
      <c r="C7" s="191"/>
      <c r="D7" s="192"/>
      <c r="E7" s="21"/>
      <c r="F7" s="22"/>
      <c r="G7" s="22"/>
      <c r="H7" s="22"/>
      <c r="I7" s="24"/>
      <c r="J7" s="1"/>
      <c r="K7" s="22"/>
      <c r="L7" s="22"/>
      <c r="M7" s="108"/>
      <c r="O7" s="56"/>
    </row>
    <row r="8" spans="1:15" s="7" customFormat="1" ht="26.1" customHeight="1">
      <c r="A8" s="99" t="s">
        <v>100</v>
      </c>
      <c r="B8" s="100">
        <v>728.12</v>
      </c>
      <c r="C8" s="153" t="s">
        <v>88</v>
      </c>
      <c r="D8" s="153"/>
      <c r="E8" s="102"/>
      <c r="F8" s="152" t="s">
        <v>5</v>
      </c>
      <c r="G8" s="152"/>
      <c r="H8" s="152"/>
      <c r="I8" s="103">
        <v>35</v>
      </c>
      <c r="J8" s="26"/>
      <c r="K8" s="142" t="s">
        <v>4</v>
      </c>
      <c r="L8" s="142"/>
      <c r="M8" s="109">
        <v>103</v>
      </c>
      <c r="O8" s="56"/>
    </row>
    <row r="9" spans="1:15" s="7" customFormat="1" ht="26.1" customHeight="1">
      <c r="A9" s="99" t="s">
        <v>101</v>
      </c>
      <c r="B9" s="100">
        <v>699.11</v>
      </c>
      <c r="C9" s="153" t="s">
        <v>88</v>
      </c>
      <c r="D9" s="153"/>
      <c r="E9" s="102"/>
      <c r="F9" s="148" t="s">
        <v>6</v>
      </c>
      <c r="G9" s="149"/>
      <c r="H9" s="150"/>
      <c r="I9" s="104">
        <v>15</v>
      </c>
      <c r="J9" s="107"/>
      <c r="K9" s="141" t="s">
        <v>8</v>
      </c>
      <c r="L9" s="141"/>
      <c r="M9" s="110">
        <v>0</v>
      </c>
      <c r="O9" s="56"/>
    </row>
    <row r="10" spans="1:15" s="7" customFormat="1" ht="26.1" customHeight="1">
      <c r="A10" s="99" t="s">
        <v>278</v>
      </c>
      <c r="B10" s="101">
        <v>4.1500000000000004</v>
      </c>
      <c r="C10" s="153"/>
      <c r="D10" s="153"/>
      <c r="E10" s="102"/>
      <c r="F10" s="148" t="s">
        <v>7</v>
      </c>
      <c r="G10" s="149"/>
      <c r="H10" s="150"/>
      <c r="I10" s="105">
        <v>4</v>
      </c>
      <c r="J10" s="106"/>
      <c r="K10" s="143" t="s">
        <v>153</v>
      </c>
      <c r="L10" s="143"/>
      <c r="M10" s="151">
        <v>3</v>
      </c>
      <c r="O10" s="56"/>
    </row>
    <row r="11" spans="1:15" s="7" customFormat="1" ht="26.1" customHeight="1">
      <c r="A11" s="99" t="s">
        <v>111</v>
      </c>
      <c r="B11" s="101">
        <f>B8-B9</f>
        <v>29.009999999999991</v>
      </c>
      <c r="C11" s="153" t="s">
        <v>88</v>
      </c>
      <c r="D11" s="153"/>
      <c r="E11" s="96"/>
      <c r="F11" s="148" t="s">
        <v>9</v>
      </c>
      <c r="G11" s="149"/>
      <c r="H11" s="150"/>
      <c r="I11" s="105">
        <v>65</v>
      </c>
      <c r="J11" s="111"/>
      <c r="K11" s="143"/>
      <c r="L11" s="143"/>
      <c r="M11" s="151"/>
      <c r="N11" s="56"/>
      <c r="O11" s="56"/>
    </row>
    <row r="12" spans="1:15" ht="26.1" customHeight="1">
      <c r="A12" s="179" t="s">
        <v>91</v>
      </c>
      <c r="B12" s="180"/>
      <c r="C12" s="180"/>
      <c r="D12" s="180"/>
      <c r="E12" s="181"/>
      <c r="F12" s="182"/>
      <c r="G12" s="13"/>
      <c r="H12" s="183" t="s">
        <v>92</v>
      </c>
      <c r="I12" s="181"/>
      <c r="J12" s="181"/>
      <c r="K12" s="180"/>
      <c r="L12" s="180"/>
      <c r="M12" s="184"/>
    </row>
    <row r="13" spans="1:15" ht="17.100000000000001" customHeight="1">
      <c r="A13" s="46" t="s">
        <v>27</v>
      </c>
      <c r="B13" s="47" t="s">
        <v>93</v>
      </c>
      <c r="C13" s="48" t="s">
        <v>94</v>
      </c>
      <c r="D13" s="158" t="s">
        <v>34</v>
      </c>
      <c r="E13" s="159"/>
      <c r="F13" s="160"/>
      <c r="G13" s="53"/>
      <c r="H13" s="161" t="s">
        <v>27</v>
      </c>
      <c r="I13" s="162"/>
      <c r="J13" s="163"/>
      <c r="K13" s="25" t="s">
        <v>93</v>
      </c>
      <c r="L13" s="25" t="s">
        <v>19</v>
      </c>
      <c r="M13" s="25" t="s">
        <v>34</v>
      </c>
    </row>
    <row r="14" spans="1:15" ht="17.100000000000001" customHeight="1">
      <c r="A14" s="57" t="s">
        <v>188</v>
      </c>
      <c r="B14" s="58">
        <v>2.79</v>
      </c>
      <c r="C14" s="63">
        <v>14.34</v>
      </c>
      <c r="D14" s="144">
        <v>73620994</v>
      </c>
      <c r="E14" s="145">
        <v>73620994</v>
      </c>
      <c r="F14" s="146">
        <v>73620994</v>
      </c>
      <c r="G14" s="15"/>
      <c r="H14" s="138" t="s">
        <v>127</v>
      </c>
      <c r="I14" s="139" t="s">
        <v>127</v>
      </c>
      <c r="J14" s="140" t="s">
        <v>127</v>
      </c>
      <c r="K14" s="58">
        <v>1.95</v>
      </c>
      <c r="L14" s="62">
        <v>-9.3000000000000007</v>
      </c>
      <c r="M14" s="61">
        <v>1040000</v>
      </c>
    </row>
    <row r="15" spans="1:15" ht="17.100000000000001" customHeight="1">
      <c r="A15" s="34" t="s">
        <v>112</v>
      </c>
      <c r="B15" s="58">
        <v>0.75</v>
      </c>
      <c r="C15" s="63">
        <v>8.6999999999999993</v>
      </c>
      <c r="D15" s="144">
        <v>3295846</v>
      </c>
      <c r="E15" s="145">
        <v>3295846</v>
      </c>
      <c r="F15" s="146">
        <v>3295846</v>
      </c>
      <c r="G15" s="15"/>
      <c r="H15" s="138" t="s">
        <v>230</v>
      </c>
      <c r="I15" s="139" t="s">
        <v>230</v>
      </c>
      <c r="J15" s="140" t="s">
        <v>230</v>
      </c>
      <c r="K15" s="58">
        <v>3.55</v>
      </c>
      <c r="L15" s="62">
        <v>-3.79</v>
      </c>
      <c r="M15" s="61">
        <v>1510000</v>
      </c>
    </row>
    <row r="16" spans="1:15" ht="17.100000000000001" customHeight="1">
      <c r="A16" s="65" t="s">
        <v>135</v>
      </c>
      <c r="B16" s="66">
        <v>0.16</v>
      </c>
      <c r="C16" s="67">
        <v>6.67</v>
      </c>
      <c r="D16" s="144">
        <v>5250000</v>
      </c>
      <c r="E16" s="145">
        <v>5250000</v>
      </c>
      <c r="F16" s="146">
        <v>5250000</v>
      </c>
      <c r="G16" s="15"/>
      <c r="H16" s="138" t="s">
        <v>226</v>
      </c>
      <c r="I16" s="139" t="s">
        <v>226</v>
      </c>
      <c r="J16" s="140" t="s">
        <v>226</v>
      </c>
      <c r="K16" s="58">
        <v>2.08</v>
      </c>
      <c r="L16" s="62">
        <v>-0.48</v>
      </c>
      <c r="M16" s="61">
        <v>14071936</v>
      </c>
    </row>
    <row r="17" spans="1:13" ht="17.100000000000001" customHeight="1">
      <c r="A17" s="65" t="s">
        <v>293</v>
      </c>
      <c r="B17" s="66">
        <v>1.38</v>
      </c>
      <c r="C17" s="67">
        <v>6.15</v>
      </c>
      <c r="D17" s="144">
        <v>45044005</v>
      </c>
      <c r="E17" s="145">
        <v>45044005</v>
      </c>
      <c r="F17" s="146">
        <v>45044005</v>
      </c>
      <c r="G17" s="15"/>
      <c r="H17" s="171" t="s">
        <v>58</v>
      </c>
      <c r="I17" s="172" t="s">
        <v>58</v>
      </c>
      <c r="J17" s="173" t="s">
        <v>58</v>
      </c>
      <c r="K17" s="125">
        <v>13.15</v>
      </c>
      <c r="L17" s="126">
        <v>-0.38</v>
      </c>
      <c r="M17" s="127">
        <v>856000</v>
      </c>
    </row>
    <row r="18" spans="1:13" ht="17.100000000000001" customHeight="1">
      <c r="A18" s="65" t="s">
        <v>174</v>
      </c>
      <c r="B18" s="66">
        <v>0.52</v>
      </c>
      <c r="C18" s="67">
        <v>4</v>
      </c>
      <c r="D18" s="144">
        <v>25000000</v>
      </c>
      <c r="E18" s="145">
        <v>25000000</v>
      </c>
      <c r="F18" s="146">
        <v>25000000</v>
      </c>
      <c r="G18" s="15"/>
      <c r="H18" s="147"/>
      <c r="I18" s="147"/>
      <c r="J18" s="147"/>
      <c r="K18" s="122"/>
      <c r="L18" s="123"/>
      <c r="M18" s="124"/>
    </row>
    <row r="19" spans="1:13" ht="17.100000000000001" customHeight="1">
      <c r="A19" s="164" t="s">
        <v>95</v>
      </c>
      <c r="B19" s="164"/>
      <c r="C19" s="164"/>
      <c r="D19" s="164"/>
      <c r="E19" s="164"/>
      <c r="F19" s="164"/>
      <c r="G19" s="16"/>
      <c r="H19" s="164" t="s">
        <v>96</v>
      </c>
      <c r="I19" s="164"/>
      <c r="J19" s="164"/>
      <c r="K19" s="164"/>
      <c r="L19" s="164"/>
      <c r="M19" s="164"/>
    </row>
    <row r="20" spans="1:13" ht="17.100000000000001" customHeight="1">
      <c r="A20" s="46" t="s">
        <v>27</v>
      </c>
      <c r="B20" s="47" t="s">
        <v>93</v>
      </c>
      <c r="C20" s="48" t="s">
        <v>94</v>
      </c>
      <c r="D20" s="158" t="s">
        <v>34</v>
      </c>
      <c r="E20" s="159"/>
      <c r="F20" s="160"/>
      <c r="G20" s="53"/>
      <c r="H20" s="165" t="s">
        <v>27</v>
      </c>
      <c r="I20" s="166"/>
      <c r="J20" s="167"/>
      <c r="K20" s="14" t="s">
        <v>93</v>
      </c>
      <c r="L20" s="14" t="s">
        <v>19</v>
      </c>
      <c r="M20" s="14" t="s">
        <v>1</v>
      </c>
    </row>
    <row r="21" spans="1:13" ht="17.100000000000001" customHeight="1">
      <c r="A21" s="57" t="s">
        <v>256</v>
      </c>
      <c r="B21" s="58">
        <v>0.12</v>
      </c>
      <c r="C21" s="59">
        <v>0</v>
      </c>
      <c r="D21" s="144">
        <v>109952322</v>
      </c>
      <c r="E21" s="145">
        <v>109952322</v>
      </c>
      <c r="F21" s="146">
        <v>109952322</v>
      </c>
      <c r="G21" s="55"/>
      <c r="H21" s="138" t="s">
        <v>57</v>
      </c>
      <c r="I21" s="139" t="s">
        <v>57</v>
      </c>
      <c r="J21" s="140" t="s">
        <v>57</v>
      </c>
      <c r="K21" s="58">
        <v>3.27</v>
      </c>
      <c r="L21" s="59">
        <v>1.55</v>
      </c>
      <c r="M21" s="61">
        <v>320257807.33999997</v>
      </c>
    </row>
    <row r="22" spans="1:13" ht="17.100000000000001" customHeight="1">
      <c r="A22" s="60" t="s">
        <v>57</v>
      </c>
      <c r="B22" s="58">
        <v>3.27</v>
      </c>
      <c r="C22" s="59">
        <v>1.55</v>
      </c>
      <c r="D22" s="144">
        <v>98496092</v>
      </c>
      <c r="E22" s="145">
        <v>98496092</v>
      </c>
      <c r="F22" s="146">
        <v>98496092</v>
      </c>
      <c r="G22" s="55"/>
      <c r="H22" s="138" t="s">
        <v>188</v>
      </c>
      <c r="I22" s="139" t="s">
        <v>188</v>
      </c>
      <c r="J22" s="140" t="s">
        <v>188</v>
      </c>
      <c r="K22" s="58">
        <v>2.79</v>
      </c>
      <c r="L22" s="59">
        <v>14.34</v>
      </c>
      <c r="M22" s="61">
        <v>191424249.65000001</v>
      </c>
    </row>
    <row r="23" spans="1:13" ht="17.100000000000001" customHeight="1">
      <c r="A23" s="60" t="s">
        <v>188</v>
      </c>
      <c r="B23" s="58">
        <v>2.79</v>
      </c>
      <c r="C23" s="59">
        <v>14.34</v>
      </c>
      <c r="D23" s="144">
        <v>73620994</v>
      </c>
      <c r="E23" s="145">
        <v>73620994</v>
      </c>
      <c r="F23" s="146">
        <v>73620994</v>
      </c>
      <c r="G23" s="55"/>
      <c r="H23" s="138" t="s">
        <v>242</v>
      </c>
      <c r="I23" s="139" t="s">
        <v>242</v>
      </c>
      <c r="J23" s="140" t="s">
        <v>242</v>
      </c>
      <c r="K23" s="58">
        <v>7.84</v>
      </c>
      <c r="L23" s="59">
        <v>0.51</v>
      </c>
      <c r="M23" s="61">
        <v>76206629.599999994</v>
      </c>
    </row>
    <row r="24" spans="1:13" ht="17.100000000000001" customHeight="1">
      <c r="A24" s="78" t="s">
        <v>293</v>
      </c>
      <c r="B24" s="79">
        <v>1.38</v>
      </c>
      <c r="C24" s="80">
        <v>6.15</v>
      </c>
      <c r="D24" s="144">
        <v>45044005</v>
      </c>
      <c r="E24" s="145">
        <v>45044005</v>
      </c>
      <c r="F24" s="146">
        <v>45044005</v>
      </c>
      <c r="G24" s="55"/>
      <c r="H24" s="138" t="s">
        <v>293</v>
      </c>
      <c r="I24" s="139" t="s">
        <v>293</v>
      </c>
      <c r="J24" s="140" t="s">
        <v>293</v>
      </c>
      <c r="K24" s="58">
        <v>1.38</v>
      </c>
      <c r="L24" s="59">
        <v>6.15</v>
      </c>
      <c r="M24" s="61">
        <v>60335878.770000003</v>
      </c>
    </row>
    <row r="25" spans="1:13" ht="17.100000000000001" customHeight="1">
      <c r="A25" s="81" t="s">
        <v>174</v>
      </c>
      <c r="B25" s="82">
        <v>0.52</v>
      </c>
      <c r="C25" s="83">
        <v>4</v>
      </c>
      <c r="D25" s="144">
        <v>25000000</v>
      </c>
      <c r="E25" s="145">
        <v>25000000</v>
      </c>
      <c r="F25" s="146">
        <v>25000000</v>
      </c>
      <c r="G25" s="55"/>
      <c r="H25" s="138" t="s">
        <v>226</v>
      </c>
      <c r="I25" s="139" t="s">
        <v>226</v>
      </c>
      <c r="J25" s="140" t="s">
        <v>226</v>
      </c>
      <c r="K25" s="58">
        <v>2.08</v>
      </c>
      <c r="L25" s="59">
        <v>-0.48</v>
      </c>
      <c r="M25" s="61">
        <v>29253226.879999999</v>
      </c>
    </row>
    <row r="26" spans="1:13" ht="18.75" customHeight="1">
      <c r="A26" s="155" t="s">
        <v>244</v>
      </c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7"/>
    </row>
    <row r="27" spans="1:13" s="7" customFormat="1" ht="18.75" customHeight="1">
      <c r="A27" s="85" t="s">
        <v>295</v>
      </c>
      <c r="B27" s="168" t="s">
        <v>296</v>
      </c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70"/>
    </row>
    <row r="28" spans="1:13" ht="20.25" customHeight="1">
      <c r="A28" s="154" t="s">
        <v>97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</row>
  </sheetData>
  <mergeCells count="53">
    <mergeCell ref="H24:J24"/>
    <mergeCell ref="A4:K4"/>
    <mergeCell ref="A1:C1"/>
    <mergeCell ref="A12:F12"/>
    <mergeCell ref="H12:M12"/>
    <mergeCell ref="J5:L5"/>
    <mergeCell ref="J6:L6"/>
    <mergeCell ref="C10:D10"/>
    <mergeCell ref="C8:D8"/>
    <mergeCell ref="C7:D7"/>
    <mergeCell ref="B6:C6"/>
    <mergeCell ref="B5:C5"/>
    <mergeCell ref="C11:D11"/>
    <mergeCell ref="D2:F2"/>
    <mergeCell ref="A2:C2"/>
    <mergeCell ref="A3:C3"/>
    <mergeCell ref="A28:M28"/>
    <mergeCell ref="D25:F25"/>
    <mergeCell ref="H25:J25"/>
    <mergeCell ref="A26:M26"/>
    <mergeCell ref="D13:F13"/>
    <mergeCell ref="H13:J13"/>
    <mergeCell ref="A19:F19"/>
    <mergeCell ref="H19:M19"/>
    <mergeCell ref="D20:F20"/>
    <mergeCell ref="H20:J20"/>
    <mergeCell ref="D14:F14"/>
    <mergeCell ref="D15:F15"/>
    <mergeCell ref="B27:M27"/>
    <mergeCell ref="H17:J17"/>
    <mergeCell ref="D24:F24"/>
    <mergeCell ref="D23:F23"/>
    <mergeCell ref="M10:M11"/>
    <mergeCell ref="F8:H8"/>
    <mergeCell ref="F9:H9"/>
    <mergeCell ref="F10:H10"/>
    <mergeCell ref="C9:D9"/>
    <mergeCell ref="H23:J23"/>
    <mergeCell ref="K9:L9"/>
    <mergeCell ref="K8:L8"/>
    <mergeCell ref="K10:L11"/>
    <mergeCell ref="D21:F21"/>
    <mergeCell ref="H21:J21"/>
    <mergeCell ref="D16:F16"/>
    <mergeCell ref="D22:F22"/>
    <mergeCell ref="H22:J22"/>
    <mergeCell ref="D17:F17"/>
    <mergeCell ref="H16:J16"/>
    <mergeCell ref="H18:J18"/>
    <mergeCell ref="F11:H11"/>
    <mergeCell ref="H14:J14"/>
    <mergeCell ref="H15:J15"/>
    <mergeCell ref="D18:F1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9"/>
  <sheetViews>
    <sheetView rightToLeft="1" topLeftCell="A55" workbookViewId="0">
      <selection activeCell="M16" sqref="M16"/>
    </sheetView>
  </sheetViews>
  <sheetFormatPr defaultColWidth="9" defaultRowHeight="22.5" customHeight="1"/>
  <cols>
    <col min="1" max="1" width="1.28515625" style="9" customWidth="1"/>
    <col min="2" max="2" width="22.28515625" style="9" customWidth="1"/>
    <col min="3" max="3" width="7.42578125" style="9" customWidth="1"/>
    <col min="4" max="7" width="8.7109375" style="9" customWidth="1"/>
    <col min="8" max="8" width="10.28515625" style="9" bestFit="1" customWidth="1"/>
    <col min="9" max="11" width="8.7109375" style="9" customWidth="1"/>
    <col min="12" max="12" width="11.140625" style="9" customWidth="1"/>
    <col min="13" max="13" width="21.42578125" style="9" customWidth="1"/>
    <col min="14" max="14" width="20.7109375" style="9" customWidth="1"/>
    <col min="15" max="16384" width="9" style="9"/>
  </cols>
  <sheetData>
    <row r="1" spans="2:14" ht="19.5" customHeight="1">
      <c r="B1" s="217" t="s">
        <v>310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8"/>
    </row>
    <row r="2" spans="2:14" ht="26.25" customHeight="1">
      <c r="B2" s="49" t="s">
        <v>10</v>
      </c>
      <c r="C2" s="50" t="s">
        <v>11</v>
      </c>
      <c r="D2" s="50" t="s">
        <v>12</v>
      </c>
      <c r="E2" s="50" t="s">
        <v>13</v>
      </c>
      <c r="F2" s="50" t="s">
        <v>14</v>
      </c>
      <c r="G2" s="50" t="s">
        <v>15</v>
      </c>
      <c r="H2" s="50" t="s">
        <v>16</v>
      </c>
      <c r="I2" s="50" t="s">
        <v>17</v>
      </c>
      <c r="J2" s="50" t="s">
        <v>18</v>
      </c>
      <c r="K2" s="50" t="s">
        <v>19</v>
      </c>
      <c r="L2" s="50" t="s">
        <v>3</v>
      </c>
      <c r="M2" s="50" t="s">
        <v>2</v>
      </c>
      <c r="N2" s="50" t="s">
        <v>1</v>
      </c>
    </row>
    <row r="3" spans="2:14" ht="12.95" customHeight="1">
      <c r="B3" s="227" t="s">
        <v>20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01"/>
    </row>
    <row r="4" spans="2:14" ht="12.95" customHeight="1">
      <c r="B4" s="72" t="s">
        <v>248</v>
      </c>
      <c r="C4" s="73" t="s">
        <v>249</v>
      </c>
      <c r="D4" s="17">
        <v>0.37</v>
      </c>
      <c r="E4" s="17">
        <v>0.37</v>
      </c>
      <c r="F4" s="17">
        <v>0.37</v>
      </c>
      <c r="G4" s="17">
        <v>0.37</v>
      </c>
      <c r="H4" s="17">
        <v>0.37</v>
      </c>
      <c r="I4" s="17">
        <v>0.37</v>
      </c>
      <c r="J4" s="17">
        <v>0.37</v>
      </c>
      <c r="K4" s="18">
        <v>0</v>
      </c>
      <c r="L4" s="19">
        <v>1</v>
      </c>
      <c r="M4" s="19">
        <v>890000</v>
      </c>
      <c r="N4" s="19">
        <v>329300</v>
      </c>
    </row>
    <row r="5" spans="2:14" ht="12.95" customHeight="1">
      <c r="B5" s="34" t="s">
        <v>188</v>
      </c>
      <c r="C5" s="11" t="s">
        <v>189</v>
      </c>
      <c r="D5" s="17">
        <v>2.5</v>
      </c>
      <c r="E5" s="17">
        <v>2.79</v>
      </c>
      <c r="F5" s="17">
        <v>2.5</v>
      </c>
      <c r="G5" s="17">
        <v>2.6</v>
      </c>
      <c r="H5" s="17">
        <v>2.41</v>
      </c>
      <c r="I5" s="17">
        <v>2.79</v>
      </c>
      <c r="J5" s="17">
        <v>2.44</v>
      </c>
      <c r="K5" s="18">
        <v>14.34</v>
      </c>
      <c r="L5" s="19">
        <v>138</v>
      </c>
      <c r="M5" s="19">
        <v>73620994</v>
      </c>
      <c r="N5" s="19">
        <v>191424249.65000001</v>
      </c>
    </row>
    <row r="6" spans="2:14" ht="12.95" customHeight="1">
      <c r="B6" s="72" t="s">
        <v>211</v>
      </c>
      <c r="C6" s="73" t="s">
        <v>212</v>
      </c>
      <c r="D6" s="17">
        <v>2.29</v>
      </c>
      <c r="E6" s="17">
        <v>2.29</v>
      </c>
      <c r="F6" s="17">
        <v>2.29</v>
      </c>
      <c r="G6" s="17">
        <v>2.29</v>
      </c>
      <c r="H6" s="17">
        <v>2.29</v>
      </c>
      <c r="I6" s="17">
        <v>2.29</v>
      </c>
      <c r="J6" s="17">
        <v>2.29</v>
      </c>
      <c r="K6" s="18">
        <v>0</v>
      </c>
      <c r="L6" s="19">
        <v>1</v>
      </c>
      <c r="M6" s="19">
        <v>250000</v>
      </c>
      <c r="N6" s="19">
        <v>572500</v>
      </c>
    </row>
    <row r="7" spans="2:14" ht="12.95" customHeight="1">
      <c r="B7" s="34" t="s">
        <v>174</v>
      </c>
      <c r="C7" s="11" t="s">
        <v>175</v>
      </c>
      <c r="D7" s="17">
        <v>0.51</v>
      </c>
      <c r="E7" s="17">
        <v>0.52</v>
      </c>
      <c r="F7" s="17">
        <v>0.51</v>
      </c>
      <c r="G7" s="17">
        <v>0.51</v>
      </c>
      <c r="H7" s="17">
        <v>0.5</v>
      </c>
      <c r="I7" s="17">
        <v>0.52</v>
      </c>
      <c r="J7" s="17">
        <v>0.5</v>
      </c>
      <c r="K7" s="18">
        <v>4</v>
      </c>
      <c r="L7" s="19">
        <v>11</v>
      </c>
      <c r="M7" s="19">
        <v>25000000</v>
      </c>
      <c r="N7" s="19">
        <v>12830000</v>
      </c>
    </row>
    <row r="8" spans="2:14" ht="12.95" customHeight="1">
      <c r="B8" s="72" t="s">
        <v>135</v>
      </c>
      <c r="C8" s="11" t="s">
        <v>134</v>
      </c>
      <c r="D8" s="17">
        <v>0.16</v>
      </c>
      <c r="E8" s="17">
        <v>0.16</v>
      </c>
      <c r="F8" s="17">
        <v>0.16</v>
      </c>
      <c r="G8" s="17">
        <v>0.16</v>
      </c>
      <c r="H8" s="17">
        <v>0.15</v>
      </c>
      <c r="I8" s="17">
        <v>0.16</v>
      </c>
      <c r="J8" s="17">
        <v>0.15</v>
      </c>
      <c r="K8" s="18">
        <v>6.67</v>
      </c>
      <c r="L8" s="19">
        <v>6</v>
      </c>
      <c r="M8" s="19">
        <v>5250000</v>
      </c>
      <c r="N8" s="19">
        <v>840000</v>
      </c>
    </row>
    <row r="9" spans="2:14" ht="12.95" customHeight="1">
      <c r="B9" s="34" t="s">
        <v>195</v>
      </c>
      <c r="C9" s="11" t="s">
        <v>196</v>
      </c>
      <c r="D9" s="17">
        <v>0.48</v>
      </c>
      <c r="E9" s="17">
        <v>0.49</v>
      </c>
      <c r="F9" s="17">
        <v>0.47</v>
      </c>
      <c r="G9" s="17">
        <v>0.48</v>
      </c>
      <c r="H9" s="17">
        <v>0.48</v>
      </c>
      <c r="I9" s="17">
        <v>0.48</v>
      </c>
      <c r="J9" s="17">
        <v>0.48</v>
      </c>
      <c r="K9" s="18">
        <v>0</v>
      </c>
      <c r="L9" s="19">
        <v>11</v>
      </c>
      <c r="M9" s="19">
        <v>4997635</v>
      </c>
      <c r="N9" s="19">
        <v>2398864.7999999998</v>
      </c>
    </row>
    <row r="10" spans="2:14" ht="12.95" customHeight="1">
      <c r="B10" s="35" t="s">
        <v>256</v>
      </c>
      <c r="C10" s="11" t="s">
        <v>257</v>
      </c>
      <c r="D10" s="17">
        <v>0.12</v>
      </c>
      <c r="E10" s="17">
        <v>0.12</v>
      </c>
      <c r="F10" s="17">
        <v>0.12</v>
      </c>
      <c r="G10" s="17">
        <v>0.12</v>
      </c>
      <c r="H10" s="17">
        <v>0.12</v>
      </c>
      <c r="I10" s="17">
        <v>0.12</v>
      </c>
      <c r="J10" s="17">
        <v>0.12</v>
      </c>
      <c r="K10" s="18">
        <v>0</v>
      </c>
      <c r="L10" s="19">
        <v>12</v>
      </c>
      <c r="M10" s="19">
        <v>109952322</v>
      </c>
      <c r="N10" s="19">
        <v>13194278.640000001</v>
      </c>
    </row>
    <row r="11" spans="2:14" ht="12.95" customHeight="1">
      <c r="B11" s="34" t="s">
        <v>185</v>
      </c>
      <c r="C11" s="11" t="s">
        <v>184</v>
      </c>
      <c r="D11" s="17">
        <v>0.2</v>
      </c>
      <c r="E11" s="17">
        <v>0.2</v>
      </c>
      <c r="F11" s="17">
        <v>0.2</v>
      </c>
      <c r="G11" s="17">
        <v>0.2</v>
      </c>
      <c r="H11" s="17">
        <v>0.2</v>
      </c>
      <c r="I11" s="17">
        <v>0.2</v>
      </c>
      <c r="J11" s="17">
        <v>0.2</v>
      </c>
      <c r="K11" s="18">
        <v>0</v>
      </c>
      <c r="L11" s="19">
        <v>8</v>
      </c>
      <c r="M11" s="19">
        <v>15950000</v>
      </c>
      <c r="N11" s="19">
        <v>3190000</v>
      </c>
    </row>
    <row r="12" spans="2:14" ht="12.95" customHeight="1">
      <c r="B12" s="113" t="s">
        <v>282</v>
      </c>
      <c r="C12" s="11" t="s">
        <v>283</v>
      </c>
      <c r="D12" s="17">
        <v>0.57999999999999996</v>
      </c>
      <c r="E12" s="17">
        <v>0.57999999999999996</v>
      </c>
      <c r="F12" s="17">
        <v>0.57999999999999996</v>
      </c>
      <c r="G12" s="17">
        <v>0.57999999999999996</v>
      </c>
      <c r="H12" s="17">
        <v>0.55000000000000004</v>
      </c>
      <c r="I12" s="17">
        <v>0.57999999999999996</v>
      </c>
      <c r="J12" s="17">
        <v>0.56000000000000005</v>
      </c>
      <c r="K12" s="18">
        <v>3.57</v>
      </c>
      <c r="L12" s="19">
        <v>14</v>
      </c>
      <c r="M12" s="19">
        <v>21658325</v>
      </c>
      <c r="N12" s="19">
        <v>12561828.5</v>
      </c>
    </row>
    <row r="13" spans="2:14" ht="12.95" customHeight="1">
      <c r="B13" s="86" t="s">
        <v>293</v>
      </c>
      <c r="C13" s="114" t="s">
        <v>294</v>
      </c>
      <c r="D13" s="17">
        <v>1.33</v>
      </c>
      <c r="E13" s="17">
        <v>1.38</v>
      </c>
      <c r="F13" s="17">
        <v>1.33</v>
      </c>
      <c r="G13" s="17">
        <v>1.34</v>
      </c>
      <c r="H13" s="17">
        <v>1.3</v>
      </c>
      <c r="I13" s="17">
        <v>1.38</v>
      </c>
      <c r="J13" s="17">
        <v>1.3</v>
      </c>
      <c r="K13" s="18">
        <v>6.15</v>
      </c>
      <c r="L13" s="19">
        <v>58</v>
      </c>
      <c r="M13" s="19">
        <v>45044005</v>
      </c>
      <c r="N13" s="19">
        <v>60335878.770000003</v>
      </c>
    </row>
    <row r="14" spans="2:14" ht="12.95" customHeight="1">
      <c r="B14" s="34" t="s">
        <v>197</v>
      </c>
      <c r="C14" s="11" t="s">
        <v>198</v>
      </c>
      <c r="D14" s="17">
        <v>0.18</v>
      </c>
      <c r="E14" s="17">
        <v>0.18</v>
      </c>
      <c r="F14" s="17">
        <v>0.17</v>
      </c>
      <c r="G14" s="17">
        <v>0.17</v>
      </c>
      <c r="H14" s="17">
        <v>0.17</v>
      </c>
      <c r="I14" s="17">
        <v>0.17</v>
      </c>
      <c r="J14" s="17">
        <v>0.17</v>
      </c>
      <c r="K14" s="18">
        <v>0</v>
      </c>
      <c r="L14" s="19">
        <v>10</v>
      </c>
      <c r="M14" s="19">
        <v>13100000</v>
      </c>
      <c r="N14" s="19">
        <v>2228000</v>
      </c>
    </row>
    <row r="15" spans="2:14" ht="12.95" customHeight="1">
      <c r="B15" s="34" t="s">
        <v>237</v>
      </c>
      <c r="C15" s="11" t="s">
        <v>238</v>
      </c>
      <c r="D15" s="17">
        <v>0.06</v>
      </c>
      <c r="E15" s="17">
        <v>0.06</v>
      </c>
      <c r="F15" s="17">
        <v>0.06</v>
      </c>
      <c r="G15" s="17">
        <v>0.06</v>
      </c>
      <c r="H15" s="17">
        <v>0.06</v>
      </c>
      <c r="I15" s="17">
        <v>0.06</v>
      </c>
      <c r="J15" s="17">
        <v>0.06</v>
      </c>
      <c r="K15" s="18">
        <v>0</v>
      </c>
      <c r="L15" s="19">
        <v>1</v>
      </c>
      <c r="M15" s="19">
        <v>1750000</v>
      </c>
      <c r="N15" s="19">
        <v>105000</v>
      </c>
    </row>
    <row r="16" spans="2:14" ht="12.95" customHeight="1">
      <c r="B16" s="228" t="s">
        <v>21</v>
      </c>
      <c r="C16" s="203"/>
      <c r="D16" s="222"/>
      <c r="E16" s="223"/>
      <c r="F16" s="223"/>
      <c r="G16" s="223"/>
      <c r="H16" s="223"/>
      <c r="I16" s="223"/>
      <c r="J16" s="223"/>
      <c r="K16" s="206"/>
      <c r="L16" s="19">
        <f>SUM(L4:L15)</f>
        <v>271</v>
      </c>
      <c r="M16" s="19">
        <f>SUM(M4:M15)</f>
        <v>317463281</v>
      </c>
      <c r="N16" s="19">
        <f>SUM(N4:N15)</f>
        <v>300009900.36000001</v>
      </c>
    </row>
    <row r="17" spans="2:14" ht="12.95" customHeight="1">
      <c r="B17" s="199" t="s">
        <v>241</v>
      </c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1"/>
    </row>
    <row r="18" spans="2:14" ht="12.95" customHeight="1">
      <c r="B18" s="34" t="s">
        <v>242</v>
      </c>
      <c r="C18" s="11" t="s">
        <v>243</v>
      </c>
      <c r="D18" s="17">
        <v>7.85</v>
      </c>
      <c r="E18" s="17">
        <v>7.85</v>
      </c>
      <c r="F18" s="17">
        <v>7.8</v>
      </c>
      <c r="G18" s="17">
        <v>7.82</v>
      </c>
      <c r="H18" s="17">
        <v>7.8</v>
      </c>
      <c r="I18" s="17">
        <v>7.84</v>
      </c>
      <c r="J18" s="17">
        <v>7.8</v>
      </c>
      <c r="K18" s="18">
        <v>0.51</v>
      </c>
      <c r="L18" s="19">
        <v>46</v>
      </c>
      <c r="M18" s="19">
        <v>9749940</v>
      </c>
      <c r="N18" s="19">
        <v>76206629.599999994</v>
      </c>
    </row>
    <row r="19" spans="2:14" ht="12.95" customHeight="1">
      <c r="B19" s="202" t="s">
        <v>245</v>
      </c>
      <c r="C19" s="203"/>
      <c r="D19" s="204"/>
      <c r="E19" s="205"/>
      <c r="F19" s="205"/>
      <c r="G19" s="205"/>
      <c r="H19" s="205"/>
      <c r="I19" s="205"/>
      <c r="J19" s="205"/>
      <c r="K19" s="206"/>
      <c r="L19" s="19">
        <v>46</v>
      </c>
      <c r="M19" s="19">
        <v>9749940</v>
      </c>
      <c r="N19" s="19">
        <v>76206629.599999994</v>
      </c>
    </row>
    <row r="20" spans="2:14" ht="12.95" customHeight="1">
      <c r="B20" s="199" t="s">
        <v>297</v>
      </c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1"/>
    </row>
    <row r="21" spans="2:14" ht="12.95" customHeight="1">
      <c r="B21" s="72" t="s">
        <v>152</v>
      </c>
      <c r="C21" s="74" t="s">
        <v>151</v>
      </c>
      <c r="D21" s="17">
        <v>0.63</v>
      </c>
      <c r="E21" s="17">
        <v>0.63</v>
      </c>
      <c r="F21" s="17">
        <v>0.63</v>
      </c>
      <c r="G21" s="17">
        <v>0.63</v>
      </c>
      <c r="H21" s="17">
        <v>0.64</v>
      </c>
      <c r="I21" s="17">
        <v>0.63</v>
      </c>
      <c r="J21" s="17" t="s">
        <v>313</v>
      </c>
      <c r="K21" s="17" t="s">
        <v>313</v>
      </c>
      <c r="L21" s="19">
        <v>1</v>
      </c>
      <c r="M21" s="19">
        <v>2360000</v>
      </c>
      <c r="N21" s="19">
        <v>1486800</v>
      </c>
    </row>
    <row r="22" spans="2:14" ht="12.95" customHeight="1">
      <c r="B22" s="202" t="s">
        <v>298</v>
      </c>
      <c r="C22" s="203"/>
      <c r="D22" s="204"/>
      <c r="E22" s="205"/>
      <c r="F22" s="205"/>
      <c r="G22" s="205"/>
      <c r="H22" s="205"/>
      <c r="I22" s="205"/>
      <c r="J22" s="205"/>
      <c r="K22" s="206"/>
      <c r="L22" s="19">
        <v>1</v>
      </c>
      <c r="M22" s="19">
        <v>2360000</v>
      </c>
      <c r="N22" s="19">
        <v>1486800</v>
      </c>
    </row>
    <row r="23" spans="2:14" ht="12.95" customHeight="1">
      <c r="B23" s="229" t="s">
        <v>22</v>
      </c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01"/>
    </row>
    <row r="24" spans="2:14" ht="12.95" customHeight="1">
      <c r="B24" s="34" t="s">
        <v>199</v>
      </c>
      <c r="C24" s="11" t="s">
        <v>200</v>
      </c>
      <c r="D24" s="17">
        <v>31</v>
      </c>
      <c r="E24" s="17">
        <v>31.1</v>
      </c>
      <c r="F24" s="17">
        <v>31</v>
      </c>
      <c r="G24" s="17">
        <v>31.03</v>
      </c>
      <c r="H24" s="17">
        <v>30.25</v>
      </c>
      <c r="I24" s="17">
        <v>31.1</v>
      </c>
      <c r="J24" s="17">
        <v>30.25</v>
      </c>
      <c r="K24" s="18">
        <v>2.81</v>
      </c>
      <c r="L24" s="19">
        <v>6</v>
      </c>
      <c r="M24" s="19">
        <v>210000</v>
      </c>
      <c r="N24" s="19">
        <v>6515300</v>
      </c>
    </row>
    <row r="25" spans="2:14" ht="12.95" customHeight="1">
      <c r="B25" s="34" t="s">
        <v>58</v>
      </c>
      <c r="C25" s="11" t="s">
        <v>59</v>
      </c>
      <c r="D25" s="17">
        <v>13.14</v>
      </c>
      <c r="E25" s="17">
        <v>13.15</v>
      </c>
      <c r="F25" s="17">
        <v>13</v>
      </c>
      <c r="G25" s="17">
        <v>13.02</v>
      </c>
      <c r="H25" s="17">
        <v>13.13</v>
      </c>
      <c r="I25" s="17">
        <v>13.15</v>
      </c>
      <c r="J25" s="17">
        <v>13.2</v>
      </c>
      <c r="K25" s="18">
        <v>-0.38</v>
      </c>
      <c r="L25" s="19">
        <v>9</v>
      </c>
      <c r="M25" s="19">
        <v>856000</v>
      </c>
      <c r="N25" s="19">
        <v>11147380</v>
      </c>
    </row>
    <row r="26" spans="2:14" ht="12.95" customHeight="1">
      <c r="B26" s="34" t="s">
        <v>190</v>
      </c>
      <c r="C26" s="11" t="s">
        <v>191</v>
      </c>
      <c r="D26" s="17">
        <v>0.66</v>
      </c>
      <c r="E26" s="17">
        <v>0.66</v>
      </c>
      <c r="F26" s="17">
        <v>0.66</v>
      </c>
      <c r="G26" s="17">
        <v>0.66</v>
      </c>
      <c r="H26" s="17">
        <v>0.66</v>
      </c>
      <c r="I26" s="17">
        <v>0.66</v>
      </c>
      <c r="J26" s="17">
        <v>0.66</v>
      </c>
      <c r="K26" s="18">
        <v>0</v>
      </c>
      <c r="L26" s="19">
        <v>56</v>
      </c>
      <c r="M26" s="19">
        <v>7018936</v>
      </c>
      <c r="N26" s="19">
        <v>4632497.76</v>
      </c>
    </row>
    <row r="27" spans="2:14" ht="12.95" customHeight="1">
      <c r="B27" s="202" t="s">
        <v>44</v>
      </c>
      <c r="C27" s="203"/>
      <c r="D27" s="204"/>
      <c r="E27" s="205"/>
      <c r="F27" s="205"/>
      <c r="G27" s="205"/>
      <c r="H27" s="205"/>
      <c r="I27" s="205"/>
      <c r="J27" s="205"/>
      <c r="K27" s="206"/>
      <c r="L27" s="19">
        <f>SUM(L24:L26)</f>
        <v>71</v>
      </c>
      <c r="M27" s="19">
        <f>SUM(M24:M26)</f>
        <v>8084936</v>
      </c>
      <c r="N27" s="19">
        <f>SUM(N24:N26)</f>
        <v>22295177.759999998</v>
      </c>
    </row>
    <row r="28" spans="2:14" ht="12.95" customHeight="1">
      <c r="B28" s="199" t="s">
        <v>23</v>
      </c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1"/>
    </row>
    <row r="29" spans="2:14" ht="12.95" customHeight="1">
      <c r="B29" s="34" t="s">
        <v>57</v>
      </c>
      <c r="C29" s="11" t="s">
        <v>56</v>
      </c>
      <c r="D29" s="17">
        <v>3.24</v>
      </c>
      <c r="E29" s="17">
        <v>3.28</v>
      </c>
      <c r="F29" s="17">
        <v>3.22</v>
      </c>
      <c r="G29" s="17">
        <v>3.25</v>
      </c>
      <c r="H29" s="17">
        <v>3.22</v>
      </c>
      <c r="I29" s="17">
        <v>3.27</v>
      </c>
      <c r="J29" s="17">
        <v>3.22</v>
      </c>
      <c r="K29" s="18">
        <v>1.55</v>
      </c>
      <c r="L29" s="19">
        <v>114</v>
      </c>
      <c r="M29" s="19">
        <v>98496092</v>
      </c>
      <c r="N29" s="19">
        <v>320257807.33999997</v>
      </c>
    </row>
    <row r="30" spans="2:14" ht="12.95" customHeight="1">
      <c r="B30" s="34" t="s">
        <v>112</v>
      </c>
      <c r="C30" s="11" t="s">
        <v>113</v>
      </c>
      <c r="D30" s="17">
        <v>0.7</v>
      </c>
      <c r="E30" s="17">
        <v>0.75</v>
      </c>
      <c r="F30" s="17">
        <v>0.7</v>
      </c>
      <c r="G30" s="17">
        <v>0.73</v>
      </c>
      <c r="H30" s="17">
        <v>0.69</v>
      </c>
      <c r="I30" s="17">
        <v>0.75</v>
      </c>
      <c r="J30" s="17">
        <v>0.69</v>
      </c>
      <c r="K30" s="18">
        <v>8.6999999999999993</v>
      </c>
      <c r="L30" s="19">
        <v>11</v>
      </c>
      <c r="M30" s="19">
        <v>3295846</v>
      </c>
      <c r="N30" s="19">
        <v>2391592.2000000002</v>
      </c>
    </row>
    <row r="31" spans="2:14" ht="12.95" customHeight="1">
      <c r="B31" s="34" t="s">
        <v>254</v>
      </c>
      <c r="C31" s="11" t="s">
        <v>255</v>
      </c>
      <c r="D31" s="17">
        <v>0.94</v>
      </c>
      <c r="E31" s="17">
        <v>0.96</v>
      </c>
      <c r="F31" s="17">
        <v>0.94</v>
      </c>
      <c r="G31" s="17">
        <v>0.95</v>
      </c>
      <c r="H31" s="17">
        <v>0.94</v>
      </c>
      <c r="I31" s="17">
        <v>0.96</v>
      </c>
      <c r="J31" s="17">
        <v>0.94</v>
      </c>
      <c r="K31" s="18">
        <v>2.13</v>
      </c>
      <c r="L31" s="19">
        <v>6</v>
      </c>
      <c r="M31" s="19">
        <v>700000</v>
      </c>
      <c r="N31" s="19">
        <v>664133.82999999996</v>
      </c>
    </row>
    <row r="32" spans="2:14" ht="12.95" customHeight="1">
      <c r="B32" s="34" t="s">
        <v>223</v>
      </c>
      <c r="C32" s="11" t="s">
        <v>224</v>
      </c>
      <c r="D32" s="17">
        <v>8</v>
      </c>
      <c r="E32" s="17">
        <v>8</v>
      </c>
      <c r="F32" s="17">
        <v>8</v>
      </c>
      <c r="G32" s="17">
        <v>8</v>
      </c>
      <c r="H32" s="17">
        <v>8</v>
      </c>
      <c r="I32" s="17">
        <v>8</v>
      </c>
      <c r="J32" s="17">
        <v>8</v>
      </c>
      <c r="K32" s="18">
        <v>0</v>
      </c>
      <c r="L32" s="19">
        <v>2</v>
      </c>
      <c r="M32" s="19">
        <v>434967</v>
      </c>
      <c r="N32" s="19">
        <v>3479736</v>
      </c>
    </row>
    <row r="33" spans="2:14" ht="12.95" customHeight="1">
      <c r="B33" s="34" t="s">
        <v>127</v>
      </c>
      <c r="C33" s="11" t="s">
        <v>128</v>
      </c>
      <c r="D33" s="17">
        <v>2</v>
      </c>
      <c r="E33" s="17">
        <v>2</v>
      </c>
      <c r="F33" s="17">
        <v>1.95</v>
      </c>
      <c r="G33" s="17">
        <v>1.95</v>
      </c>
      <c r="H33" s="17">
        <v>2.15</v>
      </c>
      <c r="I33" s="17">
        <v>1.95</v>
      </c>
      <c r="J33" s="17">
        <v>2.15</v>
      </c>
      <c r="K33" s="18">
        <v>-9.3000000000000007</v>
      </c>
      <c r="L33" s="19">
        <v>10</v>
      </c>
      <c r="M33" s="19">
        <v>1040000</v>
      </c>
      <c r="N33" s="19">
        <v>2032500</v>
      </c>
    </row>
    <row r="34" spans="2:14" ht="12.95" customHeight="1">
      <c r="B34" s="34" t="s">
        <v>226</v>
      </c>
      <c r="C34" s="11" t="s">
        <v>228</v>
      </c>
      <c r="D34" s="17">
        <v>2.06</v>
      </c>
      <c r="E34" s="17">
        <v>2.08</v>
      </c>
      <c r="F34" s="17">
        <v>2.06</v>
      </c>
      <c r="G34" s="17">
        <v>2.08</v>
      </c>
      <c r="H34" s="17">
        <v>2.08</v>
      </c>
      <c r="I34" s="17">
        <v>2.08</v>
      </c>
      <c r="J34" s="17">
        <v>2.09</v>
      </c>
      <c r="K34" s="18">
        <v>-0.48</v>
      </c>
      <c r="L34" s="19">
        <v>29</v>
      </c>
      <c r="M34" s="19">
        <v>14071936</v>
      </c>
      <c r="N34" s="19">
        <v>29253226.879999999</v>
      </c>
    </row>
    <row r="35" spans="2:14" ht="12.95" customHeight="1">
      <c r="B35" s="34" t="s">
        <v>143</v>
      </c>
      <c r="C35" s="11" t="s">
        <v>144</v>
      </c>
      <c r="D35" s="17">
        <v>1.92</v>
      </c>
      <c r="E35" s="17">
        <v>1.92</v>
      </c>
      <c r="F35" s="17">
        <v>1.92</v>
      </c>
      <c r="G35" s="17">
        <v>1.92</v>
      </c>
      <c r="H35" s="17">
        <v>1.9</v>
      </c>
      <c r="I35" s="17">
        <v>1.92</v>
      </c>
      <c r="J35" s="17">
        <v>1.9</v>
      </c>
      <c r="K35" s="18">
        <v>1.05</v>
      </c>
      <c r="L35" s="19">
        <v>1</v>
      </c>
      <c r="M35" s="19">
        <v>58900</v>
      </c>
      <c r="N35" s="19">
        <v>113088</v>
      </c>
    </row>
    <row r="36" spans="2:14" ht="12.95" customHeight="1">
      <c r="B36" s="34" t="s">
        <v>168</v>
      </c>
      <c r="C36" s="11" t="s">
        <v>169</v>
      </c>
      <c r="D36" s="17">
        <v>4.3</v>
      </c>
      <c r="E36" s="17">
        <v>4.3</v>
      </c>
      <c r="F36" s="17">
        <v>4.2</v>
      </c>
      <c r="G36" s="17">
        <v>4.24</v>
      </c>
      <c r="H36" s="17">
        <v>4.2</v>
      </c>
      <c r="I36" s="17">
        <v>4.2</v>
      </c>
      <c r="J36" s="17">
        <v>4.2</v>
      </c>
      <c r="K36" s="18">
        <v>0</v>
      </c>
      <c r="L36" s="19">
        <v>5</v>
      </c>
      <c r="M36" s="19">
        <v>125000</v>
      </c>
      <c r="N36" s="19">
        <v>530500</v>
      </c>
    </row>
    <row r="37" spans="2:14" ht="12.95" customHeight="1">
      <c r="B37" s="231" t="s">
        <v>24</v>
      </c>
      <c r="C37" s="203"/>
      <c r="D37" s="230"/>
      <c r="E37" s="223"/>
      <c r="F37" s="223"/>
      <c r="G37" s="223"/>
      <c r="H37" s="223"/>
      <c r="I37" s="223"/>
      <c r="J37" s="223"/>
      <c r="K37" s="206"/>
      <c r="L37" s="19">
        <f>SUM(L29:L36)</f>
        <v>178</v>
      </c>
      <c r="M37" s="19">
        <f>SUM(M29:M36)</f>
        <v>118222741</v>
      </c>
      <c r="N37" s="19">
        <f>SUM(N29:N36)</f>
        <v>358722584.24999994</v>
      </c>
    </row>
    <row r="38" spans="2:14" ht="12.95" customHeight="1">
      <c r="B38" s="229" t="s">
        <v>38</v>
      </c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01"/>
    </row>
    <row r="39" spans="2:14" ht="12.95" customHeight="1">
      <c r="B39" s="72" t="s">
        <v>239</v>
      </c>
      <c r="C39" s="73" t="s">
        <v>240</v>
      </c>
      <c r="D39" s="17">
        <v>9.1</v>
      </c>
      <c r="E39" s="17">
        <v>9.1</v>
      </c>
      <c r="F39" s="17">
        <v>9.1</v>
      </c>
      <c r="G39" s="17">
        <v>9.1</v>
      </c>
      <c r="H39" s="17">
        <v>9</v>
      </c>
      <c r="I39" s="17">
        <v>9.1</v>
      </c>
      <c r="J39" s="17">
        <v>9</v>
      </c>
      <c r="K39" s="18">
        <v>1.1100000000000001</v>
      </c>
      <c r="L39" s="19">
        <v>12</v>
      </c>
      <c r="M39" s="19">
        <v>500000</v>
      </c>
      <c r="N39" s="19">
        <v>4550000</v>
      </c>
    </row>
    <row r="40" spans="2:14" ht="12.95" customHeight="1">
      <c r="B40" s="72" t="s">
        <v>279</v>
      </c>
      <c r="C40" s="73" t="s">
        <v>280</v>
      </c>
      <c r="D40" s="17">
        <v>29</v>
      </c>
      <c r="E40" s="17">
        <v>29</v>
      </c>
      <c r="F40" s="17">
        <v>29</v>
      </c>
      <c r="G40" s="17">
        <v>29</v>
      </c>
      <c r="H40" s="17">
        <v>29.83</v>
      </c>
      <c r="I40" s="17">
        <v>29</v>
      </c>
      <c r="J40" s="17">
        <v>29</v>
      </c>
      <c r="K40" s="18">
        <v>0</v>
      </c>
      <c r="L40" s="19">
        <v>1</v>
      </c>
      <c r="M40" s="19">
        <v>25000</v>
      </c>
      <c r="N40" s="19">
        <v>725000</v>
      </c>
    </row>
    <row r="41" spans="2:14" ht="12.95" customHeight="1">
      <c r="B41" s="231" t="s">
        <v>48</v>
      </c>
      <c r="C41" s="203"/>
      <c r="D41" s="232"/>
      <c r="E41" s="223"/>
      <c r="F41" s="223"/>
      <c r="G41" s="223"/>
      <c r="H41" s="223"/>
      <c r="I41" s="223"/>
      <c r="J41" s="223"/>
      <c r="K41" s="206"/>
      <c r="L41" s="19">
        <f>SUM(L39:L40)</f>
        <v>13</v>
      </c>
      <c r="M41" s="19">
        <f>SUM(M39:M40)</f>
        <v>525000</v>
      </c>
      <c r="N41" s="19">
        <f>SUM(N39:N40)</f>
        <v>5275000</v>
      </c>
    </row>
    <row r="42" spans="2:14" ht="12.95" customHeight="1">
      <c r="B42" s="229" t="s">
        <v>25</v>
      </c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01"/>
    </row>
    <row r="43" spans="2:14" ht="12.95" customHeight="1">
      <c r="B43" s="34" t="s">
        <v>156</v>
      </c>
      <c r="C43" s="11" t="s">
        <v>157</v>
      </c>
      <c r="D43" s="17">
        <v>5</v>
      </c>
      <c r="E43" s="17">
        <v>5</v>
      </c>
      <c r="F43" s="17">
        <v>5</v>
      </c>
      <c r="G43" s="17">
        <v>5</v>
      </c>
      <c r="H43" s="17">
        <v>5</v>
      </c>
      <c r="I43" s="17">
        <v>5</v>
      </c>
      <c r="J43" s="17">
        <v>5</v>
      </c>
      <c r="K43" s="18">
        <v>0</v>
      </c>
      <c r="L43" s="19">
        <v>1</v>
      </c>
      <c r="M43" s="19">
        <v>100407</v>
      </c>
      <c r="N43" s="19">
        <v>502035</v>
      </c>
    </row>
    <row r="44" spans="2:14" ht="12.95" customHeight="1">
      <c r="B44" s="34" t="s">
        <v>45</v>
      </c>
      <c r="C44" s="11" t="s">
        <v>46</v>
      </c>
      <c r="D44" s="17">
        <v>10.33</v>
      </c>
      <c r="E44" s="17">
        <v>10.4</v>
      </c>
      <c r="F44" s="17">
        <v>10.33</v>
      </c>
      <c r="G44" s="17">
        <v>10.35</v>
      </c>
      <c r="H44" s="17">
        <v>10.35</v>
      </c>
      <c r="I44" s="17">
        <v>10.35</v>
      </c>
      <c r="J44" s="17">
        <v>10.33</v>
      </c>
      <c r="K44" s="18">
        <v>0.19</v>
      </c>
      <c r="L44" s="19">
        <v>41</v>
      </c>
      <c r="M44" s="19">
        <v>2808941</v>
      </c>
      <c r="N44" s="19">
        <v>29065402.07</v>
      </c>
    </row>
    <row r="45" spans="2:14" ht="12.95" customHeight="1">
      <c r="B45" s="202" t="s">
        <v>47</v>
      </c>
      <c r="C45" s="203"/>
      <c r="D45" s="232"/>
      <c r="E45" s="223"/>
      <c r="F45" s="223"/>
      <c r="G45" s="223"/>
      <c r="H45" s="223"/>
      <c r="I45" s="223"/>
      <c r="J45" s="223"/>
      <c r="K45" s="206"/>
      <c r="L45" s="90">
        <f>SUM(L43:L44)</f>
        <v>42</v>
      </c>
      <c r="M45" s="90">
        <f>SUM(M43:M44)</f>
        <v>2909348</v>
      </c>
      <c r="N45" s="90">
        <f>SUM(N43:N44)</f>
        <v>29567437.07</v>
      </c>
    </row>
    <row r="46" spans="2:14" ht="17.25" customHeight="1">
      <c r="B46" s="212" t="s">
        <v>26</v>
      </c>
      <c r="C46" s="213"/>
      <c r="D46" s="224"/>
      <c r="E46" s="225"/>
      <c r="F46" s="225"/>
      <c r="G46" s="225"/>
      <c r="H46" s="225"/>
      <c r="I46" s="225"/>
      <c r="J46" s="225"/>
      <c r="K46" s="226"/>
      <c r="L46" s="28">
        <f>L45+L41+L37+L27+L22+L19+L16</f>
        <v>622</v>
      </c>
      <c r="M46" s="28">
        <f t="shared" ref="M46:N46" si="0">M45+M41+M37+M27+M22+M19+M16</f>
        <v>459315246</v>
      </c>
      <c r="N46" s="28">
        <f t="shared" si="0"/>
        <v>793563529.03999996</v>
      </c>
    </row>
    <row r="47" spans="2:14" ht="22.5" customHeight="1">
      <c r="B47" s="217" t="s">
        <v>309</v>
      </c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8"/>
    </row>
    <row r="48" spans="2:14" ht="28.5" customHeight="1">
      <c r="B48" s="49" t="s">
        <v>10</v>
      </c>
      <c r="C48" s="50" t="s">
        <v>11</v>
      </c>
      <c r="D48" s="50" t="s">
        <v>12</v>
      </c>
      <c r="E48" s="50" t="s">
        <v>13</v>
      </c>
      <c r="F48" s="50" t="s">
        <v>14</v>
      </c>
      <c r="G48" s="50" t="s">
        <v>15</v>
      </c>
      <c r="H48" s="50" t="s">
        <v>16</v>
      </c>
      <c r="I48" s="50" t="s">
        <v>17</v>
      </c>
      <c r="J48" s="50" t="s">
        <v>18</v>
      </c>
      <c r="K48" s="50" t="s">
        <v>19</v>
      </c>
      <c r="L48" s="50" t="s">
        <v>3</v>
      </c>
      <c r="M48" s="50" t="s">
        <v>2</v>
      </c>
      <c r="N48" s="50" t="s">
        <v>1</v>
      </c>
    </row>
    <row r="49" spans="2:14" ht="15" customHeight="1">
      <c r="B49" s="227" t="s">
        <v>20</v>
      </c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01"/>
    </row>
    <row r="50" spans="2:14" ht="15" customHeight="1">
      <c r="B50" s="34" t="s">
        <v>216</v>
      </c>
      <c r="C50" s="11" t="s">
        <v>217</v>
      </c>
      <c r="D50" s="17">
        <v>0.38</v>
      </c>
      <c r="E50" s="17">
        <v>0.39</v>
      </c>
      <c r="F50" s="17">
        <v>0.38</v>
      </c>
      <c r="G50" s="17">
        <v>0.39</v>
      </c>
      <c r="H50" s="17">
        <v>0.38</v>
      </c>
      <c r="I50" s="17">
        <v>0.39</v>
      </c>
      <c r="J50" s="17">
        <v>0.38</v>
      </c>
      <c r="K50" s="18">
        <v>2.63</v>
      </c>
      <c r="L50" s="19">
        <v>3</v>
      </c>
      <c r="M50" s="19">
        <v>4500000</v>
      </c>
      <c r="N50" s="19">
        <v>1740000</v>
      </c>
    </row>
    <row r="51" spans="2:14" ht="15" customHeight="1">
      <c r="B51" s="228" t="s">
        <v>21</v>
      </c>
      <c r="C51" s="203"/>
      <c r="D51" s="222"/>
      <c r="E51" s="223"/>
      <c r="F51" s="223"/>
      <c r="G51" s="223"/>
      <c r="H51" s="223"/>
      <c r="I51" s="223"/>
      <c r="J51" s="223"/>
      <c r="K51" s="206"/>
      <c r="L51" s="19">
        <v>3</v>
      </c>
      <c r="M51" s="19">
        <v>4500000</v>
      </c>
      <c r="N51" s="19">
        <v>1740000</v>
      </c>
    </row>
    <row r="52" spans="2:14" ht="15" customHeight="1">
      <c r="B52" s="229" t="s">
        <v>22</v>
      </c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01"/>
    </row>
    <row r="53" spans="2:14" ht="15" customHeight="1">
      <c r="B53" s="72" t="s">
        <v>66</v>
      </c>
      <c r="C53" s="73" t="s">
        <v>67</v>
      </c>
      <c r="D53" s="17">
        <v>1.5</v>
      </c>
      <c r="E53" s="17">
        <v>1.5</v>
      </c>
      <c r="F53" s="17">
        <v>1.5</v>
      </c>
      <c r="G53" s="17">
        <v>1.5</v>
      </c>
      <c r="H53" s="17">
        <v>1.5</v>
      </c>
      <c r="I53" s="17">
        <v>1.5</v>
      </c>
      <c r="J53" s="17" t="s">
        <v>313</v>
      </c>
      <c r="K53" s="17" t="s">
        <v>313</v>
      </c>
      <c r="L53" s="19">
        <v>3</v>
      </c>
      <c r="M53" s="19">
        <v>70000</v>
      </c>
      <c r="N53" s="19">
        <v>105000</v>
      </c>
    </row>
    <row r="54" spans="2:14" ht="15" customHeight="1">
      <c r="B54" s="202" t="s">
        <v>44</v>
      </c>
      <c r="C54" s="203"/>
      <c r="D54" s="222"/>
      <c r="E54" s="223"/>
      <c r="F54" s="223"/>
      <c r="G54" s="223"/>
      <c r="H54" s="223"/>
      <c r="I54" s="223"/>
      <c r="J54" s="223"/>
      <c r="K54" s="206"/>
      <c r="L54" s="19">
        <v>3</v>
      </c>
      <c r="M54" s="19">
        <v>70000</v>
      </c>
      <c r="N54" s="19">
        <v>105000</v>
      </c>
    </row>
    <row r="55" spans="2:14" ht="15" customHeight="1">
      <c r="B55" s="199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1"/>
    </row>
    <row r="56" spans="2:14" ht="15" customHeight="1">
      <c r="B56" s="72" t="s">
        <v>166</v>
      </c>
      <c r="C56" s="73" t="s">
        <v>167</v>
      </c>
      <c r="D56" s="17">
        <v>2</v>
      </c>
      <c r="E56" s="17">
        <v>2</v>
      </c>
      <c r="F56" s="17">
        <v>2</v>
      </c>
      <c r="G56" s="17">
        <v>2</v>
      </c>
      <c r="H56" s="17">
        <v>2</v>
      </c>
      <c r="I56" s="17">
        <v>2</v>
      </c>
      <c r="J56" s="17" t="s">
        <v>313</v>
      </c>
      <c r="K56" s="17" t="s">
        <v>313</v>
      </c>
      <c r="L56" s="19">
        <v>1</v>
      </c>
      <c r="M56" s="19">
        <v>15312</v>
      </c>
      <c r="N56" s="19">
        <v>30624</v>
      </c>
    </row>
    <row r="57" spans="2:14" ht="15" customHeight="1">
      <c r="B57" s="34" t="s">
        <v>230</v>
      </c>
      <c r="C57" s="11" t="s">
        <v>231</v>
      </c>
      <c r="D57" s="17">
        <v>3.68</v>
      </c>
      <c r="E57" s="17">
        <v>3.68</v>
      </c>
      <c r="F57" s="17">
        <v>3.55</v>
      </c>
      <c r="G57" s="17">
        <v>3.56</v>
      </c>
      <c r="H57" s="17">
        <v>3.69</v>
      </c>
      <c r="I57" s="17">
        <v>3.55</v>
      </c>
      <c r="J57" s="17">
        <v>3.69</v>
      </c>
      <c r="K57" s="18">
        <v>-3.79</v>
      </c>
      <c r="L57" s="19">
        <v>5</v>
      </c>
      <c r="M57" s="19">
        <v>1510000</v>
      </c>
      <c r="N57" s="19">
        <v>5376300</v>
      </c>
    </row>
    <row r="58" spans="2:14" ht="15" customHeight="1">
      <c r="B58" s="231"/>
      <c r="C58" s="203"/>
      <c r="D58" s="222"/>
      <c r="E58" s="223"/>
      <c r="F58" s="223"/>
      <c r="G58" s="223"/>
      <c r="H58" s="223"/>
      <c r="I58" s="223"/>
      <c r="J58" s="223"/>
      <c r="K58" s="206"/>
      <c r="L58" s="19">
        <f>SUM(L56:L57)</f>
        <v>6</v>
      </c>
      <c r="M58" s="19">
        <f>SUM(M56:M57)</f>
        <v>1525312</v>
      </c>
      <c r="N58" s="19">
        <f>SUM(N56:N57)</f>
        <v>5406924</v>
      </c>
    </row>
    <row r="59" spans="2:14" ht="15" customHeight="1">
      <c r="B59" s="212" t="s">
        <v>51</v>
      </c>
      <c r="C59" s="213"/>
      <c r="D59" s="224"/>
      <c r="E59" s="225"/>
      <c r="F59" s="225"/>
      <c r="G59" s="225"/>
      <c r="H59" s="225"/>
      <c r="I59" s="225"/>
      <c r="J59" s="225"/>
      <c r="K59" s="226"/>
      <c r="L59" s="28">
        <f>L58+L54+L51</f>
        <v>12</v>
      </c>
      <c r="M59" s="28">
        <f t="shared" ref="M59:N59" si="1">M58+M54+M51</f>
        <v>6095312</v>
      </c>
      <c r="N59" s="28">
        <f t="shared" si="1"/>
        <v>7251924</v>
      </c>
    </row>
    <row r="60" spans="2:14" ht="22.5" customHeight="1">
      <c r="B60" s="217" t="s">
        <v>308</v>
      </c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8"/>
    </row>
    <row r="61" spans="2:14" ht="31.5" customHeight="1">
      <c r="B61" s="49" t="s">
        <v>10</v>
      </c>
      <c r="C61" s="50" t="s">
        <v>11</v>
      </c>
      <c r="D61" s="50" t="s">
        <v>12</v>
      </c>
      <c r="E61" s="50" t="s">
        <v>13</v>
      </c>
      <c r="F61" s="50" t="s">
        <v>14</v>
      </c>
      <c r="G61" s="50" t="s">
        <v>15</v>
      </c>
      <c r="H61" s="50" t="s">
        <v>16</v>
      </c>
      <c r="I61" s="50" t="s">
        <v>17</v>
      </c>
      <c r="J61" s="50" t="s">
        <v>18</v>
      </c>
      <c r="K61" s="50" t="s">
        <v>19</v>
      </c>
      <c r="L61" s="50" t="s">
        <v>3</v>
      </c>
      <c r="M61" s="50" t="s">
        <v>2</v>
      </c>
      <c r="N61" s="50" t="s">
        <v>1</v>
      </c>
    </row>
    <row r="62" spans="2:14" ht="15" customHeight="1">
      <c r="B62" s="219" t="s">
        <v>23</v>
      </c>
      <c r="C62" s="220"/>
      <c r="D62" s="220"/>
      <c r="E62" s="220"/>
      <c r="F62" s="220"/>
      <c r="G62" s="220"/>
      <c r="H62" s="220"/>
      <c r="I62" s="220"/>
      <c r="J62" s="220"/>
      <c r="K62" s="220"/>
      <c r="L62" s="220"/>
      <c r="M62" s="220"/>
      <c r="N62" s="201"/>
    </row>
    <row r="63" spans="2:14" ht="15" customHeight="1">
      <c r="B63" s="34" t="s">
        <v>81</v>
      </c>
      <c r="C63" s="11" t="s">
        <v>80</v>
      </c>
      <c r="D63" s="17">
        <v>0.66</v>
      </c>
      <c r="E63" s="17">
        <v>0.66</v>
      </c>
      <c r="F63" s="17">
        <v>0.66</v>
      </c>
      <c r="G63" s="17">
        <v>0.66</v>
      </c>
      <c r="H63" s="17">
        <v>0.66</v>
      </c>
      <c r="I63" s="17">
        <v>0.66</v>
      </c>
      <c r="J63" s="17">
        <v>0.66</v>
      </c>
      <c r="K63" s="18">
        <v>0</v>
      </c>
      <c r="L63" s="19">
        <v>1</v>
      </c>
      <c r="M63" s="19">
        <v>172266</v>
      </c>
      <c r="N63" s="19">
        <v>113695.56</v>
      </c>
    </row>
    <row r="64" spans="2:14" ht="15" customHeight="1">
      <c r="B64" s="34" t="s">
        <v>82</v>
      </c>
      <c r="C64" s="11" t="s">
        <v>79</v>
      </c>
      <c r="D64" s="17">
        <v>0.68</v>
      </c>
      <c r="E64" s="17">
        <v>0.7</v>
      </c>
      <c r="F64" s="17">
        <v>0.68</v>
      </c>
      <c r="G64" s="17">
        <v>0.7</v>
      </c>
      <c r="H64" s="17">
        <v>0.68</v>
      </c>
      <c r="I64" s="17">
        <v>0.7</v>
      </c>
      <c r="J64" s="17">
        <v>0.68</v>
      </c>
      <c r="K64" s="18">
        <v>2.94</v>
      </c>
      <c r="L64" s="19">
        <v>2</v>
      </c>
      <c r="M64" s="19">
        <v>551041</v>
      </c>
      <c r="N64" s="19">
        <v>384707.88</v>
      </c>
    </row>
    <row r="65" spans="2:14" ht="15" customHeight="1">
      <c r="B65" s="221" t="s">
        <v>24</v>
      </c>
      <c r="C65" s="203"/>
      <c r="D65" s="222"/>
      <c r="E65" s="223"/>
      <c r="F65" s="223"/>
      <c r="G65" s="223"/>
      <c r="H65" s="223"/>
      <c r="I65" s="223"/>
      <c r="J65" s="223"/>
      <c r="K65" s="206"/>
      <c r="L65" s="19">
        <f>SUM(L63:L64)</f>
        <v>3</v>
      </c>
      <c r="M65" s="19">
        <f>SUM(M63:M64)</f>
        <v>723307</v>
      </c>
      <c r="N65" s="19">
        <f>SUM(N63:N64)</f>
        <v>498403.44</v>
      </c>
    </row>
    <row r="66" spans="2:14" ht="15" customHeight="1">
      <c r="B66" s="212" t="s">
        <v>120</v>
      </c>
      <c r="C66" s="213"/>
      <c r="D66" s="214"/>
      <c r="E66" s="215"/>
      <c r="F66" s="215"/>
      <c r="G66" s="215"/>
      <c r="H66" s="215"/>
      <c r="I66" s="215"/>
      <c r="J66" s="215"/>
      <c r="K66" s="216"/>
      <c r="L66" s="29">
        <f>L65</f>
        <v>3</v>
      </c>
      <c r="M66" s="29">
        <f t="shared" ref="M66:N66" si="2">M65</f>
        <v>723307</v>
      </c>
      <c r="N66" s="29">
        <f t="shared" si="2"/>
        <v>498403.44</v>
      </c>
    </row>
    <row r="67" spans="2:14" ht="15" customHeight="1">
      <c r="B67" s="207" t="s">
        <v>121</v>
      </c>
      <c r="C67" s="208"/>
      <c r="D67" s="209"/>
      <c r="E67" s="210"/>
      <c r="F67" s="210"/>
      <c r="G67" s="210"/>
      <c r="H67" s="210"/>
      <c r="I67" s="210"/>
      <c r="J67" s="210"/>
      <c r="K67" s="211"/>
      <c r="L67" s="30">
        <f>L66+L59+L46</f>
        <v>637</v>
      </c>
      <c r="M67" s="30">
        <f>M66+M59+M46</f>
        <v>466133865</v>
      </c>
      <c r="N67" s="30">
        <f>N66+N59+N46</f>
        <v>801313856.48000002</v>
      </c>
    </row>
    <row r="69" spans="2:14" ht="22.5" customHeight="1">
      <c r="L69" s="32"/>
      <c r="M69" s="32"/>
      <c r="N69" s="32"/>
    </row>
  </sheetData>
  <mergeCells count="44">
    <mergeCell ref="B55:N55"/>
    <mergeCell ref="B58:C58"/>
    <mergeCell ref="D58:K58"/>
    <mergeCell ref="B52:N52"/>
    <mergeCell ref="B54:C54"/>
    <mergeCell ref="D54:K54"/>
    <mergeCell ref="D41:K41"/>
    <mergeCell ref="D45:K45"/>
    <mergeCell ref="B41:C41"/>
    <mergeCell ref="B49:N49"/>
    <mergeCell ref="B51:C51"/>
    <mergeCell ref="D51:K51"/>
    <mergeCell ref="B1:N1"/>
    <mergeCell ref="B47:N47"/>
    <mergeCell ref="D46:K46"/>
    <mergeCell ref="B46:C46"/>
    <mergeCell ref="B3:N3"/>
    <mergeCell ref="B16:C16"/>
    <mergeCell ref="D16:K16"/>
    <mergeCell ref="B23:N23"/>
    <mergeCell ref="B27:C27"/>
    <mergeCell ref="B17:N17"/>
    <mergeCell ref="B19:C19"/>
    <mergeCell ref="D19:K19"/>
    <mergeCell ref="B42:N42"/>
    <mergeCell ref="D27:K27"/>
    <mergeCell ref="D37:K37"/>
    <mergeCell ref="B37:C37"/>
    <mergeCell ref="B20:N20"/>
    <mergeCell ref="B22:C22"/>
    <mergeCell ref="D22:K22"/>
    <mergeCell ref="B67:C67"/>
    <mergeCell ref="D67:K67"/>
    <mergeCell ref="B66:C66"/>
    <mergeCell ref="D66:K66"/>
    <mergeCell ref="B60:N60"/>
    <mergeCell ref="B62:N62"/>
    <mergeCell ref="B65:C65"/>
    <mergeCell ref="D65:K65"/>
    <mergeCell ref="B28:N28"/>
    <mergeCell ref="D59:K59"/>
    <mergeCell ref="B38:N38"/>
    <mergeCell ref="B59:C59"/>
    <mergeCell ref="B45:C4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3"/>
  <sheetViews>
    <sheetView rightToLeft="1" workbookViewId="0">
      <selection activeCell="B6" sqref="B6:F6"/>
    </sheetView>
  </sheetViews>
  <sheetFormatPr defaultRowHeight="18.75"/>
  <cols>
    <col min="1" max="1" width="3.7109375" style="68" customWidth="1"/>
    <col min="2" max="2" width="25.28515625" style="68" bestFit="1" customWidth="1"/>
    <col min="3" max="3" width="12.42578125" style="68" customWidth="1"/>
    <col min="4" max="4" width="11.5703125" style="68" customWidth="1"/>
    <col min="5" max="5" width="16.28515625" style="68" customWidth="1"/>
    <col min="6" max="6" width="20.7109375" style="68" customWidth="1"/>
    <col min="7" max="256" width="9.140625" style="68"/>
    <col min="257" max="257" width="3.7109375" style="68" customWidth="1"/>
    <col min="258" max="258" width="25.28515625" style="68" bestFit="1" customWidth="1"/>
    <col min="259" max="259" width="12.42578125" style="68" customWidth="1"/>
    <col min="260" max="260" width="11.5703125" style="68" customWidth="1"/>
    <col min="261" max="261" width="16.28515625" style="68" customWidth="1"/>
    <col min="262" max="262" width="20.7109375" style="68" customWidth="1"/>
    <col min="263" max="512" width="9.140625" style="68"/>
    <col min="513" max="513" width="3.7109375" style="68" customWidth="1"/>
    <col min="514" max="514" width="25.28515625" style="68" bestFit="1" customWidth="1"/>
    <col min="515" max="515" width="12.42578125" style="68" customWidth="1"/>
    <col min="516" max="516" width="11.5703125" style="68" customWidth="1"/>
    <col min="517" max="517" width="16.28515625" style="68" customWidth="1"/>
    <col min="518" max="518" width="20.7109375" style="68" customWidth="1"/>
    <col min="519" max="768" width="9.140625" style="68"/>
    <col min="769" max="769" width="3.7109375" style="68" customWidth="1"/>
    <col min="770" max="770" width="25.28515625" style="68" bestFit="1" customWidth="1"/>
    <col min="771" max="771" width="12.42578125" style="68" customWidth="1"/>
    <col min="772" max="772" width="11.5703125" style="68" customWidth="1"/>
    <col min="773" max="773" width="16.28515625" style="68" customWidth="1"/>
    <col min="774" max="774" width="20.7109375" style="68" customWidth="1"/>
    <col min="775" max="1024" width="9.140625" style="68"/>
    <col min="1025" max="1025" width="3.7109375" style="68" customWidth="1"/>
    <col min="1026" max="1026" width="25.28515625" style="68" bestFit="1" customWidth="1"/>
    <col min="1027" max="1027" width="12.42578125" style="68" customWidth="1"/>
    <col min="1028" max="1028" width="11.5703125" style="68" customWidth="1"/>
    <col min="1029" max="1029" width="16.28515625" style="68" customWidth="1"/>
    <col min="1030" max="1030" width="20.7109375" style="68" customWidth="1"/>
    <col min="1031" max="1280" width="9.140625" style="68"/>
    <col min="1281" max="1281" width="3.7109375" style="68" customWidth="1"/>
    <col min="1282" max="1282" width="25.28515625" style="68" bestFit="1" customWidth="1"/>
    <col min="1283" max="1283" width="12.42578125" style="68" customWidth="1"/>
    <col min="1284" max="1284" width="11.5703125" style="68" customWidth="1"/>
    <col min="1285" max="1285" width="16.28515625" style="68" customWidth="1"/>
    <col min="1286" max="1286" width="20.7109375" style="68" customWidth="1"/>
    <col min="1287" max="1536" width="9.140625" style="68"/>
    <col min="1537" max="1537" width="3.7109375" style="68" customWidth="1"/>
    <col min="1538" max="1538" width="25.28515625" style="68" bestFit="1" customWidth="1"/>
    <col min="1539" max="1539" width="12.42578125" style="68" customWidth="1"/>
    <col min="1540" max="1540" width="11.5703125" style="68" customWidth="1"/>
    <col min="1541" max="1541" width="16.28515625" style="68" customWidth="1"/>
    <col min="1542" max="1542" width="20.7109375" style="68" customWidth="1"/>
    <col min="1543" max="1792" width="9.140625" style="68"/>
    <col min="1793" max="1793" width="3.7109375" style="68" customWidth="1"/>
    <col min="1794" max="1794" width="25.28515625" style="68" bestFit="1" customWidth="1"/>
    <col min="1795" max="1795" width="12.42578125" style="68" customWidth="1"/>
    <col min="1796" max="1796" width="11.5703125" style="68" customWidth="1"/>
    <col min="1797" max="1797" width="16.28515625" style="68" customWidth="1"/>
    <col min="1798" max="1798" width="20.7109375" style="68" customWidth="1"/>
    <col min="1799" max="2048" width="9.140625" style="68"/>
    <col min="2049" max="2049" width="3.7109375" style="68" customWidth="1"/>
    <col min="2050" max="2050" width="25.28515625" style="68" bestFit="1" customWidth="1"/>
    <col min="2051" max="2051" width="12.42578125" style="68" customWidth="1"/>
    <col min="2052" max="2052" width="11.5703125" style="68" customWidth="1"/>
    <col min="2053" max="2053" width="16.28515625" style="68" customWidth="1"/>
    <col min="2054" max="2054" width="20.7109375" style="68" customWidth="1"/>
    <col min="2055" max="2304" width="9.140625" style="68"/>
    <col min="2305" max="2305" width="3.7109375" style="68" customWidth="1"/>
    <col min="2306" max="2306" width="25.28515625" style="68" bestFit="1" customWidth="1"/>
    <col min="2307" max="2307" width="12.42578125" style="68" customWidth="1"/>
    <col min="2308" max="2308" width="11.5703125" style="68" customWidth="1"/>
    <col min="2309" max="2309" width="16.28515625" style="68" customWidth="1"/>
    <col min="2310" max="2310" width="20.7109375" style="68" customWidth="1"/>
    <col min="2311" max="2560" width="9.140625" style="68"/>
    <col min="2561" max="2561" width="3.7109375" style="68" customWidth="1"/>
    <col min="2562" max="2562" width="25.28515625" style="68" bestFit="1" customWidth="1"/>
    <col min="2563" max="2563" width="12.42578125" style="68" customWidth="1"/>
    <col min="2564" max="2564" width="11.5703125" style="68" customWidth="1"/>
    <col min="2565" max="2565" width="16.28515625" style="68" customWidth="1"/>
    <col min="2566" max="2566" width="20.7109375" style="68" customWidth="1"/>
    <col min="2567" max="2816" width="9.140625" style="68"/>
    <col min="2817" max="2817" width="3.7109375" style="68" customWidth="1"/>
    <col min="2818" max="2818" width="25.28515625" style="68" bestFit="1" customWidth="1"/>
    <col min="2819" max="2819" width="12.42578125" style="68" customWidth="1"/>
    <col min="2820" max="2820" width="11.5703125" style="68" customWidth="1"/>
    <col min="2821" max="2821" width="16.28515625" style="68" customWidth="1"/>
    <col min="2822" max="2822" width="20.7109375" style="68" customWidth="1"/>
    <col min="2823" max="3072" width="9.140625" style="68"/>
    <col min="3073" max="3073" width="3.7109375" style="68" customWidth="1"/>
    <col min="3074" max="3074" width="25.28515625" style="68" bestFit="1" customWidth="1"/>
    <col min="3075" max="3075" width="12.42578125" style="68" customWidth="1"/>
    <col min="3076" max="3076" width="11.5703125" style="68" customWidth="1"/>
    <col min="3077" max="3077" width="16.28515625" style="68" customWidth="1"/>
    <col min="3078" max="3078" width="20.7109375" style="68" customWidth="1"/>
    <col min="3079" max="3328" width="9.140625" style="68"/>
    <col min="3329" max="3329" width="3.7109375" style="68" customWidth="1"/>
    <col min="3330" max="3330" width="25.28515625" style="68" bestFit="1" customWidth="1"/>
    <col min="3331" max="3331" width="12.42578125" style="68" customWidth="1"/>
    <col min="3332" max="3332" width="11.5703125" style="68" customWidth="1"/>
    <col min="3333" max="3333" width="16.28515625" style="68" customWidth="1"/>
    <col min="3334" max="3334" width="20.7109375" style="68" customWidth="1"/>
    <col min="3335" max="3584" width="9.140625" style="68"/>
    <col min="3585" max="3585" width="3.7109375" style="68" customWidth="1"/>
    <col min="3586" max="3586" width="25.28515625" style="68" bestFit="1" customWidth="1"/>
    <col min="3587" max="3587" width="12.42578125" style="68" customWidth="1"/>
    <col min="3588" max="3588" width="11.5703125" style="68" customWidth="1"/>
    <col min="3589" max="3589" width="16.28515625" style="68" customWidth="1"/>
    <col min="3590" max="3590" width="20.7109375" style="68" customWidth="1"/>
    <col min="3591" max="3840" width="9.140625" style="68"/>
    <col min="3841" max="3841" width="3.7109375" style="68" customWidth="1"/>
    <col min="3842" max="3842" width="25.28515625" style="68" bestFit="1" customWidth="1"/>
    <col min="3843" max="3843" width="12.42578125" style="68" customWidth="1"/>
    <col min="3844" max="3844" width="11.5703125" style="68" customWidth="1"/>
    <col min="3845" max="3845" width="16.28515625" style="68" customWidth="1"/>
    <col min="3846" max="3846" width="20.7109375" style="68" customWidth="1"/>
    <col min="3847" max="4096" width="9.140625" style="68"/>
    <col min="4097" max="4097" width="3.7109375" style="68" customWidth="1"/>
    <col min="4098" max="4098" width="25.28515625" style="68" bestFit="1" customWidth="1"/>
    <col min="4099" max="4099" width="12.42578125" style="68" customWidth="1"/>
    <col min="4100" max="4100" width="11.5703125" style="68" customWidth="1"/>
    <col min="4101" max="4101" width="16.28515625" style="68" customWidth="1"/>
    <col min="4102" max="4102" width="20.7109375" style="68" customWidth="1"/>
    <col min="4103" max="4352" width="9.140625" style="68"/>
    <col min="4353" max="4353" width="3.7109375" style="68" customWidth="1"/>
    <col min="4354" max="4354" width="25.28515625" style="68" bestFit="1" customWidth="1"/>
    <col min="4355" max="4355" width="12.42578125" style="68" customWidth="1"/>
    <col min="4356" max="4356" width="11.5703125" style="68" customWidth="1"/>
    <col min="4357" max="4357" width="16.28515625" style="68" customWidth="1"/>
    <col min="4358" max="4358" width="20.7109375" style="68" customWidth="1"/>
    <col min="4359" max="4608" width="9.140625" style="68"/>
    <col min="4609" max="4609" width="3.7109375" style="68" customWidth="1"/>
    <col min="4610" max="4610" width="25.28515625" style="68" bestFit="1" customWidth="1"/>
    <col min="4611" max="4611" width="12.42578125" style="68" customWidth="1"/>
    <col min="4612" max="4612" width="11.5703125" style="68" customWidth="1"/>
    <col min="4613" max="4613" width="16.28515625" style="68" customWidth="1"/>
    <col min="4614" max="4614" width="20.7109375" style="68" customWidth="1"/>
    <col min="4615" max="4864" width="9.140625" style="68"/>
    <col min="4865" max="4865" width="3.7109375" style="68" customWidth="1"/>
    <col min="4866" max="4866" width="25.28515625" style="68" bestFit="1" customWidth="1"/>
    <col min="4867" max="4867" width="12.42578125" style="68" customWidth="1"/>
    <col min="4868" max="4868" width="11.5703125" style="68" customWidth="1"/>
    <col min="4869" max="4869" width="16.28515625" style="68" customWidth="1"/>
    <col min="4870" max="4870" width="20.7109375" style="68" customWidth="1"/>
    <col min="4871" max="5120" width="9.140625" style="68"/>
    <col min="5121" max="5121" width="3.7109375" style="68" customWidth="1"/>
    <col min="5122" max="5122" width="25.28515625" style="68" bestFit="1" customWidth="1"/>
    <col min="5123" max="5123" width="12.42578125" style="68" customWidth="1"/>
    <col min="5124" max="5124" width="11.5703125" style="68" customWidth="1"/>
    <col min="5125" max="5125" width="16.28515625" style="68" customWidth="1"/>
    <col min="5126" max="5126" width="20.7109375" style="68" customWidth="1"/>
    <col min="5127" max="5376" width="9.140625" style="68"/>
    <col min="5377" max="5377" width="3.7109375" style="68" customWidth="1"/>
    <col min="5378" max="5378" width="25.28515625" style="68" bestFit="1" customWidth="1"/>
    <col min="5379" max="5379" width="12.42578125" style="68" customWidth="1"/>
    <col min="5380" max="5380" width="11.5703125" style="68" customWidth="1"/>
    <col min="5381" max="5381" width="16.28515625" style="68" customWidth="1"/>
    <col min="5382" max="5382" width="20.7109375" style="68" customWidth="1"/>
    <col min="5383" max="5632" width="9.140625" style="68"/>
    <col min="5633" max="5633" width="3.7109375" style="68" customWidth="1"/>
    <col min="5634" max="5634" width="25.28515625" style="68" bestFit="1" customWidth="1"/>
    <col min="5635" max="5635" width="12.42578125" style="68" customWidth="1"/>
    <col min="5636" max="5636" width="11.5703125" style="68" customWidth="1"/>
    <col min="5637" max="5637" width="16.28515625" style="68" customWidth="1"/>
    <col min="5638" max="5638" width="20.7109375" style="68" customWidth="1"/>
    <col min="5639" max="5888" width="9.140625" style="68"/>
    <col min="5889" max="5889" width="3.7109375" style="68" customWidth="1"/>
    <col min="5890" max="5890" width="25.28515625" style="68" bestFit="1" customWidth="1"/>
    <col min="5891" max="5891" width="12.42578125" style="68" customWidth="1"/>
    <col min="5892" max="5892" width="11.5703125" style="68" customWidth="1"/>
    <col min="5893" max="5893" width="16.28515625" style="68" customWidth="1"/>
    <col min="5894" max="5894" width="20.7109375" style="68" customWidth="1"/>
    <col min="5895" max="6144" width="9.140625" style="68"/>
    <col min="6145" max="6145" width="3.7109375" style="68" customWidth="1"/>
    <col min="6146" max="6146" width="25.28515625" style="68" bestFit="1" customWidth="1"/>
    <col min="6147" max="6147" width="12.42578125" style="68" customWidth="1"/>
    <col min="6148" max="6148" width="11.5703125" style="68" customWidth="1"/>
    <col min="6149" max="6149" width="16.28515625" style="68" customWidth="1"/>
    <col min="6150" max="6150" width="20.7109375" style="68" customWidth="1"/>
    <col min="6151" max="6400" width="9.140625" style="68"/>
    <col min="6401" max="6401" width="3.7109375" style="68" customWidth="1"/>
    <col min="6402" max="6402" width="25.28515625" style="68" bestFit="1" customWidth="1"/>
    <col min="6403" max="6403" width="12.42578125" style="68" customWidth="1"/>
    <col min="6404" max="6404" width="11.5703125" style="68" customWidth="1"/>
    <col min="6405" max="6405" width="16.28515625" style="68" customWidth="1"/>
    <col min="6406" max="6406" width="20.7109375" style="68" customWidth="1"/>
    <col min="6407" max="6656" width="9.140625" style="68"/>
    <col min="6657" max="6657" width="3.7109375" style="68" customWidth="1"/>
    <col min="6658" max="6658" width="25.28515625" style="68" bestFit="1" customWidth="1"/>
    <col min="6659" max="6659" width="12.42578125" style="68" customWidth="1"/>
    <col min="6660" max="6660" width="11.5703125" style="68" customWidth="1"/>
    <col min="6661" max="6661" width="16.28515625" style="68" customWidth="1"/>
    <col min="6662" max="6662" width="20.7109375" style="68" customWidth="1"/>
    <col min="6663" max="6912" width="9.140625" style="68"/>
    <col min="6913" max="6913" width="3.7109375" style="68" customWidth="1"/>
    <col min="6914" max="6914" width="25.28515625" style="68" bestFit="1" customWidth="1"/>
    <col min="6915" max="6915" width="12.42578125" style="68" customWidth="1"/>
    <col min="6916" max="6916" width="11.5703125" style="68" customWidth="1"/>
    <col min="6917" max="6917" width="16.28515625" style="68" customWidth="1"/>
    <col min="6918" max="6918" width="20.7109375" style="68" customWidth="1"/>
    <col min="6919" max="7168" width="9.140625" style="68"/>
    <col min="7169" max="7169" width="3.7109375" style="68" customWidth="1"/>
    <col min="7170" max="7170" width="25.28515625" style="68" bestFit="1" customWidth="1"/>
    <col min="7171" max="7171" width="12.42578125" style="68" customWidth="1"/>
    <col min="7172" max="7172" width="11.5703125" style="68" customWidth="1"/>
    <col min="7173" max="7173" width="16.28515625" style="68" customWidth="1"/>
    <col min="7174" max="7174" width="20.7109375" style="68" customWidth="1"/>
    <col min="7175" max="7424" width="9.140625" style="68"/>
    <col min="7425" max="7425" width="3.7109375" style="68" customWidth="1"/>
    <col min="7426" max="7426" width="25.28515625" style="68" bestFit="1" customWidth="1"/>
    <col min="7427" max="7427" width="12.42578125" style="68" customWidth="1"/>
    <col min="7428" max="7428" width="11.5703125" style="68" customWidth="1"/>
    <col min="7429" max="7429" width="16.28515625" style="68" customWidth="1"/>
    <col min="7430" max="7430" width="20.7109375" style="68" customWidth="1"/>
    <col min="7431" max="7680" width="9.140625" style="68"/>
    <col min="7681" max="7681" width="3.7109375" style="68" customWidth="1"/>
    <col min="7682" max="7682" width="25.28515625" style="68" bestFit="1" customWidth="1"/>
    <col min="7683" max="7683" width="12.42578125" style="68" customWidth="1"/>
    <col min="7684" max="7684" width="11.5703125" style="68" customWidth="1"/>
    <col min="7685" max="7685" width="16.28515625" style="68" customWidth="1"/>
    <col min="7686" max="7686" width="20.7109375" style="68" customWidth="1"/>
    <col min="7687" max="7936" width="9.140625" style="68"/>
    <col min="7937" max="7937" width="3.7109375" style="68" customWidth="1"/>
    <col min="7938" max="7938" width="25.28515625" style="68" bestFit="1" customWidth="1"/>
    <col min="7939" max="7939" width="12.42578125" style="68" customWidth="1"/>
    <col min="7940" max="7940" width="11.5703125" style="68" customWidth="1"/>
    <col min="7941" max="7941" width="16.28515625" style="68" customWidth="1"/>
    <col min="7942" max="7942" width="20.7109375" style="68" customWidth="1"/>
    <col min="7943" max="8192" width="9.140625" style="68"/>
    <col min="8193" max="8193" width="3.7109375" style="68" customWidth="1"/>
    <col min="8194" max="8194" width="25.28515625" style="68" bestFit="1" customWidth="1"/>
    <col min="8195" max="8195" width="12.42578125" style="68" customWidth="1"/>
    <col min="8196" max="8196" width="11.5703125" style="68" customWidth="1"/>
    <col min="8197" max="8197" width="16.28515625" style="68" customWidth="1"/>
    <col min="8198" max="8198" width="20.7109375" style="68" customWidth="1"/>
    <col min="8199" max="8448" width="9.140625" style="68"/>
    <col min="8449" max="8449" width="3.7109375" style="68" customWidth="1"/>
    <col min="8450" max="8450" width="25.28515625" style="68" bestFit="1" customWidth="1"/>
    <col min="8451" max="8451" width="12.42578125" style="68" customWidth="1"/>
    <col min="8452" max="8452" width="11.5703125" style="68" customWidth="1"/>
    <col min="8453" max="8453" width="16.28515625" style="68" customWidth="1"/>
    <col min="8454" max="8454" width="20.7109375" style="68" customWidth="1"/>
    <col min="8455" max="8704" width="9.140625" style="68"/>
    <col min="8705" max="8705" width="3.7109375" style="68" customWidth="1"/>
    <col min="8706" max="8706" width="25.28515625" style="68" bestFit="1" customWidth="1"/>
    <col min="8707" max="8707" width="12.42578125" style="68" customWidth="1"/>
    <col min="8708" max="8708" width="11.5703125" style="68" customWidth="1"/>
    <col min="8709" max="8709" width="16.28515625" style="68" customWidth="1"/>
    <col min="8710" max="8710" width="20.7109375" style="68" customWidth="1"/>
    <col min="8711" max="8960" width="9.140625" style="68"/>
    <col min="8961" max="8961" width="3.7109375" style="68" customWidth="1"/>
    <col min="8962" max="8962" width="25.28515625" style="68" bestFit="1" customWidth="1"/>
    <col min="8963" max="8963" width="12.42578125" style="68" customWidth="1"/>
    <col min="8964" max="8964" width="11.5703125" style="68" customWidth="1"/>
    <col min="8965" max="8965" width="16.28515625" style="68" customWidth="1"/>
    <col min="8966" max="8966" width="20.7109375" style="68" customWidth="1"/>
    <col min="8967" max="9216" width="9.140625" style="68"/>
    <col min="9217" max="9217" width="3.7109375" style="68" customWidth="1"/>
    <col min="9218" max="9218" width="25.28515625" style="68" bestFit="1" customWidth="1"/>
    <col min="9219" max="9219" width="12.42578125" style="68" customWidth="1"/>
    <col min="9220" max="9220" width="11.5703125" style="68" customWidth="1"/>
    <col min="9221" max="9221" width="16.28515625" style="68" customWidth="1"/>
    <col min="9222" max="9222" width="20.7109375" style="68" customWidth="1"/>
    <col min="9223" max="9472" width="9.140625" style="68"/>
    <col min="9473" max="9473" width="3.7109375" style="68" customWidth="1"/>
    <col min="9474" max="9474" width="25.28515625" style="68" bestFit="1" customWidth="1"/>
    <col min="9475" max="9475" width="12.42578125" style="68" customWidth="1"/>
    <col min="9476" max="9476" width="11.5703125" style="68" customWidth="1"/>
    <col min="9477" max="9477" width="16.28515625" style="68" customWidth="1"/>
    <col min="9478" max="9478" width="20.7109375" style="68" customWidth="1"/>
    <col min="9479" max="9728" width="9.140625" style="68"/>
    <col min="9729" max="9729" width="3.7109375" style="68" customWidth="1"/>
    <col min="9730" max="9730" width="25.28515625" style="68" bestFit="1" customWidth="1"/>
    <col min="9731" max="9731" width="12.42578125" style="68" customWidth="1"/>
    <col min="9732" max="9732" width="11.5703125" style="68" customWidth="1"/>
    <col min="9733" max="9733" width="16.28515625" style="68" customWidth="1"/>
    <col min="9734" max="9734" width="20.7109375" style="68" customWidth="1"/>
    <col min="9735" max="9984" width="9.140625" style="68"/>
    <col min="9985" max="9985" width="3.7109375" style="68" customWidth="1"/>
    <col min="9986" max="9986" width="25.28515625" style="68" bestFit="1" customWidth="1"/>
    <col min="9987" max="9987" width="12.42578125" style="68" customWidth="1"/>
    <col min="9988" max="9988" width="11.5703125" style="68" customWidth="1"/>
    <col min="9989" max="9989" width="16.28515625" style="68" customWidth="1"/>
    <col min="9990" max="9990" width="20.7109375" style="68" customWidth="1"/>
    <col min="9991" max="10240" width="9.140625" style="68"/>
    <col min="10241" max="10241" width="3.7109375" style="68" customWidth="1"/>
    <col min="10242" max="10242" width="25.28515625" style="68" bestFit="1" customWidth="1"/>
    <col min="10243" max="10243" width="12.42578125" style="68" customWidth="1"/>
    <col min="10244" max="10244" width="11.5703125" style="68" customWidth="1"/>
    <col min="10245" max="10245" width="16.28515625" style="68" customWidth="1"/>
    <col min="10246" max="10246" width="20.7109375" style="68" customWidth="1"/>
    <col min="10247" max="10496" width="9.140625" style="68"/>
    <col min="10497" max="10497" width="3.7109375" style="68" customWidth="1"/>
    <col min="10498" max="10498" width="25.28515625" style="68" bestFit="1" customWidth="1"/>
    <col min="10499" max="10499" width="12.42578125" style="68" customWidth="1"/>
    <col min="10500" max="10500" width="11.5703125" style="68" customWidth="1"/>
    <col min="10501" max="10501" width="16.28515625" style="68" customWidth="1"/>
    <col min="10502" max="10502" width="20.7109375" style="68" customWidth="1"/>
    <col min="10503" max="10752" width="9.140625" style="68"/>
    <col min="10753" max="10753" width="3.7109375" style="68" customWidth="1"/>
    <col min="10754" max="10754" width="25.28515625" style="68" bestFit="1" customWidth="1"/>
    <col min="10755" max="10755" width="12.42578125" style="68" customWidth="1"/>
    <col min="10756" max="10756" width="11.5703125" style="68" customWidth="1"/>
    <col min="10757" max="10757" width="16.28515625" style="68" customWidth="1"/>
    <col min="10758" max="10758" width="20.7109375" style="68" customWidth="1"/>
    <col min="10759" max="11008" width="9.140625" style="68"/>
    <col min="11009" max="11009" width="3.7109375" style="68" customWidth="1"/>
    <col min="11010" max="11010" width="25.28515625" style="68" bestFit="1" customWidth="1"/>
    <col min="11011" max="11011" width="12.42578125" style="68" customWidth="1"/>
    <col min="11012" max="11012" width="11.5703125" style="68" customWidth="1"/>
    <col min="11013" max="11013" width="16.28515625" style="68" customWidth="1"/>
    <col min="11014" max="11014" width="20.7109375" style="68" customWidth="1"/>
    <col min="11015" max="11264" width="9.140625" style="68"/>
    <col min="11265" max="11265" width="3.7109375" style="68" customWidth="1"/>
    <col min="11266" max="11266" width="25.28515625" style="68" bestFit="1" customWidth="1"/>
    <col min="11267" max="11267" width="12.42578125" style="68" customWidth="1"/>
    <col min="11268" max="11268" width="11.5703125" style="68" customWidth="1"/>
    <col min="11269" max="11269" width="16.28515625" style="68" customWidth="1"/>
    <col min="11270" max="11270" width="20.7109375" style="68" customWidth="1"/>
    <col min="11271" max="11520" width="9.140625" style="68"/>
    <col min="11521" max="11521" width="3.7109375" style="68" customWidth="1"/>
    <col min="11522" max="11522" width="25.28515625" style="68" bestFit="1" customWidth="1"/>
    <col min="11523" max="11523" width="12.42578125" style="68" customWidth="1"/>
    <col min="11524" max="11524" width="11.5703125" style="68" customWidth="1"/>
    <col min="11525" max="11525" width="16.28515625" style="68" customWidth="1"/>
    <col min="11526" max="11526" width="20.7109375" style="68" customWidth="1"/>
    <col min="11527" max="11776" width="9.140625" style="68"/>
    <col min="11777" max="11777" width="3.7109375" style="68" customWidth="1"/>
    <col min="11778" max="11778" width="25.28515625" style="68" bestFit="1" customWidth="1"/>
    <col min="11779" max="11779" width="12.42578125" style="68" customWidth="1"/>
    <col min="11780" max="11780" width="11.5703125" style="68" customWidth="1"/>
    <col min="11781" max="11781" width="16.28515625" style="68" customWidth="1"/>
    <col min="11782" max="11782" width="20.7109375" style="68" customWidth="1"/>
    <col min="11783" max="12032" width="9.140625" style="68"/>
    <col min="12033" max="12033" width="3.7109375" style="68" customWidth="1"/>
    <col min="12034" max="12034" width="25.28515625" style="68" bestFit="1" customWidth="1"/>
    <col min="12035" max="12035" width="12.42578125" style="68" customWidth="1"/>
    <col min="12036" max="12036" width="11.5703125" style="68" customWidth="1"/>
    <col min="12037" max="12037" width="16.28515625" style="68" customWidth="1"/>
    <col min="12038" max="12038" width="20.7109375" style="68" customWidth="1"/>
    <col min="12039" max="12288" width="9.140625" style="68"/>
    <col min="12289" max="12289" width="3.7109375" style="68" customWidth="1"/>
    <col min="12290" max="12290" width="25.28515625" style="68" bestFit="1" customWidth="1"/>
    <col min="12291" max="12291" width="12.42578125" style="68" customWidth="1"/>
    <col min="12292" max="12292" width="11.5703125" style="68" customWidth="1"/>
    <col min="12293" max="12293" width="16.28515625" style="68" customWidth="1"/>
    <col min="12294" max="12294" width="20.7109375" style="68" customWidth="1"/>
    <col min="12295" max="12544" width="9.140625" style="68"/>
    <col min="12545" max="12545" width="3.7109375" style="68" customWidth="1"/>
    <col min="12546" max="12546" width="25.28515625" style="68" bestFit="1" customWidth="1"/>
    <col min="12547" max="12547" width="12.42578125" style="68" customWidth="1"/>
    <col min="12548" max="12548" width="11.5703125" style="68" customWidth="1"/>
    <col min="12549" max="12549" width="16.28515625" style="68" customWidth="1"/>
    <col min="12550" max="12550" width="20.7109375" style="68" customWidth="1"/>
    <col min="12551" max="12800" width="9.140625" style="68"/>
    <col min="12801" max="12801" width="3.7109375" style="68" customWidth="1"/>
    <col min="12802" max="12802" width="25.28515625" style="68" bestFit="1" customWidth="1"/>
    <col min="12803" max="12803" width="12.42578125" style="68" customWidth="1"/>
    <col min="12804" max="12804" width="11.5703125" style="68" customWidth="1"/>
    <col min="12805" max="12805" width="16.28515625" style="68" customWidth="1"/>
    <col min="12806" max="12806" width="20.7109375" style="68" customWidth="1"/>
    <col min="12807" max="13056" width="9.140625" style="68"/>
    <col min="13057" max="13057" width="3.7109375" style="68" customWidth="1"/>
    <col min="13058" max="13058" width="25.28515625" style="68" bestFit="1" customWidth="1"/>
    <col min="13059" max="13059" width="12.42578125" style="68" customWidth="1"/>
    <col min="13060" max="13060" width="11.5703125" style="68" customWidth="1"/>
    <col min="13061" max="13061" width="16.28515625" style="68" customWidth="1"/>
    <col min="13062" max="13062" width="20.7109375" style="68" customWidth="1"/>
    <col min="13063" max="13312" width="9.140625" style="68"/>
    <col min="13313" max="13313" width="3.7109375" style="68" customWidth="1"/>
    <col min="13314" max="13314" width="25.28515625" style="68" bestFit="1" customWidth="1"/>
    <col min="13315" max="13315" width="12.42578125" style="68" customWidth="1"/>
    <col min="13316" max="13316" width="11.5703125" style="68" customWidth="1"/>
    <col min="13317" max="13317" width="16.28515625" style="68" customWidth="1"/>
    <col min="13318" max="13318" width="20.7109375" style="68" customWidth="1"/>
    <col min="13319" max="13568" width="9.140625" style="68"/>
    <col min="13569" max="13569" width="3.7109375" style="68" customWidth="1"/>
    <col min="13570" max="13570" width="25.28515625" style="68" bestFit="1" customWidth="1"/>
    <col min="13571" max="13571" width="12.42578125" style="68" customWidth="1"/>
    <col min="13572" max="13572" width="11.5703125" style="68" customWidth="1"/>
    <col min="13573" max="13573" width="16.28515625" style="68" customWidth="1"/>
    <col min="13574" max="13574" width="20.7109375" style="68" customWidth="1"/>
    <col min="13575" max="13824" width="9.140625" style="68"/>
    <col min="13825" max="13825" width="3.7109375" style="68" customWidth="1"/>
    <col min="13826" max="13826" width="25.28515625" style="68" bestFit="1" customWidth="1"/>
    <col min="13827" max="13827" width="12.42578125" style="68" customWidth="1"/>
    <col min="13828" max="13828" width="11.5703125" style="68" customWidth="1"/>
    <col min="13829" max="13829" width="16.28515625" style="68" customWidth="1"/>
    <col min="13830" max="13830" width="20.7109375" style="68" customWidth="1"/>
    <col min="13831" max="14080" width="9.140625" style="68"/>
    <col min="14081" max="14081" width="3.7109375" style="68" customWidth="1"/>
    <col min="14082" max="14082" width="25.28515625" style="68" bestFit="1" customWidth="1"/>
    <col min="14083" max="14083" width="12.42578125" style="68" customWidth="1"/>
    <col min="14084" max="14084" width="11.5703125" style="68" customWidth="1"/>
    <col min="14085" max="14085" width="16.28515625" style="68" customWidth="1"/>
    <col min="14086" max="14086" width="20.7109375" style="68" customWidth="1"/>
    <col min="14087" max="14336" width="9.140625" style="68"/>
    <col min="14337" max="14337" width="3.7109375" style="68" customWidth="1"/>
    <col min="14338" max="14338" width="25.28515625" style="68" bestFit="1" customWidth="1"/>
    <col min="14339" max="14339" width="12.42578125" style="68" customWidth="1"/>
    <col min="14340" max="14340" width="11.5703125" style="68" customWidth="1"/>
    <col min="14341" max="14341" width="16.28515625" style="68" customWidth="1"/>
    <col min="14342" max="14342" width="20.7109375" style="68" customWidth="1"/>
    <col min="14343" max="14592" width="9.140625" style="68"/>
    <col min="14593" max="14593" width="3.7109375" style="68" customWidth="1"/>
    <col min="14594" max="14594" width="25.28515625" style="68" bestFit="1" customWidth="1"/>
    <col min="14595" max="14595" width="12.42578125" style="68" customWidth="1"/>
    <col min="14596" max="14596" width="11.5703125" style="68" customWidth="1"/>
    <col min="14597" max="14597" width="16.28515625" style="68" customWidth="1"/>
    <col min="14598" max="14598" width="20.7109375" style="68" customWidth="1"/>
    <col min="14599" max="14848" width="9.140625" style="68"/>
    <col min="14849" max="14849" width="3.7109375" style="68" customWidth="1"/>
    <col min="14850" max="14850" width="25.28515625" style="68" bestFit="1" customWidth="1"/>
    <col min="14851" max="14851" width="12.42578125" style="68" customWidth="1"/>
    <col min="14852" max="14852" width="11.5703125" style="68" customWidth="1"/>
    <col min="14853" max="14853" width="16.28515625" style="68" customWidth="1"/>
    <col min="14854" max="14854" width="20.7109375" style="68" customWidth="1"/>
    <col min="14855" max="15104" width="9.140625" style="68"/>
    <col min="15105" max="15105" width="3.7109375" style="68" customWidth="1"/>
    <col min="15106" max="15106" width="25.28515625" style="68" bestFit="1" customWidth="1"/>
    <col min="15107" max="15107" width="12.42578125" style="68" customWidth="1"/>
    <col min="15108" max="15108" width="11.5703125" style="68" customWidth="1"/>
    <col min="15109" max="15109" width="16.28515625" style="68" customWidth="1"/>
    <col min="15110" max="15110" width="20.7109375" style="68" customWidth="1"/>
    <col min="15111" max="15360" width="9.140625" style="68"/>
    <col min="15361" max="15361" width="3.7109375" style="68" customWidth="1"/>
    <col min="15362" max="15362" width="25.28515625" style="68" bestFit="1" customWidth="1"/>
    <col min="15363" max="15363" width="12.42578125" style="68" customWidth="1"/>
    <col min="15364" max="15364" width="11.5703125" style="68" customWidth="1"/>
    <col min="15365" max="15365" width="16.28515625" style="68" customWidth="1"/>
    <col min="15366" max="15366" width="20.7109375" style="68" customWidth="1"/>
    <col min="15367" max="15616" width="9.140625" style="68"/>
    <col min="15617" max="15617" width="3.7109375" style="68" customWidth="1"/>
    <col min="15618" max="15618" width="25.28515625" style="68" bestFit="1" customWidth="1"/>
    <col min="15619" max="15619" width="12.42578125" style="68" customWidth="1"/>
    <col min="15620" max="15620" width="11.5703125" style="68" customWidth="1"/>
    <col min="15621" max="15621" width="16.28515625" style="68" customWidth="1"/>
    <col min="15622" max="15622" width="20.7109375" style="68" customWidth="1"/>
    <col min="15623" max="15872" width="9.140625" style="68"/>
    <col min="15873" max="15873" width="3.7109375" style="68" customWidth="1"/>
    <col min="15874" max="15874" width="25.28515625" style="68" bestFit="1" customWidth="1"/>
    <col min="15875" max="15875" width="12.42578125" style="68" customWidth="1"/>
    <col min="15876" max="15876" width="11.5703125" style="68" customWidth="1"/>
    <col min="15877" max="15877" width="16.28515625" style="68" customWidth="1"/>
    <col min="15878" max="15878" width="20.7109375" style="68" customWidth="1"/>
    <col min="15879" max="16128" width="9.140625" style="68"/>
    <col min="16129" max="16129" width="3.7109375" style="68" customWidth="1"/>
    <col min="16130" max="16130" width="25.28515625" style="68" bestFit="1" customWidth="1"/>
    <col min="16131" max="16131" width="12.42578125" style="68" customWidth="1"/>
    <col min="16132" max="16132" width="11.5703125" style="68" customWidth="1"/>
    <col min="16133" max="16133" width="16.28515625" style="68" customWidth="1"/>
    <col min="16134" max="16134" width="20.7109375" style="68" customWidth="1"/>
    <col min="16135" max="16384" width="9.140625" style="68"/>
  </cols>
  <sheetData>
    <row r="1" spans="2:6">
      <c r="B1" s="244" t="s">
        <v>284</v>
      </c>
      <c r="C1" s="244"/>
    </row>
    <row r="2" spans="2:6">
      <c r="B2" s="93" t="s">
        <v>317</v>
      </c>
      <c r="C2" s="93"/>
      <c r="D2" s="93"/>
      <c r="E2" s="84"/>
      <c r="F2" s="84"/>
    </row>
    <row r="3" spans="2:6">
      <c r="B3" s="244"/>
      <c r="C3" s="244"/>
      <c r="D3" s="244"/>
    </row>
    <row r="4" spans="2:6">
      <c r="B4" s="233" t="s">
        <v>299</v>
      </c>
      <c r="C4" s="233"/>
      <c r="D4" s="233"/>
      <c r="E4" s="233"/>
      <c r="F4" s="233"/>
    </row>
    <row r="5" spans="2:6">
      <c r="B5" s="115" t="s">
        <v>27</v>
      </c>
      <c r="C5" s="116" t="s">
        <v>11</v>
      </c>
      <c r="D5" s="116" t="s">
        <v>3</v>
      </c>
      <c r="E5" s="116" t="s">
        <v>34</v>
      </c>
      <c r="F5" s="116" t="s">
        <v>1</v>
      </c>
    </row>
    <row r="6" spans="2:6">
      <c r="B6" s="245" t="s">
        <v>20</v>
      </c>
      <c r="C6" s="246"/>
      <c r="D6" s="246"/>
      <c r="E6" s="246"/>
      <c r="F6" s="247"/>
    </row>
    <row r="7" spans="2:6">
      <c r="B7" s="128" t="s">
        <v>300</v>
      </c>
      <c r="C7" s="129" t="s">
        <v>294</v>
      </c>
      <c r="D7" s="130">
        <v>11</v>
      </c>
      <c r="E7" s="130">
        <v>6500000</v>
      </c>
      <c r="F7" s="130">
        <v>8645000</v>
      </c>
    </row>
    <row r="8" spans="2:6">
      <c r="B8" s="242" t="s">
        <v>21</v>
      </c>
      <c r="C8" s="243"/>
      <c r="D8" s="131">
        <v>11</v>
      </c>
      <c r="E8" s="131">
        <v>6500000</v>
      </c>
      <c r="F8" s="131">
        <v>8645000</v>
      </c>
    </row>
    <row r="9" spans="2:6">
      <c r="B9" s="234" t="s">
        <v>314</v>
      </c>
      <c r="C9" s="235"/>
      <c r="D9" s="235"/>
      <c r="E9" s="235"/>
      <c r="F9" s="236"/>
    </row>
    <row r="10" spans="2:6">
      <c r="B10" s="132" t="s">
        <v>315</v>
      </c>
      <c r="C10" s="133" t="s">
        <v>243</v>
      </c>
      <c r="D10" s="131">
        <v>10</v>
      </c>
      <c r="E10" s="131">
        <v>1500000</v>
      </c>
      <c r="F10" s="131">
        <v>11755000</v>
      </c>
    </row>
    <row r="11" spans="2:6">
      <c r="B11" s="237" t="s">
        <v>316</v>
      </c>
      <c r="C11" s="238"/>
      <c r="D11" s="131">
        <v>10</v>
      </c>
      <c r="E11" s="131">
        <v>1500000</v>
      </c>
      <c r="F11" s="131">
        <v>11755000</v>
      </c>
    </row>
    <row r="12" spans="2:6">
      <c r="B12" s="237" t="s">
        <v>286</v>
      </c>
      <c r="C12" s="238"/>
      <c r="D12" s="131">
        <f>D11+D8</f>
        <v>21</v>
      </c>
      <c r="E12" s="131">
        <f>E11+E8</f>
        <v>8000000</v>
      </c>
      <c r="F12" s="131">
        <f>F11+F8</f>
        <v>20400000</v>
      </c>
    </row>
    <row r="13" spans="2:6">
      <c r="B13" s="88"/>
      <c r="C13" s="88"/>
      <c r="D13" s="88"/>
      <c r="E13" s="88"/>
      <c r="F13" s="88"/>
    </row>
    <row r="14" spans="2:6">
      <c r="B14" s="233" t="s">
        <v>301</v>
      </c>
      <c r="C14" s="233"/>
      <c r="D14" s="233"/>
      <c r="E14" s="233"/>
      <c r="F14" s="233"/>
    </row>
    <row r="15" spans="2:6">
      <c r="B15" s="134" t="s">
        <v>27</v>
      </c>
      <c r="C15" s="135" t="s">
        <v>11</v>
      </c>
      <c r="D15" s="135" t="s">
        <v>3</v>
      </c>
      <c r="E15" s="135" t="s">
        <v>34</v>
      </c>
      <c r="F15" s="135" t="s">
        <v>1</v>
      </c>
    </row>
    <row r="16" spans="2:6">
      <c r="B16" s="239" t="s">
        <v>20</v>
      </c>
      <c r="C16" s="240"/>
      <c r="D16" s="240"/>
      <c r="E16" s="240"/>
      <c r="F16" s="241"/>
    </row>
    <row r="17" spans="2:6">
      <c r="B17" s="136" t="s">
        <v>285</v>
      </c>
      <c r="C17" s="137" t="s">
        <v>189</v>
      </c>
      <c r="D17" s="130">
        <v>1</v>
      </c>
      <c r="E17" s="130">
        <v>1000000</v>
      </c>
      <c r="F17" s="130">
        <v>2500000</v>
      </c>
    </row>
    <row r="18" spans="2:6">
      <c r="B18" s="136" t="s">
        <v>300</v>
      </c>
      <c r="C18" s="137" t="s">
        <v>294</v>
      </c>
      <c r="D18" s="130">
        <v>3</v>
      </c>
      <c r="E18" s="130">
        <v>5000000</v>
      </c>
      <c r="F18" s="130">
        <v>6700000</v>
      </c>
    </row>
    <row r="19" spans="2:6">
      <c r="B19" s="242" t="s">
        <v>21</v>
      </c>
      <c r="C19" s="243"/>
      <c r="D19" s="131">
        <f>SUM(D17:D18)</f>
        <v>4</v>
      </c>
      <c r="E19" s="131">
        <f>SUM(E17:E18)</f>
        <v>6000000</v>
      </c>
      <c r="F19" s="131">
        <f>SUM(F17:F18)</f>
        <v>9200000</v>
      </c>
    </row>
    <row r="20" spans="2:6">
      <c r="B20" s="234" t="s">
        <v>288</v>
      </c>
      <c r="C20" s="235"/>
      <c r="D20" s="235"/>
      <c r="E20" s="235"/>
      <c r="F20" s="236"/>
    </row>
    <row r="21" spans="2:6">
      <c r="B21" s="136" t="s">
        <v>57</v>
      </c>
      <c r="C21" s="137" t="s">
        <v>56</v>
      </c>
      <c r="D21" s="131">
        <v>27</v>
      </c>
      <c r="E21" s="131">
        <v>52460000</v>
      </c>
      <c r="F21" s="131">
        <v>170720600</v>
      </c>
    </row>
    <row r="22" spans="2:6">
      <c r="B22" s="237" t="s">
        <v>289</v>
      </c>
      <c r="C22" s="238"/>
      <c r="D22" s="131">
        <v>27</v>
      </c>
      <c r="E22" s="131">
        <v>52460000</v>
      </c>
      <c r="F22" s="131">
        <v>170720600</v>
      </c>
    </row>
    <row r="23" spans="2:6">
      <c r="B23" s="237" t="s">
        <v>286</v>
      </c>
      <c r="C23" s="238"/>
      <c r="D23" s="131">
        <f>D22+D19</f>
        <v>31</v>
      </c>
      <c r="E23" s="131">
        <f>E22+E19</f>
        <v>58460000</v>
      </c>
      <c r="F23" s="131">
        <f>F22+F19</f>
        <v>179920600</v>
      </c>
    </row>
  </sheetData>
  <mergeCells count="14">
    <mergeCell ref="B9:F9"/>
    <mergeCell ref="B11:C11"/>
    <mergeCell ref="B12:C12"/>
    <mergeCell ref="B1:C1"/>
    <mergeCell ref="B3:D3"/>
    <mergeCell ref="B4:F4"/>
    <mergeCell ref="B6:F6"/>
    <mergeCell ref="B8:C8"/>
    <mergeCell ref="B14:F14"/>
    <mergeCell ref="B20:F20"/>
    <mergeCell ref="B22:C22"/>
    <mergeCell ref="B23:C23"/>
    <mergeCell ref="B16:F16"/>
    <mergeCell ref="B19:C19"/>
  </mergeCells>
  <printOptions horizontalCentered="1"/>
  <pageMargins left="0" right="0" top="0" bottom="0" header="0" footer="0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93"/>
  <sheetViews>
    <sheetView rightToLeft="1" tabSelected="1" topLeftCell="B37" zoomScaleNormal="100" zoomScaleSheetLayoutView="95" workbookViewId="0">
      <selection activeCell="B3" sqref="B3:E33"/>
    </sheetView>
  </sheetViews>
  <sheetFormatPr defaultColWidth="9" defaultRowHeight="15"/>
  <cols>
    <col min="1" max="1" width="1.5703125" style="7" customWidth="1"/>
    <col min="2" max="2" width="27" style="7" customWidth="1"/>
    <col min="3" max="3" width="15.5703125" style="7" customWidth="1"/>
    <col min="4" max="4" width="22.28515625" style="7" customWidth="1"/>
    <col min="5" max="5" width="21.28515625" style="7" customWidth="1"/>
    <col min="6" max="16384" width="9" style="7"/>
  </cols>
  <sheetData>
    <row r="1" spans="2:6" ht="28.5" customHeight="1">
      <c r="B1" s="254" t="s">
        <v>305</v>
      </c>
      <c r="C1" s="254"/>
      <c r="D1" s="254"/>
      <c r="E1" s="254"/>
    </row>
    <row r="2" spans="2:6" ht="31.5" customHeight="1">
      <c r="B2" s="33" t="s">
        <v>10</v>
      </c>
      <c r="C2" s="33" t="s">
        <v>11</v>
      </c>
      <c r="D2" s="33" t="s">
        <v>28</v>
      </c>
      <c r="E2" s="33" t="s">
        <v>29</v>
      </c>
    </row>
    <row r="3" spans="2:6" ht="12.95" customHeight="1">
      <c r="B3" s="255" t="s">
        <v>20</v>
      </c>
      <c r="C3" s="256"/>
      <c r="D3" s="256"/>
      <c r="E3" s="257"/>
    </row>
    <row r="4" spans="2:6" ht="12.95" customHeight="1">
      <c r="B4" s="72" t="s">
        <v>42</v>
      </c>
      <c r="C4" s="73" t="s">
        <v>41</v>
      </c>
      <c r="D4" s="70">
        <v>0.53</v>
      </c>
      <c r="E4" s="70">
        <v>0.53</v>
      </c>
      <c r="F4" s="27"/>
    </row>
    <row r="5" spans="2:6" ht="12.95" customHeight="1">
      <c r="B5" s="72" t="s">
        <v>89</v>
      </c>
      <c r="C5" s="73" t="s">
        <v>90</v>
      </c>
      <c r="D5" s="69">
        <v>0.5</v>
      </c>
      <c r="E5" s="69">
        <v>0.5</v>
      </c>
      <c r="F5" s="27"/>
    </row>
    <row r="6" spans="2:6" ht="12.95" customHeight="1">
      <c r="B6" s="34" t="s">
        <v>68</v>
      </c>
      <c r="C6" s="11" t="s">
        <v>69</v>
      </c>
      <c r="D6" s="69">
        <v>0.69</v>
      </c>
      <c r="E6" s="69">
        <v>0.78</v>
      </c>
    </row>
    <row r="7" spans="2:6" ht="12.95" customHeight="1">
      <c r="B7" s="72" t="s">
        <v>180</v>
      </c>
      <c r="C7" s="73" t="s">
        <v>181</v>
      </c>
      <c r="D7" s="17">
        <v>0.26</v>
      </c>
      <c r="E7" s="69">
        <v>0.26</v>
      </c>
    </row>
    <row r="8" spans="2:6" ht="12.95" customHeight="1">
      <c r="B8" s="72" t="s">
        <v>164</v>
      </c>
      <c r="C8" s="73" t="s">
        <v>165</v>
      </c>
      <c r="D8" s="89">
        <v>1.06</v>
      </c>
      <c r="E8" s="89">
        <v>1.06</v>
      </c>
    </row>
    <row r="9" spans="2:6" ht="12.95" customHeight="1">
      <c r="B9" s="72" t="s">
        <v>149</v>
      </c>
      <c r="C9" s="73" t="s">
        <v>150</v>
      </c>
      <c r="D9" s="89">
        <v>0.38</v>
      </c>
      <c r="E9" s="89">
        <v>0.38</v>
      </c>
    </row>
    <row r="10" spans="2:6" ht="12.95" customHeight="1">
      <c r="B10" s="72" t="s">
        <v>125</v>
      </c>
      <c r="C10" s="73" t="s">
        <v>126</v>
      </c>
      <c r="D10" s="89">
        <v>0.16</v>
      </c>
      <c r="E10" s="89">
        <v>0.16</v>
      </c>
    </row>
    <row r="11" spans="2:6" ht="12.95" customHeight="1">
      <c r="B11" s="255" t="s">
        <v>241</v>
      </c>
      <c r="C11" s="256"/>
      <c r="D11" s="256"/>
      <c r="E11" s="257"/>
    </row>
    <row r="12" spans="2:6" ht="12.95" customHeight="1">
      <c r="B12" s="34" t="s">
        <v>209</v>
      </c>
      <c r="C12" s="11" t="s">
        <v>210</v>
      </c>
      <c r="D12" s="89">
        <v>2.42</v>
      </c>
      <c r="E12" s="89">
        <v>2.42</v>
      </c>
    </row>
    <row r="13" spans="2:6" ht="12.95" customHeight="1">
      <c r="B13" s="252" t="s">
        <v>30</v>
      </c>
      <c r="C13" s="252"/>
      <c r="D13" s="252"/>
      <c r="E13" s="252"/>
    </row>
    <row r="14" spans="2:6" ht="12.95" customHeight="1">
      <c r="B14" s="72" t="s">
        <v>162</v>
      </c>
      <c r="C14" s="74" t="s">
        <v>163</v>
      </c>
      <c r="D14" s="70">
        <v>0.4</v>
      </c>
      <c r="E14" s="70">
        <v>0.4</v>
      </c>
    </row>
    <row r="15" spans="2:6" ht="12.95" customHeight="1">
      <c r="B15" s="72" t="s">
        <v>72</v>
      </c>
      <c r="C15" s="73" t="s">
        <v>73</v>
      </c>
      <c r="D15" s="119">
        <v>0.46</v>
      </c>
      <c r="E15" s="70">
        <v>0.46</v>
      </c>
    </row>
    <row r="16" spans="2:6" ht="12.95" customHeight="1">
      <c r="B16" s="251" t="s">
        <v>22</v>
      </c>
      <c r="C16" s="251"/>
      <c r="D16" s="251"/>
      <c r="E16" s="251"/>
    </row>
    <row r="17" spans="2:6" ht="12.95" customHeight="1">
      <c r="B17" s="72" t="s">
        <v>178</v>
      </c>
      <c r="C17" s="73" t="s">
        <v>179</v>
      </c>
      <c r="D17" s="70">
        <v>1.1000000000000001</v>
      </c>
      <c r="E17" s="69">
        <v>1.1000000000000001</v>
      </c>
      <c r="F17" s="27"/>
    </row>
    <row r="18" spans="2:6" ht="12.95" customHeight="1">
      <c r="B18" s="72" t="s">
        <v>201</v>
      </c>
      <c r="C18" s="73" t="s">
        <v>202</v>
      </c>
      <c r="D18" s="17">
        <v>2.9</v>
      </c>
      <c r="E18" s="118">
        <v>2.9</v>
      </c>
      <c r="F18" s="27"/>
    </row>
    <row r="19" spans="2:6" ht="12.95" customHeight="1">
      <c r="B19" s="35" t="s">
        <v>138</v>
      </c>
      <c r="C19" s="11" t="s">
        <v>139</v>
      </c>
      <c r="D19" s="17">
        <v>10.84</v>
      </c>
      <c r="E19" s="69">
        <v>10.84</v>
      </c>
      <c r="F19" s="27"/>
    </row>
    <row r="20" spans="2:6" ht="12.95" customHeight="1">
      <c r="B20" s="252" t="s">
        <v>23</v>
      </c>
      <c r="C20" s="252"/>
      <c r="D20" s="252"/>
      <c r="E20" s="252"/>
    </row>
    <row r="21" spans="2:6" ht="12.95" customHeight="1">
      <c r="B21" s="34" t="s">
        <v>123</v>
      </c>
      <c r="C21" s="11" t="s">
        <v>122</v>
      </c>
      <c r="D21" s="70">
        <v>8.75</v>
      </c>
      <c r="E21" s="69">
        <v>8.75</v>
      </c>
      <c r="F21" s="27"/>
    </row>
    <row r="22" spans="2:6" ht="12.95" customHeight="1">
      <c r="B22" s="34" t="s">
        <v>227</v>
      </c>
      <c r="C22" s="11" t="s">
        <v>229</v>
      </c>
      <c r="D22" s="70">
        <v>1.55</v>
      </c>
      <c r="E22" s="69">
        <v>1.55</v>
      </c>
      <c r="F22" s="27"/>
    </row>
    <row r="23" spans="2:6" ht="12.95" customHeight="1">
      <c r="B23" s="72" t="s">
        <v>267</v>
      </c>
      <c r="C23" s="73" t="s">
        <v>268</v>
      </c>
      <c r="D23" s="17">
        <v>15</v>
      </c>
      <c r="E23" s="91">
        <v>15</v>
      </c>
      <c r="F23" s="27"/>
    </row>
    <row r="24" spans="2:6" ht="12.95" customHeight="1">
      <c r="B24" s="34" t="s">
        <v>182</v>
      </c>
      <c r="C24" s="11" t="s">
        <v>183</v>
      </c>
      <c r="D24" s="17">
        <v>2.8</v>
      </c>
      <c r="E24" s="69">
        <v>2.8</v>
      </c>
      <c r="F24" s="27"/>
    </row>
    <row r="25" spans="2:6" ht="12.95" customHeight="1">
      <c r="B25" s="251" t="s">
        <v>38</v>
      </c>
      <c r="C25" s="251"/>
      <c r="D25" s="251"/>
      <c r="E25" s="251"/>
      <c r="F25" s="31"/>
    </row>
    <row r="26" spans="2:6" ht="12.95" customHeight="1">
      <c r="B26" s="34" t="s">
        <v>49</v>
      </c>
      <c r="C26" s="11" t="s">
        <v>50</v>
      </c>
      <c r="D26" s="92">
        <v>9.75</v>
      </c>
      <c r="E26" s="70">
        <v>9.75</v>
      </c>
      <c r="F26" s="31"/>
    </row>
    <row r="27" spans="2:6" ht="12.95" customHeight="1">
      <c r="B27" s="72" t="s">
        <v>250</v>
      </c>
      <c r="C27" s="73" t="s">
        <v>251</v>
      </c>
      <c r="D27" s="70">
        <v>11</v>
      </c>
      <c r="E27" s="70">
        <v>11</v>
      </c>
      <c r="F27" s="31"/>
    </row>
    <row r="28" spans="2:6" ht="12.95" customHeight="1">
      <c r="B28" s="72" t="s">
        <v>104</v>
      </c>
      <c r="C28" s="73" t="s">
        <v>105</v>
      </c>
      <c r="D28" s="70">
        <v>95</v>
      </c>
      <c r="E28" s="70">
        <v>95</v>
      </c>
      <c r="F28" s="31"/>
    </row>
    <row r="29" spans="2:6" ht="12.95" customHeight="1">
      <c r="B29" s="72" t="s">
        <v>213</v>
      </c>
      <c r="C29" s="73" t="s">
        <v>214</v>
      </c>
      <c r="D29" s="70">
        <v>5.82</v>
      </c>
      <c r="E29" s="70">
        <v>6</v>
      </c>
      <c r="F29" s="31"/>
    </row>
    <row r="30" spans="2:6" ht="12.95" customHeight="1">
      <c r="B30" s="251" t="s">
        <v>25</v>
      </c>
      <c r="C30" s="251"/>
      <c r="D30" s="251"/>
      <c r="E30" s="251"/>
      <c r="F30" s="31"/>
    </row>
    <row r="31" spans="2:6" ht="12.95" customHeight="1">
      <c r="B31" s="34" t="s">
        <v>203</v>
      </c>
      <c r="C31" s="11" t="s">
        <v>204</v>
      </c>
      <c r="D31" s="70">
        <v>8.1</v>
      </c>
      <c r="E31" s="70">
        <v>8.1</v>
      </c>
      <c r="F31" s="31"/>
    </row>
    <row r="32" spans="2:6" ht="12.95" customHeight="1">
      <c r="B32" s="72" t="s">
        <v>116</v>
      </c>
      <c r="C32" s="73" t="s">
        <v>115</v>
      </c>
      <c r="D32" s="71">
        <v>0.95</v>
      </c>
      <c r="E32" s="70">
        <v>0.95</v>
      </c>
      <c r="F32" s="31"/>
    </row>
    <row r="33" spans="2:6" ht="12.95" customHeight="1">
      <c r="B33" s="72" t="s">
        <v>119</v>
      </c>
      <c r="C33" s="73" t="s">
        <v>118</v>
      </c>
      <c r="D33" s="70">
        <v>26.61</v>
      </c>
      <c r="E33" s="70">
        <v>27</v>
      </c>
      <c r="F33" s="31"/>
    </row>
    <row r="34" spans="2:6" ht="21.75" customHeight="1">
      <c r="B34" s="253" t="s">
        <v>306</v>
      </c>
      <c r="C34" s="253"/>
      <c r="D34" s="253"/>
      <c r="E34" s="253"/>
    </row>
    <row r="35" spans="2:6" ht="26.25" customHeight="1">
      <c r="B35" s="75" t="s">
        <v>10</v>
      </c>
      <c r="C35" s="75" t="s">
        <v>11</v>
      </c>
      <c r="D35" s="75" t="s">
        <v>28</v>
      </c>
      <c r="E35" s="75" t="s">
        <v>29</v>
      </c>
    </row>
    <row r="36" spans="2:6" ht="15" customHeight="1">
      <c r="B36" s="251" t="s">
        <v>20</v>
      </c>
      <c r="C36" s="251"/>
      <c r="D36" s="251"/>
      <c r="E36" s="251"/>
    </row>
    <row r="37" spans="2:6" ht="15" customHeight="1">
      <c r="B37" s="72" t="s">
        <v>62</v>
      </c>
      <c r="C37" s="73" t="s">
        <v>63</v>
      </c>
      <c r="D37" s="69">
        <v>1</v>
      </c>
      <c r="E37" s="69">
        <v>1</v>
      </c>
    </row>
    <row r="38" spans="2:6" ht="15" customHeight="1">
      <c r="B38" s="72" t="s">
        <v>70</v>
      </c>
      <c r="C38" s="73" t="s">
        <v>71</v>
      </c>
      <c r="D38" s="69">
        <v>1</v>
      </c>
      <c r="E38" s="69">
        <v>1</v>
      </c>
    </row>
    <row r="39" spans="2:6" ht="15" customHeight="1">
      <c r="B39" s="72" t="s">
        <v>218</v>
      </c>
      <c r="C39" s="73" t="s">
        <v>110</v>
      </c>
      <c r="D39" s="69">
        <v>1</v>
      </c>
      <c r="E39" s="69">
        <v>1</v>
      </c>
    </row>
    <row r="40" spans="2:6" ht="15" customHeight="1">
      <c r="B40" s="72" t="s">
        <v>148</v>
      </c>
      <c r="C40" s="73" t="s">
        <v>147</v>
      </c>
      <c r="D40" s="70">
        <v>0.11</v>
      </c>
      <c r="E40" s="69">
        <v>0.11</v>
      </c>
    </row>
    <row r="41" spans="2:6" ht="15" customHeight="1">
      <c r="B41" s="72" t="s">
        <v>159</v>
      </c>
      <c r="C41" s="73" t="s">
        <v>158</v>
      </c>
      <c r="D41" s="69">
        <v>1</v>
      </c>
      <c r="E41" s="69">
        <v>1</v>
      </c>
      <c r="F41" s="27"/>
    </row>
    <row r="42" spans="2:6" ht="15" customHeight="1">
      <c r="B42" s="72" t="s">
        <v>176</v>
      </c>
      <c r="C42" s="73" t="s">
        <v>177</v>
      </c>
      <c r="D42" s="70">
        <v>0.81</v>
      </c>
      <c r="E42" s="69">
        <v>0.81</v>
      </c>
    </row>
    <row r="43" spans="2:6" ht="15" customHeight="1">
      <c r="B43" s="72" t="s">
        <v>186</v>
      </c>
      <c r="C43" s="73" t="s">
        <v>187</v>
      </c>
      <c r="D43" s="69" t="s">
        <v>32</v>
      </c>
      <c r="E43" s="69" t="s">
        <v>32</v>
      </c>
    </row>
    <row r="44" spans="2:6" ht="15" customHeight="1">
      <c r="B44" s="72" t="s">
        <v>232</v>
      </c>
      <c r="C44" s="73" t="s">
        <v>233</v>
      </c>
      <c r="D44" s="70">
        <v>1</v>
      </c>
      <c r="E44" s="69">
        <v>1</v>
      </c>
    </row>
    <row r="45" spans="2:6" ht="15" customHeight="1">
      <c r="B45" s="72" t="s">
        <v>205</v>
      </c>
      <c r="C45" s="74" t="s">
        <v>206</v>
      </c>
      <c r="D45" s="70">
        <v>1</v>
      </c>
      <c r="E45" s="69">
        <v>1</v>
      </c>
    </row>
    <row r="46" spans="2:6" ht="15" customHeight="1">
      <c r="B46" s="72" t="s">
        <v>221</v>
      </c>
      <c r="C46" s="73" t="s">
        <v>222</v>
      </c>
      <c r="D46" s="69">
        <v>1</v>
      </c>
      <c r="E46" s="69">
        <v>1</v>
      </c>
    </row>
    <row r="47" spans="2:6" ht="15" customHeight="1">
      <c r="B47" s="72" t="s">
        <v>102</v>
      </c>
      <c r="C47" s="73" t="s">
        <v>103</v>
      </c>
      <c r="D47" s="70">
        <v>1.75</v>
      </c>
      <c r="E47" s="69">
        <v>1.75</v>
      </c>
    </row>
    <row r="48" spans="2:6" ht="15" customHeight="1">
      <c r="B48" s="72" t="s">
        <v>207</v>
      </c>
      <c r="C48" s="73" t="s">
        <v>208</v>
      </c>
      <c r="D48" s="70">
        <v>1.34</v>
      </c>
      <c r="E48" s="70">
        <v>1.34</v>
      </c>
    </row>
    <row r="49" spans="2:5" ht="15" customHeight="1">
      <c r="B49" s="72" t="s">
        <v>54</v>
      </c>
      <c r="C49" s="73" t="s">
        <v>55</v>
      </c>
      <c r="D49" s="70">
        <v>0.65</v>
      </c>
      <c r="E49" s="70">
        <v>0.65</v>
      </c>
    </row>
    <row r="50" spans="2:5" ht="15" customHeight="1">
      <c r="B50" s="72" t="s">
        <v>269</v>
      </c>
      <c r="C50" s="73" t="s">
        <v>270</v>
      </c>
      <c r="D50" s="70">
        <v>0.24</v>
      </c>
      <c r="E50" s="70">
        <v>0.24</v>
      </c>
    </row>
    <row r="51" spans="2:5" ht="15" customHeight="1">
      <c r="B51" s="72" t="s">
        <v>192</v>
      </c>
      <c r="C51" s="73" t="s">
        <v>193</v>
      </c>
      <c r="D51" s="70">
        <v>0.21</v>
      </c>
      <c r="E51" s="70">
        <v>0.21</v>
      </c>
    </row>
    <row r="52" spans="2:5" ht="15" customHeight="1">
      <c r="B52" s="72" t="s">
        <v>172</v>
      </c>
      <c r="C52" s="73" t="s">
        <v>173</v>
      </c>
      <c r="D52" s="70">
        <v>1</v>
      </c>
      <c r="E52" s="70">
        <v>1</v>
      </c>
    </row>
    <row r="53" spans="2:5" ht="15" customHeight="1">
      <c r="B53" s="72" t="s">
        <v>64</v>
      </c>
      <c r="C53" s="73" t="s">
        <v>65</v>
      </c>
      <c r="D53" s="69">
        <v>1.34</v>
      </c>
      <c r="E53" s="69">
        <v>1.34</v>
      </c>
    </row>
    <row r="54" spans="2:5" ht="15" customHeight="1">
      <c r="B54" s="72" t="s">
        <v>132</v>
      </c>
      <c r="C54" s="73" t="s">
        <v>131</v>
      </c>
      <c r="D54" s="120">
        <v>0.34</v>
      </c>
      <c r="E54" s="121">
        <v>0.34</v>
      </c>
    </row>
    <row r="55" spans="2:5" ht="25.5" customHeight="1">
      <c r="B55" s="248" t="s">
        <v>306</v>
      </c>
      <c r="C55" s="249"/>
      <c r="D55" s="249"/>
      <c r="E55" s="250"/>
    </row>
    <row r="56" spans="2:5" ht="22.5" customHeight="1">
      <c r="B56" s="75" t="s">
        <v>10</v>
      </c>
      <c r="C56" s="75" t="s">
        <v>11</v>
      </c>
      <c r="D56" s="75" t="s">
        <v>28</v>
      </c>
      <c r="E56" s="75" t="s">
        <v>29</v>
      </c>
    </row>
    <row r="57" spans="2:5" ht="12.95" customHeight="1">
      <c r="B57" s="252" t="s">
        <v>30</v>
      </c>
      <c r="C57" s="252"/>
      <c r="D57" s="252"/>
      <c r="E57" s="252"/>
    </row>
    <row r="58" spans="2:5" ht="12.95" customHeight="1">
      <c r="B58" s="72" t="s">
        <v>39</v>
      </c>
      <c r="C58" s="73" t="s">
        <v>40</v>
      </c>
      <c r="D58" s="70">
        <v>0.4</v>
      </c>
      <c r="E58" s="70">
        <v>0.4</v>
      </c>
    </row>
    <row r="59" spans="2:5" ht="12.95" customHeight="1">
      <c r="B59" s="72" t="s">
        <v>219</v>
      </c>
      <c r="C59" s="73" t="s">
        <v>220</v>
      </c>
      <c r="D59" s="69">
        <v>0.96</v>
      </c>
      <c r="E59" s="69">
        <v>0.96</v>
      </c>
    </row>
    <row r="60" spans="2:5" ht="12.95" customHeight="1">
      <c r="B60" s="252" t="s">
        <v>31</v>
      </c>
      <c r="C60" s="252"/>
      <c r="D60" s="252"/>
      <c r="E60" s="252"/>
    </row>
    <row r="61" spans="2:5" ht="12.95" customHeight="1">
      <c r="B61" s="72" t="s">
        <v>53</v>
      </c>
      <c r="C61" s="73" t="s">
        <v>52</v>
      </c>
      <c r="D61" s="69">
        <v>0.9</v>
      </c>
      <c r="E61" s="69">
        <v>0.9</v>
      </c>
    </row>
    <row r="62" spans="2:5" ht="12.95" customHeight="1">
      <c r="B62" s="72" t="s">
        <v>60</v>
      </c>
      <c r="C62" s="73" t="s">
        <v>61</v>
      </c>
      <c r="D62" s="69">
        <v>0.5</v>
      </c>
      <c r="E62" s="69">
        <v>0.5</v>
      </c>
    </row>
    <row r="63" spans="2:5" ht="12.95" customHeight="1">
      <c r="B63" s="72" t="s">
        <v>136</v>
      </c>
      <c r="C63" s="73" t="s">
        <v>137</v>
      </c>
      <c r="D63" s="69">
        <v>0.26</v>
      </c>
      <c r="E63" s="69">
        <v>0.26</v>
      </c>
    </row>
    <row r="64" spans="2:5" ht="12.95" customHeight="1">
      <c r="B64" s="252" t="s">
        <v>22</v>
      </c>
      <c r="C64" s="252"/>
      <c r="D64" s="252"/>
      <c r="E64" s="252"/>
    </row>
    <row r="65" spans="2:5" ht="12.95" customHeight="1">
      <c r="B65" s="72" t="s">
        <v>86</v>
      </c>
      <c r="C65" s="73" t="s">
        <v>87</v>
      </c>
      <c r="D65" s="69" t="s">
        <v>32</v>
      </c>
      <c r="E65" s="69" t="s">
        <v>32</v>
      </c>
    </row>
    <row r="66" spans="2:5" ht="12.95" customHeight="1">
      <c r="B66" s="252" t="s">
        <v>23</v>
      </c>
      <c r="C66" s="252"/>
      <c r="D66" s="252"/>
      <c r="E66" s="252"/>
    </row>
    <row r="67" spans="2:5" ht="12.95" customHeight="1">
      <c r="B67" s="72" t="s">
        <v>234</v>
      </c>
      <c r="C67" s="76" t="s">
        <v>235</v>
      </c>
      <c r="D67" s="70">
        <v>100</v>
      </c>
      <c r="E67" s="69">
        <v>100</v>
      </c>
    </row>
    <row r="68" spans="2:5" ht="12.95" customHeight="1">
      <c r="B68" s="34" t="s">
        <v>265</v>
      </c>
      <c r="C68" s="12" t="s">
        <v>266</v>
      </c>
      <c r="D68" s="70">
        <v>3.19</v>
      </c>
      <c r="E68" s="70">
        <v>3.19</v>
      </c>
    </row>
    <row r="69" spans="2:5" ht="12.95" customHeight="1">
      <c r="B69" s="251" t="s">
        <v>38</v>
      </c>
      <c r="C69" s="251"/>
      <c r="D69" s="251"/>
      <c r="E69" s="251"/>
    </row>
    <row r="70" spans="2:5" ht="12.95" customHeight="1">
      <c r="B70" s="34" t="s">
        <v>170</v>
      </c>
      <c r="C70" s="11" t="s">
        <v>171</v>
      </c>
      <c r="D70" s="87">
        <v>12.2</v>
      </c>
      <c r="E70" s="87">
        <v>12.2</v>
      </c>
    </row>
    <row r="71" spans="2:5" ht="12.95" customHeight="1">
      <c r="B71" s="251" t="s">
        <v>25</v>
      </c>
      <c r="C71" s="251"/>
      <c r="D71" s="251"/>
      <c r="E71" s="251"/>
    </row>
    <row r="72" spans="2:5" ht="12.95" customHeight="1">
      <c r="B72" s="72" t="s">
        <v>98</v>
      </c>
      <c r="C72" s="73" t="s">
        <v>99</v>
      </c>
      <c r="D72" s="69" t="s">
        <v>32</v>
      </c>
      <c r="E72" s="69" t="s">
        <v>32</v>
      </c>
    </row>
    <row r="73" spans="2:5" ht="27.75" customHeight="1">
      <c r="B73" s="253" t="s">
        <v>307</v>
      </c>
      <c r="C73" s="253"/>
      <c r="D73" s="253"/>
      <c r="E73" s="253"/>
    </row>
    <row r="74" spans="2:5" ht="20.25" customHeight="1">
      <c r="B74" s="75" t="s">
        <v>10</v>
      </c>
      <c r="C74" s="75" t="s">
        <v>11</v>
      </c>
      <c r="D74" s="75" t="s">
        <v>28</v>
      </c>
      <c r="E74" s="75" t="s">
        <v>29</v>
      </c>
    </row>
    <row r="75" spans="2:5" ht="12.95" customHeight="1">
      <c r="B75" s="251" t="s">
        <v>20</v>
      </c>
      <c r="C75" s="251"/>
      <c r="D75" s="251"/>
      <c r="E75" s="251"/>
    </row>
    <row r="76" spans="2:5" ht="12.95" customHeight="1">
      <c r="B76" s="72" t="s">
        <v>225</v>
      </c>
      <c r="C76" s="76" t="s">
        <v>140</v>
      </c>
      <c r="D76" s="69">
        <v>1</v>
      </c>
      <c r="E76" s="69">
        <v>1</v>
      </c>
    </row>
    <row r="77" spans="2:5" ht="12.95" customHeight="1">
      <c r="B77" s="72" t="s">
        <v>276</v>
      </c>
      <c r="C77" s="73" t="s">
        <v>277</v>
      </c>
      <c r="D77" s="112">
        <v>0.08</v>
      </c>
      <c r="E77" s="112">
        <v>0.08</v>
      </c>
    </row>
    <row r="78" spans="2:5" ht="12.95" customHeight="1">
      <c r="B78" s="252" t="s">
        <v>31</v>
      </c>
      <c r="C78" s="252"/>
      <c r="D78" s="252"/>
      <c r="E78" s="252"/>
    </row>
    <row r="79" spans="2:5" ht="12.95" customHeight="1">
      <c r="B79" s="72" t="s">
        <v>141</v>
      </c>
      <c r="C79" s="76" t="s">
        <v>142</v>
      </c>
      <c r="D79" s="70">
        <v>0.25</v>
      </c>
      <c r="E79" s="69">
        <v>0.25</v>
      </c>
    </row>
    <row r="80" spans="2:5" ht="12.95" customHeight="1">
      <c r="B80" s="72" t="s">
        <v>85</v>
      </c>
      <c r="C80" s="76" t="s">
        <v>84</v>
      </c>
      <c r="D80" s="70">
        <v>0.4</v>
      </c>
      <c r="E80" s="69">
        <v>0.4</v>
      </c>
    </row>
    <row r="81" spans="2:5" ht="12.95" customHeight="1">
      <c r="B81" s="72" t="s">
        <v>263</v>
      </c>
      <c r="C81" s="73" t="s">
        <v>264</v>
      </c>
      <c r="D81" s="70">
        <v>0.21</v>
      </c>
      <c r="E81" s="70">
        <v>0.21</v>
      </c>
    </row>
    <row r="82" spans="2:5" ht="12.95" customHeight="1">
      <c r="B82" s="252" t="s">
        <v>23</v>
      </c>
      <c r="C82" s="252"/>
      <c r="D82" s="252"/>
      <c r="E82" s="252"/>
    </row>
    <row r="83" spans="2:5" ht="12.95" customHeight="1">
      <c r="B83" s="72" t="s">
        <v>83</v>
      </c>
      <c r="C83" s="77" t="s">
        <v>78</v>
      </c>
      <c r="D83" s="70">
        <v>0.84</v>
      </c>
      <c r="E83" s="69">
        <v>0.84</v>
      </c>
    </row>
    <row r="84" spans="2:5" ht="12.95" customHeight="1">
      <c r="B84" s="34" t="s">
        <v>106</v>
      </c>
      <c r="C84" s="11" t="s">
        <v>107</v>
      </c>
      <c r="D84" s="117">
        <v>1.01</v>
      </c>
      <c r="E84" s="118">
        <v>1.04</v>
      </c>
    </row>
    <row r="85" spans="2:5" ht="12.95" customHeight="1">
      <c r="B85" s="252" t="s">
        <v>22</v>
      </c>
      <c r="C85" s="252"/>
      <c r="D85" s="252"/>
      <c r="E85" s="252"/>
    </row>
    <row r="86" spans="2:5" ht="12.95" customHeight="1">
      <c r="B86" s="72" t="s">
        <v>154</v>
      </c>
      <c r="C86" s="76" t="s">
        <v>155</v>
      </c>
      <c r="D86" s="70">
        <v>1.21</v>
      </c>
      <c r="E86" s="70">
        <v>1.2</v>
      </c>
    </row>
    <row r="87" spans="2:5" ht="12.95" customHeight="1">
      <c r="B87" s="72" t="s">
        <v>77</v>
      </c>
      <c r="C87" s="74" t="s">
        <v>74</v>
      </c>
      <c r="D87" s="70">
        <v>0.42</v>
      </c>
      <c r="E87" s="70">
        <v>0.42</v>
      </c>
    </row>
    <row r="88" spans="2:5" ht="12.95" customHeight="1">
      <c r="B88" s="72" t="s">
        <v>76</v>
      </c>
      <c r="C88" s="76" t="s">
        <v>75</v>
      </c>
      <c r="D88" s="117">
        <v>1.94</v>
      </c>
      <c r="E88" s="117">
        <v>1.97</v>
      </c>
    </row>
    <row r="89" spans="2:5" ht="12.95" customHeight="1">
      <c r="B89" s="251" t="s">
        <v>38</v>
      </c>
      <c r="C89" s="251"/>
      <c r="D89" s="251"/>
      <c r="E89" s="251"/>
    </row>
    <row r="90" spans="2:5" ht="12.95" customHeight="1">
      <c r="B90" s="72" t="s">
        <v>145</v>
      </c>
      <c r="C90" s="74" t="s">
        <v>146</v>
      </c>
      <c r="D90" s="70">
        <v>18</v>
      </c>
      <c r="E90" s="70">
        <v>18</v>
      </c>
    </row>
    <row r="91" spans="2:5" ht="12.95" customHeight="1">
      <c r="B91" s="72" t="s">
        <v>109</v>
      </c>
      <c r="C91" s="73" t="s">
        <v>108</v>
      </c>
      <c r="D91" s="70">
        <v>16.38</v>
      </c>
      <c r="E91" s="70">
        <v>16.7</v>
      </c>
    </row>
    <row r="92" spans="2:5" ht="12.95" customHeight="1">
      <c r="B92" s="251" t="s">
        <v>25</v>
      </c>
      <c r="C92" s="251"/>
      <c r="D92" s="251"/>
      <c r="E92" s="251"/>
    </row>
    <row r="93" spans="2:5" ht="12.95" customHeight="1">
      <c r="B93" s="72" t="s">
        <v>161</v>
      </c>
      <c r="C93" s="73" t="s">
        <v>160</v>
      </c>
      <c r="D93" s="70">
        <v>0.63</v>
      </c>
      <c r="E93" s="70">
        <v>0.63</v>
      </c>
    </row>
  </sheetData>
  <mergeCells count="24">
    <mergeCell ref="B1:E1"/>
    <mergeCell ref="B3:E3"/>
    <mergeCell ref="B16:E16"/>
    <mergeCell ref="B36:E36"/>
    <mergeCell ref="B34:E34"/>
    <mergeCell ref="B25:E25"/>
    <mergeCell ref="B13:E13"/>
    <mergeCell ref="B20:E20"/>
    <mergeCell ref="B30:E30"/>
    <mergeCell ref="B11:E11"/>
    <mergeCell ref="B55:E55"/>
    <mergeCell ref="B92:E92"/>
    <mergeCell ref="B82:E82"/>
    <mergeCell ref="B85:E85"/>
    <mergeCell ref="B89:E89"/>
    <mergeCell ref="B73:E73"/>
    <mergeCell ref="B75:E75"/>
    <mergeCell ref="B71:E71"/>
    <mergeCell ref="B60:E60"/>
    <mergeCell ref="B57:E57"/>
    <mergeCell ref="B78:E78"/>
    <mergeCell ref="B64:E64"/>
    <mergeCell ref="B66:E66"/>
    <mergeCell ref="B69:E69"/>
  </mergeCells>
  <pageMargins left="0" right="0" top="0" bottom="0" header="0" footer="0"/>
  <pageSetup paperSize="9" scale="10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rightToLeft="1" zoomScaleNormal="100" workbookViewId="0">
      <selection activeCell="D8" sqref="D8"/>
    </sheetView>
  </sheetViews>
  <sheetFormatPr defaultRowHeight="15"/>
  <cols>
    <col min="1" max="1" width="1.28515625" style="2" customWidth="1"/>
    <col min="2" max="2" width="24.28515625" style="2" customWidth="1"/>
    <col min="3" max="3" width="14.85546875" style="10" customWidth="1"/>
    <col min="4" max="4" width="74.28515625" style="2" customWidth="1"/>
    <col min="5" max="61" width="9" style="2"/>
    <col min="62" max="62" width="23.28515625" style="2" customWidth="1"/>
    <col min="63" max="63" width="10.5703125" style="2" customWidth="1"/>
    <col min="64" max="64" width="9.42578125" style="2" customWidth="1"/>
    <col min="65" max="65" width="14.5703125" style="2" customWidth="1"/>
    <col min="66" max="66" width="12.7109375" style="2" customWidth="1"/>
    <col min="67" max="67" width="30.5703125" style="2" customWidth="1"/>
    <col min="68" max="317" width="9" style="2"/>
    <col min="318" max="318" width="23.28515625" style="2" customWidth="1"/>
    <col min="319" max="319" width="10.5703125" style="2" customWidth="1"/>
    <col min="320" max="320" width="9.42578125" style="2" customWidth="1"/>
    <col min="321" max="321" width="14.5703125" style="2" customWidth="1"/>
    <col min="322" max="322" width="12.7109375" style="2" customWidth="1"/>
    <col min="323" max="323" width="30.5703125" style="2" customWidth="1"/>
    <col min="324" max="573" width="9" style="2"/>
    <col min="574" max="574" width="23.28515625" style="2" customWidth="1"/>
    <col min="575" max="575" width="10.5703125" style="2" customWidth="1"/>
    <col min="576" max="576" width="9.42578125" style="2" customWidth="1"/>
    <col min="577" max="577" width="14.5703125" style="2" customWidth="1"/>
    <col min="578" max="578" width="12.7109375" style="2" customWidth="1"/>
    <col min="579" max="579" width="30.5703125" style="2" customWidth="1"/>
    <col min="580" max="829" width="9" style="2"/>
    <col min="830" max="830" width="23.28515625" style="2" customWidth="1"/>
    <col min="831" max="831" width="10.5703125" style="2" customWidth="1"/>
    <col min="832" max="832" width="9.42578125" style="2" customWidth="1"/>
    <col min="833" max="833" width="14.5703125" style="2" customWidth="1"/>
    <col min="834" max="834" width="12.7109375" style="2" customWidth="1"/>
    <col min="835" max="835" width="30.5703125" style="2" customWidth="1"/>
    <col min="836" max="1085" width="9" style="2"/>
    <col min="1086" max="1086" width="23.28515625" style="2" customWidth="1"/>
    <col min="1087" max="1087" width="10.5703125" style="2" customWidth="1"/>
    <col min="1088" max="1088" width="9.42578125" style="2" customWidth="1"/>
    <col min="1089" max="1089" width="14.5703125" style="2" customWidth="1"/>
    <col min="1090" max="1090" width="12.7109375" style="2" customWidth="1"/>
    <col min="1091" max="1091" width="30.5703125" style="2" customWidth="1"/>
    <col min="1092" max="1341" width="9" style="2"/>
    <col min="1342" max="1342" width="23.28515625" style="2" customWidth="1"/>
    <col min="1343" max="1343" width="10.5703125" style="2" customWidth="1"/>
    <col min="1344" max="1344" width="9.42578125" style="2" customWidth="1"/>
    <col min="1345" max="1345" width="14.5703125" style="2" customWidth="1"/>
    <col min="1346" max="1346" width="12.7109375" style="2" customWidth="1"/>
    <col min="1347" max="1347" width="30.5703125" style="2" customWidth="1"/>
    <col min="1348" max="1597" width="9" style="2"/>
    <col min="1598" max="1598" width="23.28515625" style="2" customWidth="1"/>
    <col min="1599" max="1599" width="10.5703125" style="2" customWidth="1"/>
    <col min="1600" max="1600" width="9.42578125" style="2" customWidth="1"/>
    <col min="1601" max="1601" width="14.5703125" style="2" customWidth="1"/>
    <col min="1602" max="1602" width="12.7109375" style="2" customWidth="1"/>
    <col min="1603" max="1603" width="30.5703125" style="2" customWidth="1"/>
    <col min="1604" max="1853" width="9" style="2"/>
    <col min="1854" max="1854" width="23.28515625" style="2" customWidth="1"/>
    <col min="1855" max="1855" width="10.5703125" style="2" customWidth="1"/>
    <col min="1856" max="1856" width="9.42578125" style="2" customWidth="1"/>
    <col min="1857" max="1857" width="14.5703125" style="2" customWidth="1"/>
    <col min="1858" max="1858" width="12.7109375" style="2" customWidth="1"/>
    <col min="1859" max="1859" width="30.5703125" style="2" customWidth="1"/>
    <col min="1860" max="2109" width="9" style="2"/>
    <col min="2110" max="2110" width="23.28515625" style="2" customWidth="1"/>
    <col min="2111" max="2111" width="10.5703125" style="2" customWidth="1"/>
    <col min="2112" max="2112" width="9.42578125" style="2" customWidth="1"/>
    <col min="2113" max="2113" width="14.5703125" style="2" customWidth="1"/>
    <col min="2114" max="2114" width="12.7109375" style="2" customWidth="1"/>
    <col min="2115" max="2115" width="30.5703125" style="2" customWidth="1"/>
    <col min="2116" max="2365" width="9" style="2"/>
    <col min="2366" max="2366" width="23.28515625" style="2" customWidth="1"/>
    <col min="2367" max="2367" width="10.5703125" style="2" customWidth="1"/>
    <col min="2368" max="2368" width="9.42578125" style="2" customWidth="1"/>
    <col min="2369" max="2369" width="14.5703125" style="2" customWidth="1"/>
    <col min="2370" max="2370" width="12.7109375" style="2" customWidth="1"/>
    <col min="2371" max="2371" width="30.5703125" style="2" customWidth="1"/>
    <col min="2372" max="2621" width="9" style="2"/>
    <col min="2622" max="2622" width="23.28515625" style="2" customWidth="1"/>
    <col min="2623" max="2623" width="10.5703125" style="2" customWidth="1"/>
    <col min="2624" max="2624" width="9.42578125" style="2" customWidth="1"/>
    <col min="2625" max="2625" width="14.5703125" style="2" customWidth="1"/>
    <col min="2626" max="2626" width="12.7109375" style="2" customWidth="1"/>
    <col min="2627" max="2627" width="30.5703125" style="2" customWidth="1"/>
    <col min="2628" max="2877" width="9" style="2"/>
    <col min="2878" max="2878" width="23.28515625" style="2" customWidth="1"/>
    <col min="2879" max="2879" width="10.5703125" style="2" customWidth="1"/>
    <col min="2880" max="2880" width="9.42578125" style="2" customWidth="1"/>
    <col min="2881" max="2881" width="14.5703125" style="2" customWidth="1"/>
    <col min="2882" max="2882" width="12.7109375" style="2" customWidth="1"/>
    <col min="2883" max="2883" width="30.5703125" style="2" customWidth="1"/>
    <col min="2884" max="3133" width="9" style="2"/>
    <col min="3134" max="3134" width="23.28515625" style="2" customWidth="1"/>
    <col min="3135" max="3135" width="10.5703125" style="2" customWidth="1"/>
    <col min="3136" max="3136" width="9.42578125" style="2" customWidth="1"/>
    <col min="3137" max="3137" width="14.5703125" style="2" customWidth="1"/>
    <col min="3138" max="3138" width="12.7109375" style="2" customWidth="1"/>
    <col min="3139" max="3139" width="30.5703125" style="2" customWidth="1"/>
    <col min="3140" max="3389" width="9" style="2"/>
    <col min="3390" max="3390" width="23.28515625" style="2" customWidth="1"/>
    <col min="3391" max="3391" width="10.5703125" style="2" customWidth="1"/>
    <col min="3392" max="3392" width="9.42578125" style="2" customWidth="1"/>
    <col min="3393" max="3393" width="14.5703125" style="2" customWidth="1"/>
    <col min="3394" max="3394" width="12.7109375" style="2" customWidth="1"/>
    <col min="3395" max="3395" width="30.5703125" style="2" customWidth="1"/>
    <col min="3396" max="3645" width="9" style="2"/>
    <col min="3646" max="3646" width="23.28515625" style="2" customWidth="1"/>
    <col min="3647" max="3647" width="10.5703125" style="2" customWidth="1"/>
    <col min="3648" max="3648" width="9.42578125" style="2" customWidth="1"/>
    <col min="3649" max="3649" width="14.5703125" style="2" customWidth="1"/>
    <col min="3650" max="3650" width="12.7109375" style="2" customWidth="1"/>
    <col min="3651" max="3651" width="30.5703125" style="2" customWidth="1"/>
    <col min="3652" max="3901" width="9" style="2"/>
    <col min="3902" max="3902" width="23.28515625" style="2" customWidth="1"/>
    <col min="3903" max="3903" width="10.5703125" style="2" customWidth="1"/>
    <col min="3904" max="3904" width="9.42578125" style="2" customWidth="1"/>
    <col min="3905" max="3905" width="14.5703125" style="2" customWidth="1"/>
    <col min="3906" max="3906" width="12.7109375" style="2" customWidth="1"/>
    <col min="3907" max="3907" width="30.5703125" style="2" customWidth="1"/>
    <col min="3908" max="4157" width="9" style="2"/>
    <col min="4158" max="4158" width="23.28515625" style="2" customWidth="1"/>
    <col min="4159" max="4159" width="10.5703125" style="2" customWidth="1"/>
    <col min="4160" max="4160" width="9.42578125" style="2" customWidth="1"/>
    <col min="4161" max="4161" width="14.5703125" style="2" customWidth="1"/>
    <col min="4162" max="4162" width="12.7109375" style="2" customWidth="1"/>
    <col min="4163" max="4163" width="30.5703125" style="2" customWidth="1"/>
    <col min="4164" max="4413" width="9" style="2"/>
    <col min="4414" max="4414" width="23.28515625" style="2" customWidth="1"/>
    <col min="4415" max="4415" width="10.5703125" style="2" customWidth="1"/>
    <col min="4416" max="4416" width="9.42578125" style="2" customWidth="1"/>
    <col min="4417" max="4417" width="14.5703125" style="2" customWidth="1"/>
    <col min="4418" max="4418" width="12.7109375" style="2" customWidth="1"/>
    <col min="4419" max="4419" width="30.5703125" style="2" customWidth="1"/>
    <col min="4420" max="4669" width="9" style="2"/>
    <col min="4670" max="4670" width="23.28515625" style="2" customWidth="1"/>
    <col min="4671" max="4671" width="10.5703125" style="2" customWidth="1"/>
    <col min="4672" max="4672" width="9.42578125" style="2" customWidth="1"/>
    <col min="4673" max="4673" width="14.5703125" style="2" customWidth="1"/>
    <col min="4674" max="4674" width="12.7109375" style="2" customWidth="1"/>
    <col min="4675" max="4675" width="30.5703125" style="2" customWidth="1"/>
    <col min="4676" max="4925" width="9" style="2"/>
    <col min="4926" max="4926" width="23.28515625" style="2" customWidth="1"/>
    <col min="4927" max="4927" width="10.5703125" style="2" customWidth="1"/>
    <col min="4928" max="4928" width="9.42578125" style="2" customWidth="1"/>
    <col min="4929" max="4929" width="14.5703125" style="2" customWidth="1"/>
    <col min="4930" max="4930" width="12.7109375" style="2" customWidth="1"/>
    <col min="4931" max="4931" width="30.5703125" style="2" customWidth="1"/>
    <col min="4932" max="5181" width="9" style="2"/>
    <col min="5182" max="5182" width="23.28515625" style="2" customWidth="1"/>
    <col min="5183" max="5183" width="10.5703125" style="2" customWidth="1"/>
    <col min="5184" max="5184" width="9.42578125" style="2" customWidth="1"/>
    <col min="5185" max="5185" width="14.5703125" style="2" customWidth="1"/>
    <col min="5186" max="5186" width="12.7109375" style="2" customWidth="1"/>
    <col min="5187" max="5187" width="30.5703125" style="2" customWidth="1"/>
    <col min="5188" max="5437" width="9" style="2"/>
    <col min="5438" max="5438" width="23.28515625" style="2" customWidth="1"/>
    <col min="5439" max="5439" width="10.5703125" style="2" customWidth="1"/>
    <col min="5440" max="5440" width="9.42578125" style="2" customWidth="1"/>
    <col min="5441" max="5441" width="14.5703125" style="2" customWidth="1"/>
    <col min="5442" max="5442" width="12.7109375" style="2" customWidth="1"/>
    <col min="5443" max="5443" width="30.5703125" style="2" customWidth="1"/>
    <col min="5444" max="5693" width="9" style="2"/>
    <col min="5694" max="5694" width="23.28515625" style="2" customWidth="1"/>
    <col min="5695" max="5695" width="10.5703125" style="2" customWidth="1"/>
    <col min="5696" max="5696" width="9.42578125" style="2" customWidth="1"/>
    <col min="5697" max="5697" width="14.5703125" style="2" customWidth="1"/>
    <col min="5698" max="5698" width="12.7109375" style="2" customWidth="1"/>
    <col min="5699" max="5699" width="30.5703125" style="2" customWidth="1"/>
    <col min="5700" max="5949" width="9" style="2"/>
    <col min="5950" max="5950" width="23.28515625" style="2" customWidth="1"/>
    <col min="5951" max="5951" width="10.5703125" style="2" customWidth="1"/>
    <col min="5952" max="5952" width="9.42578125" style="2" customWidth="1"/>
    <col min="5953" max="5953" width="14.5703125" style="2" customWidth="1"/>
    <col min="5954" max="5954" width="12.7109375" style="2" customWidth="1"/>
    <col min="5955" max="5955" width="30.5703125" style="2" customWidth="1"/>
    <col min="5956" max="6205" width="9" style="2"/>
    <col min="6206" max="6206" width="23.28515625" style="2" customWidth="1"/>
    <col min="6207" max="6207" width="10.5703125" style="2" customWidth="1"/>
    <col min="6208" max="6208" width="9.42578125" style="2" customWidth="1"/>
    <col min="6209" max="6209" width="14.5703125" style="2" customWidth="1"/>
    <col min="6210" max="6210" width="12.7109375" style="2" customWidth="1"/>
    <col min="6211" max="6211" width="30.5703125" style="2" customWidth="1"/>
    <col min="6212" max="6461" width="9" style="2"/>
    <col min="6462" max="6462" width="23.28515625" style="2" customWidth="1"/>
    <col min="6463" max="6463" width="10.5703125" style="2" customWidth="1"/>
    <col min="6464" max="6464" width="9.42578125" style="2" customWidth="1"/>
    <col min="6465" max="6465" width="14.5703125" style="2" customWidth="1"/>
    <col min="6466" max="6466" width="12.7109375" style="2" customWidth="1"/>
    <col min="6467" max="6467" width="30.5703125" style="2" customWidth="1"/>
    <col min="6468" max="6717" width="9" style="2"/>
    <col min="6718" max="6718" width="23.28515625" style="2" customWidth="1"/>
    <col min="6719" max="6719" width="10.5703125" style="2" customWidth="1"/>
    <col min="6720" max="6720" width="9.42578125" style="2" customWidth="1"/>
    <col min="6721" max="6721" width="14.5703125" style="2" customWidth="1"/>
    <col min="6722" max="6722" width="12.7109375" style="2" customWidth="1"/>
    <col min="6723" max="6723" width="30.5703125" style="2" customWidth="1"/>
    <col min="6724" max="6973" width="9" style="2"/>
    <col min="6974" max="6974" width="23.28515625" style="2" customWidth="1"/>
    <col min="6975" max="6975" width="10.5703125" style="2" customWidth="1"/>
    <col min="6976" max="6976" width="9.42578125" style="2" customWidth="1"/>
    <col min="6977" max="6977" width="14.5703125" style="2" customWidth="1"/>
    <col min="6978" max="6978" width="12.7109375" style="2" customWidth="1"/>
    <col min="6979" max="6979" width="30.5703125" style="2" customWidth="1"/>
    <col min="6980" max="7229" width="9" style="2"/>
    <col min="7230" max="7230" width="23.28515625" style="2" customWidth="1"/>
    <col min="7231" max="7231" width="10.5703125" style="2" customWidth="1"/>
    <col min="7232" max="7232" width="9.42578125" style="2" customWidth="1"/>
    <col min="7233" max="7233" width="14.5703125" style="2" customWidth="1"/>
    <col min="7234" max="7234" width="12.7109375" style="2" customWidth="1"/>
    <col min="7235" max="7235" width="30.5703125" style="2" customWidth="1"/>
    <col min="7236" max="7485" width="9" style="2"/>
    <col min="7486" max="7486" width="23.28515625" style="2" customWidth="1"/>
    <col min="7487" max="7487" width="10.5703125" style="2" customWidth="1"/>
    <col min="7488" max="7488" width="9.42578125" style="2" customWidth="1"/>
    <col min="7489" max="7489" width="14.5703125" style="2" customWidth="1"/>
    <col min="7490" max="7490" width="12.7109375" style="2" customWidth="1"/>
    <col min="7491" max="7491" width="30.5703125" style="2" customWidth="1"/>
    <col min="7492" max="7741" width="9" style="2"/>
    <col min="7742" max="7742" width="23.28515625" style="2" customWidth="1"/>
    <col min="7743" max="7743" width="10.5703125" style="2" customWidth="1"/>
    <col min="7744" max="7744" width="9.42578125" style="2" customWidth="1"/>
    <col min="7745" max="7745" width="14.5703125" style="2" customWidth="1"/>
    <col min="7746" max="7746" width="12.7109375" style="2" customWidth="1"/>
    <col min="7747" max="7747" width="30.5703125" style="2" customWidth="1"/>
    <col min="7748" max="7997" width="9" style="2"/>
    <col min="7998" max="7998" width="23.28515625" style="2" customWidth="1"/>
    <col min="7999" max="7999" width="10.5703125" style="2" customWidth="1"/>
    <col min="8000" max="8000" width="9.42578125" style="2" customWidth="1"/>
    <col min="8001" max="8001" width="14.5703125" style="2" customWidth="1"/>
    <col min="8002" max="8002" width="12.7109375" style="2" customWidth="1"/>
    <col min="8003" max="8003" width="30.5703125" style="2" customWidth="1"/>
    <col min="8004" max="8253" width="9" style="2"/>
    <col min="8254" max="8254" width="23.28515625" style="2" customWidth="1"/>
    <col min="8255" max="8255" width="10.5703125" style="2" customWidth="1"/>
    <col min="8256" max="8256" width="9.42578125" style="2" customWidth="1"/>
    <col min="8257" max="8257" width="14.5703125" style="2" customWidth="1"/>
    <col min="8258" max="8258" width="12.7109375" style="2" customWidth="1"/>
    <col min="8259" max="8259" width="30.5703125" style="2" customWidth="1"/>
    <col min="8260" max="8509" width="9" style="2"/>
    <col min="8510" max="8510" width="23.28515625" style="2" customWidth="1"/>
    <col min="8511" max="8511" width="10.5703125" style="2" customWidth="1"/>
    <col min="8512" max="8512" width="9.42578125" style="2" customWidth="1"/>
    <col min="8513" max="8513" width="14.5703125" style="2" customWidth="1"/>
    <col min="8514" max="8514" width="12.7109375" style="2" customWidth="1"/>
    <col min="8515" max="8515" width="30.5703125" style="2" customWidth="1"/>
    <col min="8516" max="8765" width="9" style="2"/>
    <col min="8766" max="8766" width="23.28515625" style="2" customWidth="1"/>
    <col min="8767" max="8767" width="10.5703125" style="2" customWidth="1"/>
    <col min="8768" max="8768" width="9.42578125" style="2" customWidth="1"/>
    <col min="8769" max="8769" width="14.5703125" style="2" customWidth="1"/>
    <col min="8770" max="8770" width="12.7109375" style="2" customWidth="1"/>
    <col min="8771" max="8771" width="30.5703125" style="2" customWidth="1"/>
    <col min="8772" max="9021" width="9" style="2"/>
    <col min="9022" max="9022" width="23.28515625" style="2" customWidth="1"/>
    <col min="9023" max="9023" width="10.5703125" style="2" customWidth="1"/>
    <col min="9024" max="9024" width="9.42578125" style="2" customWidth="1"/>
    <col min="9025" max="9025" width="14.5703125" style="2" customWidth="1"/>
    <col min="9026" max="9026" width="12.7109375" style="2" customWidth="1"/>
    <col min="9027" max="9027" width="30.5703125" style="2" customWidth="1"/>
    <col min="9028" max="9277" width="9" style="2"/>
    <col min="9278" max="9278" width="23.28515625" style="2" customWidth="1"/>
    <col min="9279" max="9279" width="10.5703125" style="2" customWidth="1"/>
    <col min="9280" max="9280" width="9.42578125" style="2" customWidth="1"/>
    <col min="9281" max="9281" width="14.5703125" style="2" customWidth="1"/>
    <col min="9282" max="9282" width="12.7109375" style="2" customWidth="1"/>
    <col min="9283" max="9283" width="30.5703125" style="2" customWidth="1"/>
    <col min="9284" max="9533" width="9" style="2"/>
    <col min="9534" max="9534" width="23.28515625" style="2" customWidth="1"/>
    <col min="9535" max="9535" width="10.5703125" style="2" customWidth="1"/>
    <col min="9536" max="9536" width="9.42578125" style="2" customWidth="1"/>
    <col min="9537" max="9537" width="14.5703125" style="2" customWidth="1"/>
    <col min="9538" max="9538" width="12.7109375" style="2" customWidth="1"/>
    <col min="9539" max="9539" width="30.5703125" style="2" customWidth="1"/>
    <col min="9540" max="9789" width="9" style="2"/>
    <col min="9790" max="9790" width="23.28515625" style="2" customWidth="1"/>
    <col min="9791" max="9791" width="10.5703125" style="2" customWidth="1"/>
    <col min="9792" max="9792" width="9.42578125" style="2" customWidth="1"/>
    <col min="9793" max="9793" width="14.5703125" style="2" customWidth="1"/>
    <col min="9794" max="9794" width="12.7109375" style="2" customWidth="1"/>
    <col min="9795" max="9795" width="30.5703125" style="2" customWidth="1"/>
    <col min="9796" max="10045" width="9" style="2"/>
    <col min="10046" max="10046" width="23.28515625" style="2" customWidth="1"/>
    <col min="10047" max="10047" width="10.5703125" style="2" customWidth="1"/>
    <col min="10048" max="10048" width="9.42578125" style="2" customWidth="1"/>
    <col min="10049" max="10049" width="14.5703125" style="2" customWidth="1"/>
    <col min="10050" max="10050" width="12.7109375" style="2" customWidth="1"/>
    <col min="10051" max="10051" width="30.5703125" style="2" customWidth="1"/>
    <col min="10052" max="10301" width="9" style="2"/>
    <col min="10302" max="10302" width="23.28515625" style="2" customWidth="1"/>
    <col min="10303" max="10303" width="10.5703125" style="2" customWidth="1"/>
    <col min="10304" max="10304" width="9.42578125" style="2" customWidth="1"/>
    <col min="10305" max="10305" width="14.5703125" style="2" customWidth="1"/>
    <col min="10306" max="10306" width="12.7109375" style="2" customWidth="1"/>
    <col min="10307" max="10307" width="30.5703125" style="2" customWidth="1"/>
    <col min="10308" max="10557" width="9" style="2"/>
    <col min="10558" max="10558" width="23.28515625" style="2" customWidth="1"/>
    <col min="10559" max="10559" width="10.5703125" style="2" customWidth="1"/>
    <col min="10560" max="10560" width="9.42578125" style="2" customWidth="1"/>
    <col min="10561" max="10561" width="14.5703125" style="2" customWidth="1"/>
    <col min="10562" max="10562" width="12.7109375" style="2" customWidth="1"/>
    <col min="10563" max="10563" width="30.5703125" style="2" customWidth="1"/>
    <col min="10564" max="10813" width="9" style="2"/>
    <col min="10814" max="10814" width="23.28515625" style="2" customWidth="1"/>
    <col min="10815" max="10815" width="10.5703125" style="2" customWidth="1"/>
    <col min="10816" max="10816" width="9.42578125" style="2" customWidth="1"/>
    <col min="10817" max="10817" width="14.5703125" style="2" customWidth="1"/>
    <col min="10818" max="10818" width="12.7109375" style="2" customWidth="1"/>
    <col min="10819" max="10819" width="30.5703125" style="2" customWidth="1"/>
    <col min="10820" max="11069" width="9" style="2"/>
    <col min="11070" max="11070" width="23.28515625" style="2" customWidth="1"/>
    <col min="11071" max="11071" width="10.5703125" style="2" customWidth="1"/>
    <col min="11072" max="11072" width="9.42578125" style="2" customWidth="1"/>
    <col min="11073" max="11073" width="14.5703125" style="2" customWidth="1"/>
    <col min="11074" max="11074" width="12.7109375" style="2" customWidth="1"/>
    <col min="11075" max="11075" width="30.5703125" style="2" customWidth="1"/>
    <col min="11076" max="11325" width="9" style="2"/>
    <col min="11326" max="11326" width="23.28515625" style="2" customWidth="1"/>
    <col min="11327" max="11327" width="10.5703125" style="2" customWidth="1"/>
    <col min="11328" max="11328" width="9.42578125" style="2" customWidth="1"/>
    <col min="11329" max="11329" width="14.5703125" style="2" customWidth="1"/>
    <col min="11330" max="11330" width="12.7109375" style="2" customWidth="1"/>
    <col min="11331" max="11331" width="30.5703125" style="2" customWidth="1"/>
    <col min="11332" max="11581" width="9" style="2"/>
    <col min="11582" max="11582" width="23.28515625" style="2" customWidth="1"/>
    <col min="11583" max="11583" width="10.5703125" style="2" customWidth="1"/>
    <col min="11584" max="11584" width="9.42578125" style="2" customWidth="1"/>
    <col min="11585" max="11585" width="14.5703125" style="2" customWidth="1"/>
    <col min="11586" max="11586" width="12.7109375" style="2" customWidth="1"/>
    <col min="11587" max="11587" width="30.5703125" style="2" customWidth="1"/>
    <col min="11588" max="11837" width="9" style="2"/>
    <col min="11838" max="11838" width="23.28515625" style="2" customWidth="1"/>
    <col min="11839" max="11839" width="10.5703125" style="2" customWidth="1"/>
    <col min="11840" max="11840" width="9.42578125" style="2" customWidth="1"/>
    <col min="11841" max="11841" width="14.5703125" style="2" customWidth="1"/>
    <col min="11842" max="11842" width="12.7109375" style="2" customWidth="1"/>
    <col min="11843" max="11843" width="30.5703125" style="2" customWidth="1"/>
    <col min="11844" max="12093" width="9" style="2"/>
    <col min="12094" max="12094" width="23.28515625" style="2" customWidth="1"/>
    <col min="12095" max="12095" width="10.5703125" style="2" customWidth="1"/>
    <col min="12096" max="12096" width="9.42578125" style="2" customWidth="1"/>
    <col min="12097" max="12097" width="14.5703125" style="2" customWidth="1"/>
    <col min="12098" max="12098" width="12.7109375" style="2" customWidth="1"/>
    <col min="12099" max="12099" width="30.5703125" style="2" customWidth="1"/>
    <col min="12100" max="12349" width="9" style="2"/>
    <col min="12350" max="12350" width="23.28515625" style="2" customWidth="1"/>
    <col min="12351" max="12351" width="10.5703125" style="2" customWidth="1"/>
    <col min="12352" max="12352" width="9.42578125" style="2" customWidth="1"/>
    <col min="12353" max="12353" width="14.5703125" style="2" customWidth="1"/>
    <col min="12354" max="12354" width="12.7109375" style="2" customWidth="1"/>
    <col min="12355" max="12355" width="30.5703125" style="2" customWidth="1"/>
    <col min="12356" max="12605" width="9" style="2"/>
    <col min="12606" max="12606" width="23.28515625" style="2" customWidth="1"/>
    <col min="12607" max="12607" width="10.5703125" style="2" customWidth="1"/>
    <col min="12608" max="12608" width="9.42578125" style="2" customWidth="1"/>
    <col min="12609" max="12609" width="14.5703125" style="2" customWidth="1"/>
    <col min="12610" max="12610" width="12.7109375" style="2" customWidth="1"/>
    <col min="12611" max="12611" width="30.5703125" style="2" customWidth="1"/>
    <col min="12612" max="12861" width="9" style="2"/>
    <col min="12862" max="12862" width="23.28515625" style="2" customWidth="1"/>
    <col min="12863" max="12863" width="10.5703125" style="2" customWidth="1"/>
    <col min="12864" max="12864" width="9.42578125" style="2" customWidth="1"/>
    <col min="12865" max="12865" width="14.5703125" style="2" customWidth="1"/>
    <col min="12866" max="12866" width="12.7109375" style="2" customWidth="1"/>
    <col min="12867" max="12867" width="30.5703125" style="2" customWidth="1"/>
    <col min="12868" max="13117" width="9" style="2"/>
    <col min="13118" max="13118" width="23.28515625" style="2" customWidth="1"/>
    <col min="13119" max="13119" width="10.5703125" style="2" customWidth="1"/>
    <col min="13120" max="13120" width="9.42578125" style="2" customWidth="1"/>
    <col min="13121" max="13121" width="14.5703125" style="2" customWidth="1"/>
    <col min="13122" max="13122" width="12.7109375" style="2" customWidth="1"/>
    <col min="13123" max="13123" width="30.5703125" style="2" customWidth="1"/>
    <col min="13124" max="13373" width="9" style="2"/>
    <col min="13374" max="13374" width="23.28515625" style="2" customWidth="1"/>
    <col min="13375" max="13375" width="10.5703125" style="2" customWidth="1"/>
    <col min="13376" max="13376" width="9.42578125" style="2" customWidth="1"/>
    <col min="13377" max="13377" width="14.5703125" style="2" customWidth="1"/>
    <col min="13378" max="13378" width="12.7109375" style="2" customWidth="1"/>
    <col min="13379" max="13379" width="30.5703125" style="2" customWidth="1"/>
    <col min="13380" max="13629" width="9" style="2"/>
    <col min="13630" max="13630" width="23.28515625" style="2" customWidth="1"/>
    <col min="13631" max="13631" width="10.5703125" style="2" customWidth="1"/>
    <col min="13632" max="13632" width="9.42578125" style="2" customWidth="1"/>
    <col min="13633" max="13633" width="14.5703125" style="2" customWidth="1"/>
    <col min="13634" max="13634" width="12.7109375" style="2" customWidth="1"/>
    <col min="13635" max="13635" width="30.5703125" style="2" customWidth="1"/>
    <col min="13636" max="13885" width="9" style="2"/>
    <col min="13886" max="13886" width="23.28515625" style="2" customWidth="1"/>
    <col min="13887" max="13887" width="10.5703125" style="2" customWidth="1"/>
    <col min="13888" max="13888" width="9.42578125" style="2" customWidth="1"/>
    <col min="13889" max="13889" width="14.5703125" style="2" customWidth="1"/>
    <col min="13890" max="13890" width="12.7109375" style="2" customWidth="1"/>
    <col min="13891" max="13891" width="30.5703125" style="2" customWidth="1"/>
    <col min="13892" max="14141" width="9" style="2"/>
    <col min="14142" max="14142" width="23.28515625" style="2" customWidth="1"/>
    <col min="14143" max="14143" width="10.5703125" style="2" customWidth="1"/>
    <col min="14144" max="14144" width="9.42578125" style="2" customWidth="1"/>
    <col min="14145" max="14145" width="14.5703125" style="2" customWidth="1"/>
    <col min="14146" max="14146" width="12.7109375" style="2" customWidth="1"/>
    <col min="14147" max="14147" width="30.5703125" style="2" customWidth="1"/>
    <col min="14148" max="14397" width="9" style="2"/>
    <col min="14398" max="14398" width="23.28515625" style="2" customWidth="1"/>
    <col min="14399" max="14399" width="10.5703125" style="2" customWidth="1"/>
    <col min="14400" max="14400" width="9.42578125" style="2" customWidth="1"/>
    <col min="14401" max="14401" width="14.5703125" style="2" customWidth="1"/>
    <col min="14402" max="14402" width="12.7109375" style="2" customWidth="1"/>
    <col min="14403" max="14403" width="30.5703125" style="2" customWidth="1"/>
    <col min="14404" max="14653" width="9" style="2"/>
    <col min="14654" max="14654" width="23.28515625" style="2" customWidth="1"/>
    <col min="14655" max="14655" width="10.5703125" style="2" customWidth="1"/>
    <col min="14656" max="14656" width="9.42578125" style="2" customWidth="1"/>
    <col min="14657" max="14657" width="14.5703125" style="2" customWidth="1"/>
    <col min="14658" max="14658" width="12.7109375" style="2" customWidth="1"/>
    <col min="14659" max="14659" width="30.5703125" style="2" customWidth="1"/>
    <col min="14660" max="14909" width="9" style="2"/>
    <col min="14910" max="14910" width="23.28515625" style="2" customWidth="1"/>
    <col min="14911" max="14911" width="10.5703125" style="2" customWidth="1"/>
    <col min="14912" max="14912" width="9.42578125" style="2" customWidth="1"/>
    <col min="14913" max="14913" width="14.5703125" style="2" customWidth="1"/>
    <col min="14914" max="14914" width="12.7109375" style="2" customWidth="1"/>
    <col min="14915" max="14915" width="30.5703125" style="2" customWidth="1"/>
    <col min="14916" max="15165" width="9" style="2"/>
    <col min="15166" max="15166" width="23.28515625" style="2" customWidth="1"/>
    <col min="15167" max="15167" width="10.5703125" style="2" customWidth="1"/>
    <col min="15168" max="15168" width="9.42578125" style="2" customWidth="1"/>
    <col min="15169" max="15169" width="14.5703125" style="2" customWidth="1"/>
    <col min="15170" max="15170" width="12.7109375" style="2" customWidth="1"/>
    <col min="15171" max="15171" width="30.5703125" style="2" customWidth="1"/>
    <col min="15172" max="15421" width="9" style="2"/>
    <col min="15422" max="15422" width="23.28515625" style="2" customWidth="1"/>
    <col min="15423" max="15423" width="10.5703125" style="2" customWidth="1"/>
    <col min="15424" max="15424" width="9.42578125" style="2" customWidth="1"/>
    <col min="15425" max="15425" width="14.5703125" style="2" customWidth="1"/>
    <col min="15426" max="15426" width="12.7109375" style="2" customWidth="1"/>
    <col min="15427" max="15427" width="30.5703125" style="2" customWidth="1"/>
    <col min="15428" max="15677" width="9" style="2"/>
    <col min="15678" max="15678" width="23.28515625" style="2" customWidth="1"/>
    <col min="15679" max="15679" width="10.5703125" style="2" customWidth="1"/>
    <col min="15680" max="15680" width="9.42578125" style="2" customWidth="1"/>
    <col min="15681" max="15681" width="14.5703125" style="2" customWidth="1"/>
    <col min="15682" max="15682" width="12.7109375" style="2" customWidth="1"/>
    <col min="15683" max="15683" width="30.5703125" style="2" customWidth="1"/>
    <col min="15684" max="15933" width="9" style="2"/>
    <col min="15934" max="15934" width="23.28515625" style="2" customWidth="1"/>
    <col min="15935" max="15935" width="10.5703125" style="2" customWidth="1"/>
    <col min="15936" max="15936" width="9.42578125" style="2" customWidth="1"/>
    <col min="15937" max="15937" width="14.5703125" style="2" customWidth="1"/>
    <col min="15938" max="15938" width="12.7109375" style="2" customWidth="1"/>
    <col min="15939" max="15939" width="30.5703125" style="2" customWidth="1"/>
    <col min="15940" max="16363" width="9" style="2"/>
    <col min="16364" max="16384" width="9" style="2" customWidth="1"/>
  </cols>
  <sheetData>
    <row r="1" spans="1:4" s="3" customFormat="1" ht="26.25" customHeight="1">
      <c r="A1" s="4"/>
      <c r="B1" s="258" t="s">
        <v>37</v>
      </c>
      <c r="C1" s="258"/>
      <c r="D1" s="258"/>
    </row>
    <row r="2" spans="1:4" s="6" customFormat="1" ht="34.5" customHeight="1">
      <c r="B2" s="36" t="s">
        <v>27</v>
      </c>
      <c r="C2" s="37" t="s">
        <v>35</v>
      </c>
      <c r="D2" s="36" t="s">
        <v>36</v>
      </c>
    </row>
    <row r="3" spans="1:4" ht="66.75" customHeight="1">
      <c r="B3" s="38" t="s">
        <v>33</v>
      </c>
      <c r="C3" s="39">
        <v>42591</v>
      </c>
      <c r="D3" s="40" t="s">
        <v>114</v>
      </c>
    </row>
    <row r="4" spans="1:4" ht="55.5" customHeight="1">
      <c r="B4" s="41" t="s">
        <v>117</v>
      </c>
      <c r="C4" s="42">
        <v>44458</v>
      </c>
      <c r="D4" s="43" t="s">
        <v>252</v>
      </c>
    </row>
    <row r="5" spans="1:4" ht="65.25" customHeight="1">
      <c r="B5" s="41" t="s">
        <v>194</v>
      </c>
      <c r="C5" s="42">
        <v>44865</v>
      </c>
      <c r="D5" s="43" t="s">
        <v>253</v>
      </c>
    </row>
  </sheetData>
  <mergeCells count="1">
    <mergeCell ref="B1:D1"/>
  </mergeCells>
  <pageMargins left="0" right="0" top="0" bottom="0" header="0" footer="0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rightToLeft="1" topLeftCell="B1" zoomScaleNormal="100" workbookViewId="0">
      <selection activeCell="C1" sqref="C1:D1"/>
    </sheetView>
  </sheetViews>
  <sheetFormatPr defaultRowHeight="15"/>
  <cols>
    <col min="1" max="1" width="2.7109375" style="9" hidden="1" customWidth="1"/>
    <col min="2" max="2" width="1.140625" style="9" customWidth="1"/>
    <col min="3" max="3" width="33.28515625" style="9" customWidth="1"/>
    <col min="4" max="4" width="105.7109375" style="9" customWidth="1"/>
    <col min="5" max="186" width="9" style="9"/>
    <col min="187" max="187" width="0" style="9" hidden="1" customWidth="1"/>
    <col min="188" max="188" width="1" style="9" customWidth="1"/>
    <col min="189" max="189" width="21.7109375" style="9" customWidth="1"/>
    <col min="190" max="190" width="91.85546875" style="9" customWidth="1"/>
    <col min="191" max="442" width="9" style="9"/>
    <col min="443" max="443" width="0" style="9" hidden="1" customWidth="1"/>
    <col min="444" max="444" width="1" style="9" customWidth="1"/>
    <col min="445" max="445" width="21.7109375" style="9" customWidth="1"/>
    <col min="446" max="446" width="91.85546875" style="9" customWidth="1"/>
    <col min="447" max="698" width="9" style="9"/>
    <col min="699" max="699" width="0" style="9" hidden="1" customWidth="1"/>
    <col min="700" max="700" width="1" style="9" customWidth="1"/>
    <col min="701" max="701" width="21.7109375" style="9" customWidth="1"/>
    <col min="702" max="702" width="91.85546875" style="9" customWidth="1"/>
    <col min="703" max="954" width="9" style="9"/>
    <col min="955" max="955" width="0" style="9" hidden="1" customWidth="1"/>
    <col min="956" max="956" width="1" style="9" customWidth="1"/>
    <col min="957" max="957" width="21.7109375" style="9" customWidth="1"/>
    <col min="958" max="958" width="91.85546875" style="9" customWidth="1"/>
    <col min="959" max="1210" width="9" style="9"/>
    <col min="1211" max="1211" width="0" style="9" hidden="1" customWidth="1"/>
    <col min="1212" max="1212" width="1" style="9" customWidth="1"/>
    <col min="1213" max="1213" width="21.7109375" style="9" customWidth="1"/>
    <col min="1214" max="1214" width="91.85546875" style="9" customWidth="1"/>
    <col min="1215" max="1466" width="9" style="9"/>
    <col min="1467" max="1467" width="0" style="9" hidden="1" customWidth="1"/>
    <col min="1468" max="1468" width="1" style="9" customWidth="1"/>
    <col min="1469" max="1469" width="21.7109375" style="9" customWidth="1"/>
    <col min="1470" max="1470" width="91.85546875" style="9" customWidth="1"/>
    <col min="1471" max="1722" width="9" style="9"/>
    <col min="1723" max="1723" width="0" style="9" hidden="1" customWidth="1"/>
    <col min="1724" max="1724" width="1" style="9" customWidth="1"/>
    <col min="1725" max="1725" width="21.7109375" style="9" customWidth="1"/>
    <col min="1726" max="1726" width="91.85546875" style="9" customWidth="1"/>
    <col min="1727" max="1978" width="9" style="9"/>
    <col min="1979" max="1979" width="0" style="9" hidden="1" customWidth="1"/>
    <col min="1980" max="1980" width="1" style="9" customWidth="1"/>
    <col min="1981" max="1981" width="21.7109375" style="9" customWidth="1"/>
    <col min="1982" max="1982" width="91.85546875" style="9" customWidth="1"/>
    <col min="1983" max="2234" width="9" style="9"/>
    <col min="2235" max="2235" width="0" style="9" hidden="1" customWidth="1"/>
    <col min="2236" max="2236" width="1" style="9" customWidth="1"/>
    <col min="2237" max="2237" width="21.7109375" style="9" customWidth="1"/>
    <col min="2238" max="2238" width="91.85546875" style="9" customWidth="1"/>
    <col min="2239" max="2490" width="9" style="9"/>
    <col min="2491" max="2491" width="0" style="9" hidden="1" customWidth="1"/>
    <col min="2492" max="2492" width="1" style="9" customWidth="1"/>
    <col min="2493" max="2493" width="21.7109375" style="9" customWidth="1"/>
    <col min="2494" max="2494" width="91.85546875" style="9" customWidth="1"/>
    <col min="2495" max="2746" width="9" style="9"/>
    <col min="2747" max="2747" width="0" style="9" hidden="1" customWidth="1"/>
    <col min="2748" max="2748" width="1" style="9" customWidth="1"/>
    <col min="2749" max="2749" width="21.7109375" style="9" customWidth="1"/>
    <col min="2750" max="2750" width="91.85546875" style="9" customWidth="1"/>
    <col min="2751" max="3002" width="9" style="9"/>
    <col min="3003" max="3003" width="0" style="9" hidden="1" customWidth="1"/>
    <col min="3004" max="3004" width="1" style="9" customWidth="1"/>
    <col min="3005" max="3005" width="21.7109375" style="9" customWidth="1"/>
    <col min="3006" max="3006" width="91.85546875" style="9" customWidth="1"/>
    <col min="3007" max="3258" width="9" style="9"/>
    <col min="3259" max="3259" width="0" style="9" hidden="1" customWidth="1"/>
    <col min="3260" max="3260" width="1" style="9" customWidth="1"/>
    <col min="3261" max="3261" width="21.7109375" style="9" customWidth="1"/>
    <col min="3262" max="3262" width="91.85546875" style="9" customWidth="1"/>
    <col min="3263" max="3514" width="9" style="9"/>
    <col min="3515" max="3515" width="0" style="9" hidden="1" customWidth="1"/>
    <col min="3516" max="3516" width="1" style="9" customWidth="1"/>
    <col min="3517" max="3517" width="21.7109375" style="9" customWidth="1"/>
    <col min="3518" max="3518" width="91.85546875" style="9" customWidth="1"/>
    <col min="3519" max="3770" width="9" style="9"/>
    <col min="3771" max="3771" width="0" style="9" hidden="1" customWidth="1"/>
    <col min="3772" max="3772" width="1" style="9" customWidth="1"/>
    <col min="3773" max="3773" width="21.7109375" style="9" customWidth="1"/>
    <col min="3774" max="3774" width="91.85546875" style="9" customWidth="1"/>
    <col min="3775" max="4026" width="9" style="9"/>
    <col min="4027" max="4027" width="0" style="9" hidden="1" customWidth="1"/>
    <col min="4028" max="4028" width="1" style="9" customWidth="1"/>
    <col min="4029" max="4029" width="21.7109375" style="9" customWidth="1"/>
    <col min="4030" max="4030" width="91.85546875" style="9" customWidth="1"/>
    <col min="4031" max="4282" width="9" style="9"/>
    <col min="4283" max="4283" width="0" style="9" hidden="1" customWidth="1"/>
    <col min="4284" max="4284" width="1" style="9" customWidth="1"/>
    <col min="4285" max="4285" width="21.7109375" style="9" customWidth="1"/>
    <col min="4286" max="4286" width="91.85546875" style="9" customWidth="1"/>
    <col min="4287" max="4538" width="9" style="9"/>
    <col min="4539" max="4539" width="0" style="9" hidden="1" customWidth="1"/>
    <col min="4540" max="4540" width="1" style="9" customWidth="1"/>
    <col min="4541" max="4541" width="21.7109375" style="9" customWidth="1"/>
    <col min="4542" max="4542" width="91.85546875" style="9" customWidth="1"/>
    <col min="4543" max="4794" width="9" style="9"/>
    <col min="4795" max="4795" width="0" style="9" hidden="1" customWidth="1"/>
    <col min="4796" max="4796" width="1" style="9" customWidth="1"/>
    <col min="4797" max="4797" width="21.7109375" style="9" customWidth="1"/>
    <col min="4798" max="4798" width="91.85546875" style="9" customWidth="1"/>
    <col min="4799" max="5050" width="9" style="9"/>
    <col min="5051" max="5051" width="0" style="9" hidden="1" customWidth="1"/>
    <col min="5052" max="5052" width="1" style="9" customWidth="1"/>
    <col min="5053" max="5053" width="21.7109375" style="9" customWidth="1"/>
    <col min="5054" max="5054" width="91.85546875" style="9" customWidth="1"/>
    <col min="5055" max="5306" width="9" style="9"/>
    <col min="5307" max="5307" width="0" style="9" hidden="1" customWidth="1"/>
    <col min="5308" max="5308" width="1" style="9" customWidth="1"/>
    <col min="5309" max="5309" width="21.7109375" style="9" customWidth="1"/>
    <col min="5310" max="5310" width="91.85546875" style="9" customWidth="1"/>
    <col min="5311" max="5562" width="9" style="9"/>
    <col min="5563" max="5563" width="0" style="9" hidden="1" customWidth="1"/>
    <col min="5564" max="5564" width="1" style="9" customWidth="1"/>
    <col min="5565" max="5565" width="21.7109375" style="9" customWidth="1"/>
    <col min="5566" max="5566" width="91.85546875" style="9" customWidth="1"/>
    <col min="5567" max="5818" width="9" style="9"/>
    <col min="5819" max="5819" width="0" style="9" hidden="1" customWidth="1"/>
    <col min="5820" max="5820" width="1" style="9" customWidth="1"/>
    <col min="5821" max="5821" width="21.7109375" style="9" customWidth="1"/>
    <col min="5822" max="5822" width="91.85546875" style="9" customWidth="1"/>
    <col min="5823" max="6074" width="9" style="9"/>
    <col min="6075" max="6075" width="0" style="9" hidden="1" customWidth="1"/>
    <col min="6076" max="6076" width="1" style="9" customWidth="1"/>
    <col min="6077" max="6077" width="21.7109375" style="9" customWidth="1"/>
    <col min="6078" max="6078" width="91.85546875" style="9" customWidth="1"/>
    <col min="6079" max="6330" width="9" style="9"/>
    <col min="6331" max="6331" width="0" style="9" hidden="1" customWidth="1"/>
    <col min="6332" max="6332" width="1" style="9" customWidth="1"/>
    <col min="6333" max="6333" width="21.7109375" style="9" customWidth="1"/>
    <col min="6334" max="6334" width="91.85546875" style="9" customWidth="1"/>
    <col min="6335" max="6586" width="9" style="9"/>
    <col min="6587" max="6587" width="0" style="9" hidden="1" customWidth="1"/>
    <col min="6588" max="6588" width="1" style="9" customWidth="1"/>
    <col min="6589" max="6589" width="21.7109375" style="9" customWidth="1"/>
    <col min="6590" max="6590" width="91.85546875" style="9" customWidth="1"/>
    <col min="6591" max="6842" width="9" style="9"/>
    <col min="6843" max="6843" width="0" style="9" hidden="1" customWidth="1"/>
    <col min="6844" max="6844" width="1" style="9" customWidth="1"/>
    <col min="6845" max="6845" width="21.7109375" style="9" customWidth="1"/>
    <col min="6846" max="6846" width="91.85546875" style="9" customWidth="1"/>
    <col min="6847" max="7098" width="9" style="9"/>
    <col min="7099" max="7099" width="0" style="9" hidden="1" customWidth="1"/>
    <col min="7100" max="7100" width="1" style="9" customWidth="1"/>
    <col min="7101" max="7101" width="21.7109375" style="9" customWidth="1"/>
    <col min="7102" max="7102" width="91.85546875" style="9" customWidth="1"/>
    <col min="7103" max="7354" width="9" style="9"/>
    <col min="7355" max="7355" width="0" style="9" hidden="1" customWidth="1"/>
    <col min="7356" max="7356" width="1" style="9" customWidth="1"/>
    <col min="7357" max="7357" width="21.7109375" style="9" customWidth="1"/>
    <col min="7358" max="7358" width="91.85546875" style="9" customWidth="1"/>
    <col min="7359" max="7610" width="9" style="9"/>
    <col min="7611" max="7611" width="0" style="9" hidden="1" customWidth="1"/>
    <col min="7612" max="7612" width="1" style="9" customWidth="1"/>
    <col min="7613" max="7613" width="21.7109375" style="9" customWidth="1"/>
    <col min="7614" max="7614" width="91.85546875" style="9" customWidth="1"/>
    <col min="7615" max="7866" width="9" style="9"/>
    <col min="7867" max="7867" width="0" style="9" hidden="1" customWidth="1"/>
    <col min="7868" max="7868" width="1" style="9" customWidth="1"/>
    <col min="7869" max="7869" width="21.7109375" style="9" customWidth="1"/>
    <col min="7870" max="7870" width="91.85546875" style="9" customWidth="1"/>
    <col min="7871" max="8122" width="9" style="9"/>
    <col min="8123" max="8123" width="0" style="9" hidden="1" customWidth="1"/>
    <col min="8124" max="8124" width="1" style="9" customWidth="1"/>
    <col min="8125" max="8125" width="21.7109375" style="9" customWidth="1"/>
    <col min="8126" max="8126" width="91.85546875" style="9" customWidth="1"/>
    <col min="8127" max="8378" width="9" style="9"/>
    <col min="8379" max="8379" width="0" style="9" hidden="1" customWidth="1"/>
    <col min="8380" max="8380" width="1" style="9" customWidth="1"/>
    <col min="8381" max="8381" width="21.7109375" style="9" customWidth="1"/>
    <col min="8382" max="8382" width="91.85546875" style="9" customWidth="1"/>
    <col min="8383" max="8634" width="9" style="9"/>
    <col min="8635" max="8635" width="0" style="9" hidden="1" customWidth="1"/>
    <col min="8636" max="8636" width="1" style="9" customWidth="1"/>
    <col min="8637" max="8637" width="21.7109375" style="9" customWidth="1"/>
    <col min="8638" max="8638" width="91.85546875" style="9" customWidth="1"/>
    <col min="8639" max="8890" width="9" style="9"/>
    <col min="8891" max="8891" width="0" style="9" hidden="1" customWidth="1"/>
    <col min="8892" max="8892" width="1" style="9" customWidth="1"/>
    <col min="8893" max="8893" width="21.7109375" style="9" customWidth="1"/>
    <col min="8894" max="8894" width="91.85546875" style="9" customWidth="1"/>
    <col min="8895" max="9146" width="9" style="9"/>
    <col min="9147" max="9147" width="0" style="9" hidden="1" customWidth="1"/>
    <col min="9148" max="9148" width="1" style="9" customWidth="1"/>
    <col min="9149" max="9149" width="21.7109375" style="9" customWidth="1"/>
    <col min="9150" max="9150" width="91.85546875" style="9" customWidth="1"/>
    <col min="9151" max="9402" width="9" style="9"/>
    <col min="9403" max="9403" width="0" style="9" hidden="1" customWidth="1"/>
    <col min="9404" max="9404" width="1" style="9" customWidth="1"/>
    <col min="9405" max="9405" width="21.7109375" style="9" customWidth="1"/>
    <col min="9406" max="9406" width="91.85546875" style="9" customWidth="1"/>
    <col min="9407" max="9658" width="9" style="9"/>
    <col min="9659" max="9659" width="0" style="9" hidden="1" customWidth="1"/>
    <col min="9660" max="9660" width="1" style="9" customWidth="1"/>
    <col min="9661" max="9661" width="21.7109375" style="9" customWidth="1"/>
    <col min="9662" max="9662" width="91.85546875" style="9" customWidth="1"/>
    <col min="9663" max="9914" width="9" style="9"/>
    <col min="9915" max="9915" width="0" style="9" hidden="1" customWidth="1"/>
    <col min="9916" max="9916" width="1" style="9" customWidth="1"/>
    <col min="9917" max="9917" width="21.7109375" style="9" customWidth="1"/>
    <col min="9918" max="9918" width="91.85546875" style="9" customWidth="1"/>
    <col min="9919" max="10170" width="9" style="9"/>
    <col min="10171" max="10171" width="0" style="9" hidden="1" customWidth="1"/>
    <col min="10172" max="10172" width="1" style="9" customWidth="1"/>
    <col min="10173" max="10173" width="21.7109375" style="9" customWidth="1"/>
    <col min="10174" max="10174" width="91.85546875" style="9" customWidth="1"/>
    <col min="10175" max="10426" width="9" style="9"/>
    <col min="10427" max="10427" width="0" style="9" hidden="1" customWidth="1"/>
    <col min="10428" max="10428" width="1" style="9" customWidth="1"/>
    <col min="10429" max="10429" width="21.7109375" style="9" customWidth="1"/>
    <col min="10430" max="10430" width="91.85546875" style="9" customWidth="1"/>
    <col min="10431" max="10682" width="9" style="9"/>
    <col min="10683" max="10683" width="0" style="9" hidden="1" customWidth="1"/>
    <col min="10684" max="10684" width="1" style="9" customWidth="1"/>
    <col min="10685" max="10685" width="21.7109375" style="9" customWidth="1"/>
    <col min="10686" max="10686" width="91.85546875" style="9" customWidth="1"/>
    <col min="10687" max="10938" width="9" style="9"/>
    <col min="10939" max="10939" width="0" style="9" hidden="1" customWidth="1"/>
    <col min="10940" max="10940" width="1" style="9" customWidth="1"/>
    <col min="10941" max="10941" width="21.7109375" style="9" customWidth="1"/>
    <col min="10942" max="10942" width="91.85546875" style="9" customWidth="1"/>
    <col min="10943" max="11194" width="9" style="9"/>
    <col min="11195" max="11195" width="0" style="9" hidden="1" customWidth="1"/>
    <col min="11196" max="11196" width="1" style="9" customWidth="1"/>
    <col min="11197" max="11197" width="21.7109375" style="9" customWidth="1"/>
    <col min="11198" max="11198" width="91.85546875" style="9" customWidth="1"/>
    <col min="11199" max="11450" width="9" style="9"/>
    <col min="11451" max="11451" width="0" style="9" hidden="1" customWidth="1"/>
    <col min="11452" max="11452" width="1" style="9" customWidth="1"/>
    <col min="11453" max="11453" width="21.7109375" style="9" customWidth="1"/>
    <col min="11454" max="11454" width="91.85546875" style="9" customWidth="1"/>
    <col min="11455" max="11706" width="9" style="9"/>
    <col min="11707" max="11707" width="0" style="9" hidden="1" customWidth="1"/>
    <col min="11708" max="11708" width="1" style="9" customWidth="1"/>
    <col min="11709" max="11709" width="21.7109375" style="9" customWidth="1"/>
    <col min="11710" max="11710" width="91.85546875" style="9" customWidth="1"/>
    <col min="11711" max="11962" width="9" style="9"/>
    <col min="11963" max="11963" width="0" style="9" hidden="1" customWidth="1"/>
    <col min="11964" max="11964" width="1" style="9" customWidth="1"/>
    <col min="11965" max="11965" width="21.7109375" style="9" customWidth="1"/>
    <col min="11966" max="11966" width="91.85546875" style="9" customWidth="1"/>
    <col min="11967" max="12218" width="9" style="9"/>
    <col min="12219" max="12219" width="0" style="9" hidden="1" customWidth="1"/>
    <col min="12220" max="12220" width="1" style="9" customWidth="1"/>
    <col min="12221" max="12221" width="21.7109375" style="9" customWidth="1"/>
    <col min="12222" max="12222" width="91.85546875" style="9" customWidth="1"/>
    <col min="12223" max="12474" width="9" style="9"/>
    <col min="12475" max="12475" width="0" style="9" hidden="1" customWidth="1"/>
    <col min="12476" max="12476" width="1" style="9" customWidth="1"/>
    <col min="12477" max="12477" width="21.7109375" style="9" customWidth="1"/>
    <col min="12478" max="12478" width="91.85546875" style="9" customWidth="1"/>
    <col min="12479" max="12730" width="9" style="9"/>
    <col min="12731" max="12731" width="0" style="9" hidden="1" customWidth="1"/>
    <col min="12732" max="12732" width="1" style="9" customWidth="1"/>
    <col min="12733" max="12733" width="21.7109375" style="9" customWidth="1"/>
    <col min="12734" max="12734" width="91.85546875" style="9" customWidth="1"/>
    <col min="12735" max="12986" width="9" style="9"/>
    <col min="12987" max="12987" width="0" style="9" hidden="1" customWidth="1"/>
    <col min="12988" max="12988" width="1" style="9" customWidth="1"/>
    <col min="12989" max="12989" width="21.7109375" style="9" customWidth="1"/>
    <col min="12990" max="12990" width="91.85546875" style="9" customWidth="1"/>
    <col min="12991" max="13242" width="9" style="9"/>
    <col min="13243" max="13243" width="0" style="9" hidden="1" customWidth="1"/>
    <col min="13244" max="13244" width="1" style="9" customWidth="1"/>
    <col min="13245" max="13245" width="21.7109375" style="9" customWidth="1"/>
    <col min="13246" max="13246" width="91.85546875" style="9" customWidth="1"/>
    <col min="13247" max="13498" width="9" style="9"/>
    <col min="13499" max="13499" width="0" style="9" hidden="1" customWidth="1"/>
    <col min="13500" max="13500" width="1" style="9" customWidth="1"/>
    <col min="13501" max="13501" width="21.7109375" style="9" customWidth="1"/>
    <col min="13502" max="13502" width="91.85546875" style="9" customWidth="1"/>
    <col min="13503" max="13754" width="9" style="9"/>
    <col min="13755" max="13755" width="0" style="9" hidden="1" customWidth="1"/>
    <col min="13756" max="13756" width="1" style="9" customWidth="1"/>
    <col min="13757" max="13757" width="21.7109375" style="9" customWidth="1"/>
    <col min="13758" max="13758" width="91.85546875" style="9" customWidth="1"/>
    <col min="13759" max="14010" width="9" style="9"/>
    <col min="14011" max="14011" width="0" style="9" hidden="1" customWidth="1"/>
    <col min="14012" max="14012" width="1" style="9" customWidth="1"/>
    <col min="14013" max="14013" width="21.7109375" style="9" customWidth="1"/>
    <col min="14014" max="14014" width="91.85546875" style="9" customWidth="1"/>
    <col min="14015" max="14266" width="9" style="9"/>
    <col min="14267" max="14267" width="0" style="9" hidden="1" customWidth="1"/>
    <col min="14268" max="14268" width="1" style="9" customWidth="1"/>
    <col min="14269" max="14269" width="21.7109375" style="9" customWidth="1"/>
    <col min="14270" max="14270" width="91.85546875" style="9" customWidth="1"/>
    <col min="14271" max="14522" width="9" style="9"/>
    <col min="14523" max="14523" width="0" style="9" hidden="1" customWidth="1"/>
    <col min="14524" max="14524" width="1" style="9" customWidth="1"/>
    <col min="14525" max="14525" width="21.7109375" style="9" customWidth="1"/>
    <col min="14526" max="14526" width="91.85546875" style="9" customWidth="1"/>
    <col min="14527" max="14778" width="9" style="9"/>
    <col min="14779" max="14779" width="0" style="9" hidden="1" customWidth="1"/>
    <col min="14780" max="14780" width="1" style="9" customWidth="1"/>
    <col min="14781" max="14781" width="21.7109375" style="9" customWidth="1"/>
    <col min="14782" max="14782" width="91.85546875" style="9" customWidth="1"/>
    <col min="14783" max="15034" width="9" style="9"/>
    <col min="15035" max="15035" width="0" style="9" hidden="1" customWidth="1"/>
    <col min="15036" max="15036" width="1" style="9" customWidth="1"/>
    <col min="15037" max="15037" width="21.7109375" style="9" customWidth="1"/>
    <col min="15038" max="15038" width="91.85546875" style="9" customWidth="1"/>
    <col min="15039" max="15290" width="9" style="9"/>
    <col min="15291" max="15291" width="0" style="9" hidden="1" customWidth="1"/>
    <col min="15292" max="15292" width="1" style="9" customWidth="1"/>
    <col min="15293" max="15293" width="21.7109375" style="9" customWidth="1"/>
    <col min="15294" max="15294" width="91.85546875" style="9" customWidth="1"/>
    <col min="15295" max="15546" width="9" style="9"/>
    <col min="15547" max="15547" width="0" style="9" hidden="1" customWidth="1"/>
    <col min="15548" max="15548" width="1" style="9" customWidth="1"/>
    <col min="15549" max="15549" width="21.7109375" style="9" customWidth="1"/>
    <col min="15550" max="15550" width="91.85546875" style="9" customWidth="1"/>
    <col min="15551" max="15802" width="9" style="9"/>
    <col min="15803" max="15803" width="0" style="9" hidden="1" customWidth="1"/>
    <col min="15804" max="15804" width="1" style="9" customWidth="1"/>
    <col min="15805" max="15805" width="21.7109375" style="9" customWidth="1"/>
    <col min="15806" max="15806" width="91.85546875" style="9" customWidth="1"/>
    <col min="15807" max="16365" width="9" style="9"/>
    <col min="16366" max="16384" width="9" style="9" customWidth="1"/>
  </cols>
  <sheetData>
    <row r="1" spans="3:4" s="8" customFormat="1" ht="18.75" customHeight="1">
      <c r="C1" s="260" t="s">
        <v>304</v>
      </c>
      <c r="D1" s="261"/>
    </row>
    <row r="2" spans="3:4" s="8" customFormat="1" ht="24" customHeight="1">
      <c r="C2" s="259" t="s">
        <v>271</v>
      </c>
      <c r="D2" s="259"/>
    </row>
    <row r="3" spans="3:4" s="8" customFormat="1" ht="50.25" customHeight="1">
      <c r="C3" s="64" t="s">
        <v>302</v>
      </c>
      <c r="D3" s="45" t="s">
        <v>303</v>
      </c>
    </row>
    <row r="4" spans="3:4" s="8" customFormat="1" ht="45.75" customHeight="1">
      <c r="C4" s="64" t="s">
        <v>287</v>
      </c>
      <c r="D4" s="45" t="s">
        <v>291</v>
      </c>
    </row>
    <row r="5" spans="3:4" s="8" customFormat="1" ht="51" customHeight="1">
      <c r="C5" s="86" t="s">
        <v>290</v>
      </c>
      <c r="D5" s="45" t="s">
        <v>292</v>
      </c>
    </row>
    <row r="6" spans="3:4" ht="20.25" customHeight="1">
      <c r="C6" s="259" t="s">
        <v>272</v>
      </c>
      <c r="D6" s="259"/>
    </row>
    <row r="7" spans="3:4" ht="22.5" customHeight="1">
      <c r="C7" s="259" t="s">
        <v>273</v>
      </c>
      <c r="D7" s="259"/>
    </row>
    <row r="8" spans="3:4" ht="51.75" customHeight="1">
      <c r="C8" s="34" t="s">
        <v>129</v>
      </c>
      <c r="D8" s="45" t="s">
        <v>236</v>
      </c>
    </row>
    <row r="9" spans="3:4" ht="19.5" customHeight="1">
      <c r="C9" s="259" t="s">
        <v>274</v>
      </c>
      <c r="D9" s="259"/>
    </row>
    <row r="10" spans="3:4" ht="47.25" customHeight="1">
      <c r="C10" s="35" t="s">
        <v>261</v>
      </c>
      <c r="D10" s="45" t="s">
        <v>262</v>
      </c>
    </row>
    <row r="11" spans="3:4" ht="48" customHeight="1">
      <c r="C11" s="35" t="s">
        <v>130</v>
      </c>
      <c r="D11" s="45" t="s">
        <v>246</v>
      </c>
    </row>
    <row r="12" spans="3:4" ht="48" customHeight="1">
      <c r="C12" s="44" t="s">
        <v>43</v>
      </c>
      <c r="D12" s="45" t="s">
        <v>247</v>
      </c>
    </row>
    <row r="13" spans="3:4" ht="18.75" customHeight="1">
      <c r="C13" s="259" t="s">
        <v>275</v>
      </c>
      <c r="D13" s="259"/>
    </row>
    <row r="14" spans="3:4" ht="33" customHeight="1">
      <c r="C14" s="34" t="s">
        <v>124</v>
      </c>
      <c r="D14" s="45" t="s">
        <v>281</v>
      </c>
    </row>
    <row r="15" spans="3:4" ht="30" customHeight="1">
      <c r="C15" s="34" t="s">
        <v>258</v>
      </c>
      <c r="D15" s="45" t="s">
        <v>260</v>
      </c>
    </row>
    <row r="16" spans="3:4" ht="39" customHeight="1">
      <c r="C16" s="34" t="s">
        <v>259</v>
      </c>
      <c r="D16" s="45" t="s">
        <v>215</v>
      </c>
    </row>
  </sheetData>
  <mergeCells count="6">
    <mergeCell ref="C13:D13"/>
    <mergeCell ref="C1:D1"/>
    <mergeCell ref="C7:D7"/>
    <mergeCell ref="C6:D6"/>
    <mergeCell ref="C9:D9"/>
    <mergeCell ref="C2:D2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المؤشرات الكلية</vt:lpstr>
      <vt:lpstr>نشرة التداول</vt:lpstr>
      <vt:lpstr>نشرة اجانب</vt:lpstr>
      <vt:lpstr>غير المتداولة</vt:lpstr>
      <vt:lpstr>الشركات الموقوفة</vt:lpstr>
      <vt:lpstr>اخبار الشركات</vt:lpstr>
    </vt:vector>
  </TitlesOfParts>
  <Company>isx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qais</dc:creator>
  <cp:lastModifiedBy>karam</cp:lastModifiedBy>
  <cp:lastPrinted>2023-04-25T10:31:10Z</cp:lastPrinted>
  <dcterms:created xsi:type="dcterms:W3CDTF">2018-01-02T05:37:56Z</dcterms:created>
  <dcterms:modified xsi:type="dcterms:W3CDTF">2023-04-25T10:37:40Z</dcterms:modified>
</cp:coreProperties>
</file>