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950" windowWidth="20115" windowHeight="1170"/>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4" i="6" l="1"/>
  <c r="E24" i="6"/>
  <c r="D24" i="6"/>
  <c r="F21" i="6"/>
  <c r="E21" i="6"/>
  <c r="D21" i="6"/>
  <c r="D25" i="6" s="1"/>
  <c r="F18" i="6"/>
  <c r="E18" i="6"/>
  <c r="D18" i="6"/>
  <c r="F9" i="6"/>
  <c r="E9" i="6"/>
  <c r="D9" i="6"/>
  <c r="L22" i="1"/>
  <c r="M22" i="1"/>
  <c r="N22" i="1"/>
  <c r="L60" i="1"/>
  <c r="L61" i="1" s="1"/>
  <c r="M60" i="1"/>
  <c r="M61" i="1" s="1"/>
  <c r="N60" i="1"/>
  <c r="N61" i="1" s="1"/>
  <c r="L50" i="1"/>
  <c r="M50" i="1"/>
  <c r="N50" i="1"/>
  <c r="L41" i="1"/>
  <c r="M41" i="1"/>
  <c r="M54" i="1" s="1"/>
  <c r="N41" i="1"/>
  <c r="L30" i="1"/>
  <c r="M30" i="1"/>
  <c r="N30" i="1"/>
  <c r="N54" i="1" s="1"/>
  <c r="L54" i="1" l="1"/>
  <c r="L62" i="1" s="1"/>
  <c r="E25" i="6"/>
  <c r="F25" i="6"/>
  <c r="M62" i="1"/>
  <c r="N62" i="1"/>
</calcChain>
</file>

<file path=xl/sharedStrings.xml><?xml version="1.0" encoding="utf-8"?>
<sst xmlns="http://schemas.openxmlformats.org/spreadsheetml/2006/main" count="446" uniqueCount="311">
  <si>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</si>
  <si>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</si>
  <si>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</si>
  <si>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</si>
  <si>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</si>
  <si>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</si>
  <si>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</si>
  <si>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</si>
  <si>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</si>
  <si>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</si>
  <si>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</si>
  <si>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</si>
  <si>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</si>
  <si>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</si>
  <si>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</si>
  <si>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</si>
  <si>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</si>
  <si>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</si>
  <si>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</si>
  <si>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</si>
  <si>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</si>
  <si>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</si>
  <si>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</si>
  <si>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</si>
  <si>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</si>
  <si>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</si>
  <si>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</si>
  <si>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</si>
  <si>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</si>
  <si>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</si>
  <si>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</si>
  <si>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</si>
  <si>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</si>
  <si>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</si>
  <si>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</si>
  <si>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</si>
  <si>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</si>
  <si>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</si>
  <si>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</si>
  <si>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</si>
  <si>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</si>
  <si>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</si>
  <si>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</si>
  <si>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</si>
  <si>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</si>
  <si>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</si>
  <si>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</si>
  <si>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</si>
  <si>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</si>
  <si>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</si>
  <si>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</si>
  <si>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</si>
  <si>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</si>
  <si>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</si>
  <si>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</si>
  <si>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</si>
  <si>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</si>
  <si>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</si>
  <si>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</si>
  <si>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</si>
  <si>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</si>
  <si>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</si>
  <si>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</si>
  <si>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</si>
  <si>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</si>
  <si>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</si>
  <si>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</si>
  <si>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</si>
  <si>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</si>
  <si>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</si>
  <si>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</si>
  <si>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</si>
  <si>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بغداد للمشروبات الغازية</t>
  </si>
  <si>
    <t>IBSD</t>
  </si>
  <si>
    <t xml:space="preserve">الامين للاستثمار المالي </t>
  </si>
  <si>
    <t>VAMF</t>
  </si>
  <si>
    <t>مصرف البلاد الاسلامي (BLAD)</t>
  </si>
  <si>
    <t xml:space="preserve">النبال العربية للتحويل المالي </t>
  </si>
  <si>
    <t>MTNI</t>
  </si>
  <si>
    <t>الاكثر خسارة</t>
  </si>
  <si>
    <t>تصنيع وتسويق التمور</t>
  </si>
  <si>
    <t>IIDP</t>
  </si>
  <si>
    <t xml:space="preserve">النخبة للمقاولات العامة </t>
  </si>
  <si>
    <t>SNUC</t>
  </si>
  <si>
    <t>المعمورة العقارية</t>
  </si>
  <si>
    <t>SMRI</t>
  </si>
  <si>
    <t>المنافع للتحويل المالي</t>
  </si>
  <si>
    <t>MTMA</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</si>
  <si>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</si>
  <si>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</si>
  <si>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</si>
  <si>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</si>
  <si>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</si>
  <si>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</si>
  <si>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</si>
  <si>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</si>
  <si>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</si>
  <si>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</si>
  <si>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</si>
  <si>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</si>
  <si>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</si>
  <si>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فندق اشور(HASH)</t>
  </si>
  <si>
    <t>مصرف الثقة الدولي</t>
  </si>
  <si>
    <t>BTRU</t>
  </si>
  <si>
    <t>الخياطة الحديثة</t>
  </si>
  <si>
    <t>IMOS</t>
  </si>
  <si>
    <t>مصرف سومر التجاري</t>
  </si>
  <si>
    <t>BSUC</t>
  </si>
  <si>
    <t>مصرف العربية الاسلامي</t>
  </si>
  <si>
    <t>BAAI</t>
  </si>
  <si>
    <t>مصرف الاقليم التجاري</t>
  </si>
  <si>
    <t>BRTB</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</si>
  <si>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</si>
  <si>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</si>
  <si>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</si>
  <si>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</si>
  <si>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</si>
  <si>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</si>
  <si>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</si>
  <si>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</si>
  <si>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</si>
  <si>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</si>
  <si>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</si>
  <si>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 xml:space="preserve">الوطنية للاستثمارات السياحية </t>
  </si>
  <si>
    <t>مصرف جيهان</t>
  </si>
  <si>
    <t>BCIH</t>
  </si>
  <si>
    <t>الحمراء للتأمين</t>
  </si>
  <si>
    <t>NHAM</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</si>
  <si>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</si>
  <si>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</si>
  <si>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</si>
  <si>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</si>
  <si>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</si>
  <si>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</si>
  <si>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</si>
  <si>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</si>
  <si>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</si>
  <si>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</si>
  <si>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</si>
  <si>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</si>
  <si>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</si>
  <si>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</si>
  <si>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</si>
  <si>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</si>
  <si>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</si>
  <si>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</si>
  <si>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</si>
  <si>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</si>
  <si>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</si>
  <si>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</si>
  <si>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</si>
  <si>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</si>
  <si>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</si>
  <si>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</si>
  <si>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</si>
  <si>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</si>
  <si>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</si>
  <si>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</si>
  <si>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</si>
  <si>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</si>
  <si>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</si>
  <si>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</si>
  <si>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</si>
  <si>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</si>
  <si>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</si>
  <si>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</si>
  <si>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</si>
  <si>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</si>
  <si>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BIBI</t>
  </si>
  <si>
    <t>مصرف الاستثمار</t>
  </si>
  <si>
    <t>مجموع قطاع الخدمات</t>
  </si>
  <si>
    <t>مصرف ايلاف الاسلامي</t>
  </si>
  <si>
    <t>BELF</t>
  </si>
  <si>
    <t>اسيا سيل للاتصالات</t>
  </si>
  <si>
    <t>TASC</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</si>
  <si>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</si>
  <si>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</si>
  <si>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</si>
  <si>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</si>
  <si>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</si>
  <si>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</si>
  <si>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</si>
  <si>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</si>
  <si>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</si>
  <si>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</si>
  <si>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</si>
  <si>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</si>
  <si>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</si>
  <si>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</si>
  <si>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</si>
  <si>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</si>
  <si>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</si>
  <si>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الاهلية للتأمين(NAHF)</t>
  </si>
  <si>
    <t>فندق بابل(HBAY)</t>
  </si>
  <si>
    <t xml:space="preserve"> تدعو الشركة مساهميها الكرام لاستلام ارباحهم للسنوات من 1997 ولغاية 2001 وارباح سنة 2016  وكذلك الذين لم يستلموا شهادة الاسهم الخاصة بهم .</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</si>
  <si>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</si>
  <si>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</si>
  <si>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</si>
  <si>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</si>
  <si>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</si>
  <si>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</si>
  <si>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</si>
  <si>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</si>
  <si>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والثالث لعام 2018. وقد قدمت الشركة البيانات السنوية 2016و2017ولم تقدم البيانات الفصلية. سعر الاغلاق (1.270)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</si>
  <si>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</si>
  <si>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</si>
  <si>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</si>
  <si>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</si>
  <si>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عدم تقديم البيانات المالية السنوية لعام 2017 وافصاح الفصل الثاني والثالث لعام 2018.سعر الاغلاق (7.200) دينار.</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</si>
  <si>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</si>
  <si>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</si>
  <si>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</si>
  <si>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</si>
  <si>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</si>
  <si>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</si>
  <si>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</si>
  <si>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النور للتحويل المالي (MTNN)</t>
  </si>
  <si>
    <t>فنادق كربلاء</t>
  </si>
  <si>
    <t>HKAR</t>
  </si>
  <si>
    <t>ايقاف التداول على اسهم الشركة  بعد صدور قرار ديوان التامين " تعليق اجازة" ولحين زوال اسباب التعليق .سعر الاغلاق (0.610) دينار .</t>
  </si>
  <si>
    <t>ايقاف التداول على اسهم الشركة  بعد صدور قرار ديوان التامين " تعليق اجازة" ولحين زوال اسباب التعليق .سعر الاغلاق (0.400) دينار .</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</si>
  <si>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</si>
  <si>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الخليج للتامين(NGIR)</t>
  </si>
  <si>
    <t>انهت الشركة اجراءات تغيير نشاطها ، وسيتم اطلاق التداول على اسهم الشركة في السوق بعد استكمال اجراءات ادراج الشركة المصرفية.</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</si>
  <si>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</si>
  <si>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BBAY</t>
  </si>
  <si>
    <t>مصرف بابل</t>
  </si>
  <si>
    <t>HTVM</t>
  </si>
  <si>
    <t xml:space="preserve">سد الموصل السياحية </t>
  </si>
  <si>
    <t>الموصل لمدن الالعاب</t>
  </si>
  <si>
    <t>SMOF</t>
  </si>
  <si>
    <t>مصرف الخليج التجاري(BGUC)</t>
  </si>
  <si>
    <t>مصرف زين العراق</t>
  </si>
  <si>
    <t>BZII</t>
  </si>
  <si>
    <t>العراقية للاعمال الهندسية</t>
  </si>
  <si>
    <t>IIEW</t>
  </si>
  <si>
    <t>المنصور الدوائية(IMAP)</t>
  </si>
  <si>
    <t>دعت شركة مساهميها الى مراجعة الشركة لاستلام صكوك الارباح  لسنة 2017اعتبارا من يوم الاربعاء 2019/2/6 من الساعة (10 صباحا الى 1 ظهراً ) مع جلب المستمسكات الثبوتية   .</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</si>
  <si>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</si>
  <si>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</si>
  <si>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</si>
  <si>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الطيف للتحويل المالي        مصرف الطيف الاسلامي</t>
  </si>
  <si>
    <t>مؤتة للتحويل المالي        مصرف امين العراق الاسلامي</t>
  </si>
  <si>
    <t xml:space="preserve">مصرف القرطاس الاسلامي </t>
  </si>
  <si>
    <t>BQUR</t>
  </si>
  <si>
    <t>ثالثا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</si>
  <si>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</si>
  <si>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</si>
  <si>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</si>
  <si>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</si>
  <si>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</si>
  <si>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</si>
  <si>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</si>
  <si>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</si>
  <si>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</si>
  <si>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</si>
  <si>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</si>
  <si>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</si>
  <si>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</si>
  <si>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</si>
  <si>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</si>
  <si>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مجموع السوق الثاني</t>
  </si>
  <si>
    <t>مجموع السوقين</t>
  </si>
  <si>
    <t>مصرف عبر العراق (BTRI)</t>
  </si>
  <si>
    <t xml:space="preserve"> قطاع الزراعة </t>
  </si>
  <si>
    <t xml:space="preserve">مجموع  قطاع الزراعة </t>
  </si>
  <si>
    <t>مصرف الائتمان</t>
  </si>
  <si>
    <t>BROI</t>
  </si>
  <si>
    <t xml:space="preserve">الهلال الصناعية </t>
  </si>
  <si>
    <t>IHLI</t>
  </si>
  <si>
    <t>قطاع الاتصالات</t>
  </si>
  <si>
    <t>مجموع قطاع الاتصالات</t>
  </si>
  <si>
    <t>مصرف الاستثمار(BIBI)</t>
  </si>
  <si>
    <t>سيعقد اجتماع الهيئة العامة يوم السبت 2019/3/30 الساعة العاشرة صباحا في مقر الشركة ، انتخاب مجلس ادارة جديد من (7) اعضاء اصليين ومثلهم احتياط ، سيتم ايقاف التداول اعتبارا من جلسة الثلاثاء 2019/3/26  وسيتم اطلاق التداول الاحد 2019/3/31 .</t>
  </si>
  <si>
    <t>المصرف الدولي الاسلامي</t>
  </si>
  <si>
    <t>BINT</t>
  </si>
  <si>
    <t>قررت الهيئة العامة المنعقدة بتاريخ 2019/3/7 زيادة رأسمال الشركة من (100) مليار دينار الى (250) مليار  ديناروفق المادة (55/اولا) من قانون الشركات .</t>
  </si>
  <si>
    <t xml:space="preserve">مدينة العاب الكرخ </t>
  </si>
  <si>
    <t>SKTA</t>
  </si>
  <si>
    <t>المعدنية والدراجات</t>
  </si>
  <si>
    <t>IMIB</t>
  </si>
  <si>
    <t>مصرف نور العراق الاسلامي(BINI)</t>
  </si>
  <si>
    <t>سيعقد اجتماع الهيئة العامة يوم الاربعاء 2019/3/20 الساعة العاشرة صباحا في مقر الشركة ، لمناقشة الحسابات الختامية لعام2018 ،مناقشة واقرار مقسوم الارباح، تم ايقاف التداول اعتبارا من جلسة الاحد 2019/3/17   .</t>
  </si>
  <si>
    <t>المصرف المتحد</t>
  </si>
  <si>
    <t>BUND</t>
  </si>
  <si>
    <t>قطاع التامين</t>
  </si>
  <si>
    <t>اسماك الشرق الاوسط</t>
  </si>
  <si>
    <t>AMEF</t>
  </si>
  <si>
    <t>مصرف المنصور</t>
  </si>
  <si>
    <t>BMNS</t>
  </si>
  <si>
    <t>المنتجات الزراعية(AIRP)</t>
  </si>
  <si>
    <t>دعت شركة مساهميها الى مراجعة الشركة  لاستلام الارباح لسنة 2017 بنسبة (40%) اعتبارا من يوم الاحد 2019/3/24 كل ايام الاسبوع عدا يوم الثلاثاء مع جلب المستمسكات الثبوتية   .</t>
  </si>
  <si>
    <t>اخبار الشركات المساهمة المدرجة في سوق العراق للاوراق المالية الاثنين الموافق 2019/3/25</t>
  </si>
  <si>
    <t>سيعقد اجتماع الهيئة العامة يوم الخميس 2019/3/28 الساعة العاشرة صباحا في قاعة مصرف عبر العراق  ، لمناقشة الحسابات الختامية لعام2018 ،مناقشة واقرار مقسوم الارباح، تم ايقاف التداول اعتبارا من جلسة الاثنين 2019/3/25   .</t>
  </si>
  <si>
    <t xml:space="preserve"> الشركات غير المتداولة في السوق الثاني لجلسة الاثنين الموافق 2019/3/25</t>
  </si>
  <si>
    <t>الشركات غير المتداولة في السوق النظامي لجلسة الاثنين الموافق 2019/3/25</t>
  </si>
  <si>
    <t>نشرة التداول في السوق النظامي رقم (57)</t>
  </si>
  <si>
    <t>نشرة التداول في السوق الثاني رقم (51)</t>
  </si>
  <si>
    <t>جلسة الاثنين الموافق 2019/3/25</t>
  </si>
  <si>
    <t xml:space="preserve">تاجل اجتماع الهيئة العامة لعدم حصول النصاب القانوني ليوم الثلاثاء 2019/3/26 الساعة العاشرة صباحا في بناية الادارة العامة لمصرف الشرق الاوسط ، انتخاب مجلس ادارة جديد ، </t>
  </si>
  <si>
    <t xml:space="preserve">بلغ الرقم القياسي العام (455.56) نقطة منخفضا بنسبة (0.93) </t>
  </si>
  <si>
    <t>سوق العراق للأوراق المالية</t>
  </si>
  <si>
    <t>جلسة الاثنين 2019/3/25</t>
  </si>
  <si>
    <t>نشرة  تداول الاسهم المشتراة لغير العراقيين في السوق النظامي</t>
  </si>
  <si>
    <t xml:space="preserve">مصرف الخليج التجاري </t>
  </si>
  <si>
    <t>المجموع الكلي</t>
  </si>
  <si>
    <t>نشرة  تداول الاسهم المباعة من غير العراقيين في السوق النظامي</t>
  </si>
  <si>
    <t>المصرف التجاري العراقي</t>
  </si>
  <si>
    <t>المعمورة للاستثمارات العقارية</t>
  </si>
  <si>
    <t xml:space="preserve">قطاع الاتصالات </t>
  </si>
  <si>
    <t xml:space="preserve">مجموع قطاع الاتصالات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</si>
</sst>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7">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b/>
      <sz val="12"/>
      <color rgb="FF00B05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1">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13">
    <xf numFmtId="0" fontId="0" fillId="0" borderId="0"/>
    <xf numFmtId="0" fontId="1" fillId="0" borderId="0"/>
    <xf numFmtId="0" fontId="1" fillId="0" borderId="0"/>
    <xf numFmtId="0" fontId="26" fillId="14" borderId="0" applyNumberFormat="0" applyBorder="0" applyAlignment="0" applyProtection="0"/>
    <xf numFmtId="0" fontId="26" fillId="14"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4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4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8" fillId="4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28" fillId="4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28" fillId="4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28" fillId="4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8" fillId="49"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8" fillId="5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8" fillId="51"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28" fillId="52"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8" fillId="53"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8" fillId="4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8" fillId="49"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8" fillId="54"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9" fillId="38" borderId="0" applyNumberFormat="0" applyBorder="0" applyAlignment="0" applyProtection="0"/>
    <xf numFmtId="0" fontId="48" fillId="10" borderId="53" applyNumberFormat="0" applyAlignment="0" applyProtection="0"/>
    <xf numFmtId="0" fontId="48" fillId="10" borderId="53" applyNumberFormat="0" applyAlignment="0" applyProtection="0"/>
    <xf numFmtId="0" fontId="30" fillId="55" borderId="59" applyNumberFormat="0" applyAlignment="0" applyProtection="0"/>
    <xf numFmtId="0" fontId="49" fillId="11" borderId="56" applyNumberFormat="0" applyAlignment="0" applyProtection="0"/>
    <xf numFmtId="0" fontId="49" fillId="11" borderId="56" applyNumberFormat="0" applyAlignment="0" applyProtection="0"/>
    <xf numFmtId="0" fontId="31" fillId="56" borderId="60"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33" fillId="39"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34" fillId="0" borderId="6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35" fillId="0" borderId="6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36" fillId="0" borderId="6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9" borderId="53" applyNumberFormat="0" applyAlignment="0" applyProtection="0"/>
    <xf numFmtId="0" fontId="55" fillId="9" borderId="53" applyNumberFormat="0" applyAlignment="0" applyProtection="0"/>
    <xf numFmtId="0" fontId="37" fillId="42" borderId="59" applyNumberFormat="0" applyAlignment="0" applyProtection="0"/>
    <xf numFmtId="0" fontId="56" fillId="0" borderId="55" applyNumberFormat="0" applyFill="0" applyAlignment="0" applyProtection="0"/>
    <xf numFmtId="0" fontId="56" fillId="0" borderId="55" applyNumberFormat="0" applyFill="0" applyAlignment="0" applyProtection="0"/>
    <xf numFmtId="0" fontId="38" fillId="0" borderId="64" applyNumberFormat="0" applyFill="0" applyAlignment="0" applyProtection="0"/>
    <xf numFmtId="0" fontId="57" fillId="8" borderId="0" applyNumberFormat="0" applyBorder="0" applyAlignment="0" applyProtection="0"/>
    <xf numFmtId="0" fontId="57" fillId="8" borderId="0" applyNumberFormat="0" applyBorder="0" applyAlignment="0" applyProtection="0"/>
    <xf numFmtId="0" fontId="39" fillId="57"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12" borderId="57" applyNumberFormat="0" applyFont="0" applyAlignment="0" applyProtection="0"/>
    <xf numFmtId="0" fontId="45" fillId="12" borderId="57" applyNumberFormat="0" applyFont="0" applyAlignment="0" applyProtection="0"/>
    <xf numFmtId="0" fontId="1" fillId="58" borderId="65" applyNumberFormat="0" applyFont="0" applyAlignment="0" applyProtection="0"/>
    <xf numFmtId="0" fontId="1" fillId="58" borderId="65" applyNumberFormat="0" applyFont="0" applyAlignment="0" applyProtection="0"/>
    <xf numFmtId="0" fontId="58" fillId="10" borderId="54" applyNumberFormat="0" applyAlignment="0" applyProtection="0"/>
    <xf numFmtId="0" fontId="58" fillId="10" borderId="54" applyNumberFormat="0" applyAlignment="0" applyProtection="0"/>
    <xf numFmtId="0" fontId="41" fillId="55" borderId="66"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60" fillId="0" borderId="58" applyNumberFormat="0" applyFill="0" applyAlignment="0" applyProtection="0"/>
    <xf numFmtId="0" fontId="60" fillId="0" borderId="58" applyNumberFormat="0" applyFill="0" applyAlignment="0" applyProtection="0"/>
    <xf numFmtId="0" fontId="43" fillId="0" borderId="6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4" fillId="0" borderId="0" applyNumberFormat="0" applyFill="0" applyBorder="0" applyAlignment="0" applyProtection="0"/>
  </cellStyleXfs>
  <cellXfs count="199">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20" fillId="0" borderId="0" xfId="0" applyFont="1" applyAlignment="1">
      <alignment vertical="center"/>
    </xf>
    <xf numFmtId="0" fontId="2" fillId="0" borderId="0" xfId="0" applyFont="1" applyAlignment="1">
      <alignment vertical="center"/>
    </xf>
    <xf numFmtId="0" fontId="6" fillId="4" borderId="31" xfId="0" applyFont="1" applyFill="1" applyBorder="1" applyAlignment="1">
      <alignment horizontal="right" vertical="center" wrapText="1"/>
    </xf>
    <xf numFmtId="2" fontId="15" fillId="0" borderId="18" xfId="2" applyNumberFormat="1" applyFont="1" applyBorder="1" applyAlignment="1">
      <alignment horizontal="center" vertical="center"/>
    </xf>
    <xf numFmtId="164" fontId="6" fillId="0" borderId="31" xfId="0" applyNumberFormat="1" applyFont="1" applyFill="1" applyBorder="1" applyAlignment="1">
      <alignment horizontal="right" vertical="center" wrapText="1"/>
    </xf>
    <xf numFmtId="0" fontId="6" fillId="4" borderId="32" xfId="0" applyFont="1" applyFill="1" applyBorder="1" applyAlignment="1">
      <alignment horizontal="right" vertical="center" wrapText="1"/>
    </xf>
    <xf numFmtId="0" fontId="23" fillId="0" borderId="1" xfId="0" applyFont="1" applyFill="1" applyBorder="1" applyAlignment="1">
      <alignment vertical="center"/>
    </xf>
    <xf numFmtId="164" fontId="23" fillId="0" borderId="31" xfId="0" applyNumberFormat="1" applyFont="1" applyBorder="1" applyAlignment="1">
      <alignment horizontal="center" vertical="center"/>
    </xf>
    <xf numFmtId="0" fontId="23" fillId="0" borderId="27" xfId="0" applyFont="1" applyFill="1" applyBorder="1" applyAlignment="1">
      <alignment vertical="center"/>
    </xf>
    <xf numFmtId="164" fontId="23" fillId="0" borderId="1" xfId="0" applyNumberFormat="1" applyFont="1" applyBorder="1" applyAlignment="1">
      <alignment horizontal="center" vertical="center"/>
    </xf>
    <xf numFmtId="0" fontId="23" fillId="0" borderId="31" xfId="0" applyFont="1" applyFill="1" applyBorder="1" applyAlignment="1">
      <alignment vertical="center"/>
    </xf>
    <xf numFmtId="0" fontId="23" fillId="0" borderId="23"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164" fontId="23" fillId="0" borderId="27" xfId="0" applyNumberFormat="1" applyFont="1" applyBorder="1" applyAlignment="1">
      <alignment horizontal="center" vertical="center"/>
    </xf>
    <xf numFmtId="0" fontId="23" fillId="0" borderId="30" xfId="0" applyFont="1" applyFill="1" applyBorder="1" applyAlignment="1">
      <alignment vertical="center"/>
    </xf>
    <xf numFmtId="164" fontId="23" fillId="0" borderId="30" xfId="0" applyNumberFormat="1" applyFont="1" applyBorder="1" applyAlignment="1">
      <alignment horizontal="center" vertical="center"/>
    </xf>
    <xf numFmtId="0" fontId="23" fillId="0" borderId="1" xfId="0" applyFont="1" applyFill="1" applyBorder="1" applyAlignment="1">
      <alignment horizontal="right" vertical="center"/>
    </xf>
    <xf numFmtId="0" fontId="6" fillId="0" borderId="31" xfId="0" applyFont="1" applyFill="1" applyBorder="1" applyAlignment="1">
      <alignment vertical="center"/>
    </xf>
    <xf numFmtId="0" fontId="23" fillId="0" borderId="32" xfId="0" applyFont="1" applyFill="1" applyBorder="1" applyAlignment="1">
      <alignment vertical="center"/>
    </xf>
    <xf numFmtId="0" fontId="6" fillId="0" borderId="1" xfId="0" applyFont="1" applyFill="1" applyBorder="1" applyAlignment="1">
      <alignment horizontal="right" vertical="center" wrapText="1"/>
    </xf>
    <xf numFmtId="0" fontId="23" fillId="0" borderId="38" xfId="0" applyFont="1" applyFill="1" applyBorder="1" applyAlignment="1">
      <alignment vertical="center"/>
    </xf>
    <xf numFmtId="0" fontId="6" fillId="0" borderId="41" xfId="0" applyFont="1" applyFill="1" applyBorder="1" applyAlignment="1">
      <alignment vertical="center"/>
    </xf>
    <xf numFmtId="164" fontId="23" fillId="0" borderId="4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6" fillId="0" borderId="43" xfId="0" applyFont="1" applyFill="1" applyBorder="1" applyAlignment="1">
      <alignment vertical="center"/>
    </xf>
    <xf numFmtId="164" fontId="24" fillId="0" borderId="44" xfId="0" applyNumberFormat="1" applyFont="1" applyBorder="1" applyAlignment="1">
      <alignment horizontal="right" vertical="center" wrapText="1"/>
    </xf>
    <xf numFmtId="0" fontId="6" fillId="4" borderId="46" xfId="0" applyFont="1" applyFill="1" applyBorder="1" applyAlignment="1">
      <alignment horizontal="right" vertical="center" wrapText="1"/>
    </xf>
    <xf numFmtId="164" fontId="23" fillId="0" borderId="40"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39" xfId="0" applyFont="1" applyFill="1" applyBorder="1" applyAlignment="1">
      <alignment vertical="center"/>
    </xf>
    <xf numFmtId="0" fontId="6" fillId="4" borderId="46" xfId="0" applyFont="1" applyFill="1" applyBorder="1" applyAlignment="1">
      <alignment vertical="center" wrapText="1"/>
    </xf>
    <xf numFmtId="3" fontId="0" fillId="0" borderId="0" xfId="0" applyNumberFormat="1"/>
    <xf numFmtId="0" fontId="6" fillId="4" borderId="47" xfId="0" applyFont="1" applyFill="1" applyBorder="1" applyAlignment="1">
      <alignment horizontal="right" vertical="center" wrapText="1"/>
    </xf>
    <xf numFmtId="0" fontId="6" fillId="4" borderId="47" xfId="0" applyFont="1" applyFill="1" applyBorder="1" applyAlignment="1">
      <alignment vertical="center" wrapText="1"/>
    </xf>
    <xf numFmtId="0" fontId="6" fillId="4" borderId="48" xfId="0" applyFont="1" applyFill="1" applyBorder="1" applyAlignment="1">
      <alignment vertical="center" wrapText="1"/>
    </xf>
    <xf numFmtId="3" fontId="6" fillId="0" borderId="1" xfId="0" applyNumberFormat="1" applyFont="1" applyBorder="1" applyAlignment="1">
      <alignment horizontal="center" vertical="center"/>
    </xf>
    <xf numFmtId="0" fontId="6" fillId="4" borderId="49" xfId="0" applyFont="1" applyFill="1" applyBorder="1" applyAlignment="1">
      <alignment vertical="center" wrapText="1"/>
    </xf>
    <xf numFmtId="3" fontId="6" fillId="0" borderId="1" xfId="0" applyNumberFormat="1" applyFont="1" applyBorder="1" applyAlignment="1">
      <alignment horizontal="center" vertical="center"/>
    </xf>
    <xf numFmtId="0" fontId="0" fillId="0" borderId="0" xfId="0"/>
    <xf numFmtId="164" fontId="23" fillId="0" borderId="69" xfId="0" applyNumberFormat="1" applyFont="1" applyBorder="1" applyAlignment="1">
      <alignment horizontal="center" vertical="center"/>
    </xf>
    <xf numFmtId="164" fontId="6" fillId="0" borderId="70" xfId="0" applyNumberFormat="1" applyFont="1" applyBorder="1" applyAlignment="1">
      <alignment horizontal="center" vertical="center"/>
    </xf>
    <xf numFmtId="3" fontId="6" fillId="0" borderId="70" xfId="0" applyNumberFormat="1" applyFont="1" applyBorder="1" applyAlignment="1">
      <alignment horizontal="center" vertical="center"/>
    </xf>
    <xf numFmtId="4" fontId="16" fillId="0" borderId="70" xfId="0" applyNumberFormat="1" applyFont="1" applyBorder="1" applyAlignment="1">
      <alignment horizontal="center" vertical="center"/>
    </xf>
    <xf numFmtId="3" fontId="6" fillId="0" borderId="1" xfId="0" applyNumberFormat="1" applyFont="1" applyBorder="1" applyAlignment="1">
      <alignment horizontal="center" vertical="center"/>
    </xf>
    <xf numFmtId="4" fontId="25" fillId="0" borderId="70" xfId="0" applyNumberFormat="1" applyFont="1" applyBorder="1" applyAlignment="1">
      <alignment horizontal="center" vertical="center"/>
    </xf>
    <xf numFmtId="14" fontId="0" fillId="0" borderId="0" xfId="0" applyNumberFormat="1" applyFont="1"/>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164" fontId="6" fillId="0" borderId="71" xfId="0" applyNumberFormat="1" applyFont="1" applyFill="1" applyBorder="1" applyAlignment="1">
      <alignment horizontal="center" vertical="center"/>
    </xf>
    <xf numFmtId="0" fontId="6" fillId="0" borderId="68" xfId="0" applyFont="1" applyFill="1" applyBorder="1" applyAlignment="1">
      <alignment vertical="center"/>
    </xf>
    <xf numFmtId="3" fontId="6" fillId="0" borderId="1" xfId="0" applyNumberFormat="1" applyFont="1" applyBorder="1" applyAlignment="1">
      <alignment horizontal="center" vertical="center"/>
    </xf>
    <xf numFmtId="0" fontId="23" fillId="0" borderId="68" xfId="0" applyFont="1" applyFill="1" applyBorder="1" applyAlignment="1">
      <alignment vertical="center"/>
    </xf>
    <xf numFmtId="0" fontId="6" fillId="0" borderId="70" xfId="0" applyFont="1" applyFill="1" applyBorder="1" applyAlignment="1">
      <alignment vertical="center"/>
    </xf>
    <xf numFmtId="0" fontId="6" fillId="4" borderId="70" xfId="0" applyFont="1" applyFill="1" applyBorder="1" applyAlignment="1">
      <alignmen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4" fontId="6" fillId="0" borderId="70" xfId="0" applyNumberFormat="1" applyFont="1" applyFill="1" applyBorder="1" applyAlignment="1">
      <alignment horizontal="right" vertical="center" wrapText="1"/>
    </xf>
    <xf numFmtId="164" fontId="23" fillId="0" borderId="72" xfId="0" applyNumberFormat="1" applyFont="1" applyBorder="1" applyAlignment="1">
      <alignment horizontal="center" vertical="center"/>
    </xf>
    <xf numFmtId="0" fontId="63" fillId="0" borderId="0" xfId="0" applyFont="1" applyAlignment="1">
      <alignment vertical="center"/>
    </xf>
    <xf numFmtId="0" fontId="65" fillId="2" borderId="74" xfId="0" applyFont="1" applyFill="1" applyBorder="1" applyAlignment="1">
      <alignment horizontal="center" vertical="center"/>
    </xf>
    <xf numFmtId="0" fontId="65" fillId="2" borderId="74" xfId="0" applyFont="1" applyFill="1" applyBorder="1" applyAlignment="1">
      <alignment horizontal="center" vertical="center" wrapText="1"/>
    </xf>
    <xf numFmtId="0" fontId="64" fillId="0" borderId="74" xfId="2" applyFont="1" applyFill="1" applyBorder="1" applyAlignment="1">
      <alignment horizontal="right" vertical="center"/>
    </xf>
    <xf numFmtId="0" fontId="64" fillId="0" borderId="74" xfId="2" applyFont="1" applyFill="1" applyBorder="1" applyAlignment="1">
      <alignment horizontal="left" vertical="center"/>
    </xf>
    <xf numFmtId="3" fontId="64" fillId="0" borderId="78" xfId="2" applyNumberFormat="1" applyFont="1" applyFill="1" applyBorder="1" applyAlignment="1">
      <alignment horizontal="center" vertical="center"/>
    </xf>
    <xf numFmtId="0" fontId="66" fillId="0" borderId="0" xfId="0" applyFont="1"/>
    <xf numFmtId="0" fontId="64" fillId="2" borderId="74" xfId="0" applyFont="1" applyFill="1" applyBorder="1" applyAlignment="1">
      <alignment horizontal="center" vertical="center"/>
    </xf>
    <xf numFmtId="0" fontId="64" fillId="2" borderId="74" xfId="0" applyFont="1" applyFill="1" applyBorder="1" applyAlignment="1">
      <alignment horizontal="center" vertical="center" wrapText="1"/>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3" fillId="0" borderId="28"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0" fontId="23" fillId="0" borderId="45" xfId="0" applyFont="1" applyFill="1" applyBorder="1" applyAlignment="1">
      <alignment horizontal="right" vertical="center"/>
    </xf>
    <xf numFmtId="0" fontId="23" fillId="0" borderId="39" xfId="0" applyFont="1" applyFill="1" applyBorder="1" applyAlignment="1">
      <alignment horizontal="right" vertical="center"/>
    </xf>
    <xf numFmtId="0" fontId="23" fillId="0" borderId="40" xfId="0" applyFont="1" applyFill="1" applyBorder="1" applyAlignment="1">
      <alignment horizontal="right" vertical="center"/>
    </xf>
    <xf numFmtId="3" fontId="6" fillId="0" borderId="68" xfId="0" applyNumberFormat="1" applyFont="1" applyBorder="1" applyAlignment="1">
      <alignment horizontal="center" vertical="center"/>
    </xf>
    <xf numFmtId="3" fontId="6" fillId="0" borderId="72" xfId="0" applyNumberFormat="1" applyFont="1" applyBorder="1" applyAlignment="1">
      <alignment horizontal="center" vertical="center"/>
    </xf>
    <xf numFmtId="3" fontId="6" fillId="0" borderId="69" xfId="0" applyNumberFormat="1" applyFont="1" applyBorder="1" applyAlignment="1">
      <alignment horizontal="center" vertical="center"/>
    </xf>
    <xf numFmtId="0" fontId="2" fillId="0" borderId="4" xfId="0" applyFont="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18" fillId="4" borderId="10" xfId="0" applyNumberFormat="1" applyFont="1" applyFill="1" applyBorder="1" applyAlignment="1">
      <alignment horizontal="center" vertical="center"/>
    </xf>
    <xf numFmtId="2" fontId="19" fillId="4" borderId="10" xfId="0" applyNumberFormat="1" applyFont="1" applyFill="1" applyBorder="1" applyAlignment="1">
      <alignment horizontal="center" vertical="center"/>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3" fillId="0" borderId="45"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2" fontId="0" fillId="0" borderId="5" xfId="0" applyNumberFormat="1" applyBorder="1" applyAlignment="1">
      <alignment horizont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2" fontId="0" fillId="0" borderId="68" xfId="0" applyNumberFormat="1" applyBorder="1" applyAlignment="1">
      <alignment horizontal="center"/>
    </xf>
    <xf numFmtId="2" fontId="0" fillId="0" borderId="72" xfId="0" applyNumberFormat="1" applyBorder="1" applyAlignment="1">
      <alignment horizontal="center"/>
    </xf>
    <xf numFmtId="2" fontId="0" fillId="0" borderId="69" xfId="0" applyNumberFormat="1" applyBorder="1" applyAlignment="1">
      <alignment horizontal="center"/>
    </xf>
    <xf numFmtId="0" fontId="17" fillId="5" borderId="10" xfId="0" applyFont="1" applyFill="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2" fillId="0" borderId="12" xfId="0" applyNumberFormat="1" applyFont="1" applyBorder="1" applyAlignment="1">
      <alignment horizontal="right" vertical="center"/>
    </xf>
    <xf numFmtId="4" fontId="62" fillId="0" borderId="14" xfId="0" applyNumberFormat="1" applyFont="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1" xfId="0" applyNumberFormat="1"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64" fillId="0" borderId="79" xfId="2" applyFont="1" applyFill="1" applyBorder="1" applyAlignment="1">
      <alignment horizontal="center" vertical="center"/>
    </xf>
    <xf numFmtId="0" fontId="64" fillId="0" borderId="80" xfId="2" applyFont="1" applyFill="1" applyBorder="1" applyAlignment="1">
      <alignment horizontal="center" vertical="center"/>
    </xf>
    <xf numFmtId="0" fontId="63" fillId="0" borderId="73" xfId="0" applyFont="1" applyBorder="1" applyAlignment="1">
      <alignment horizontal="right" vertical="center"/>
    </xf>
    <xf numFmtId="0" fontId="64" fillId="0" borderId="75" xfId="0" applyFont="1" applyBorder="1" applyAlignment="1">
      <alignment horizontal="center" vertical="center"/>
    </xf>
    <xf numFmtId="0" fontId="64" fillId="0" borderId="76" xfId="0" applyFont="1" applyBorder="1" applyAlignment="1">
      <alignment horizontal="center" vertical="center"/>
    </xf>
    <xf numFmtId="0" fontId="64" fillId="0" borderId="77" xfId="0" applyFont="1" applyBorder="1" applyAlignment="1">
      <alignment horizontal="center" vertical="center"/>
    </xf>
    <xf numFmtId="0" fontId="64" fillId="0" borderId="79" xfId="0" applyFont="1" applyFill="1" applyBorder="1" applyAlignment="1">
      <alignment horizontal="center" vertical="center"/>
    </xf>
    <xf numFmtId="0" fontId="64" fillId="0" borderId="80" xfId="0" applyFont="1" applyFill="1" applyBorder="1" applyAlignment="1">
      <alignment horizontal="center" vertical="center"/>
    </xf>
    <xf numFmtId="0" fontId="63" fillId="0" borderId="0" xfId="0" applyFont="1" applyAlignment="1">
      <alignment horizontal="right" vertical="center"/>
    </xf>
    <xf numFmtId="0" fontId="64" fillId="0" borderId="0" xfId="0" applyFont="1" applyAlignment="1">
      <alignment horizontal="right" vertical="center"/>
    </xf>
    <xf numFmtId="2" fontId="22" fillId="0" borderId="32" xfId="0" applyNumberFormat="1" applyFont="1" applyBorder="1" applyAlignment="1">
      <alignment horizontal="center" vertical="center"/>
    </xf>
    <xf numFmtId="2" fontId="22" fillId="0" borderId="33" xfId="0" applyNumberFormat="1" applyFont="1" applyBorder="1" applyAlignment="1">
      <alignment horizontal="center" vertical="center"/>
    </xf>
    <xf numFmtId="2" fontId="22" fillId="0" borderId="34" xfId="0" applyNumberFormat="1" applyFont="1" applyBorder="1" applyAlignment="1">
      <alignment horizontal="center" vertical="center"/>
    </xf>
    <xf numFmtId="0" fontId="3" fillId="0" borderId="4" xfId="0" applyFont="1" applyBorder="1" applyAlignment="1">
      <alignment horizontal="center" vertical="center"/>
    </xf>
    <xf numFmtId="0" fontId="22" fillId="0" borderId="1" xfId="0" applyFont="1" applyBorder="1" applyAlignment="1">
      <alignment horizontal="center" vertical="center"/>
    </xf>
    <xf numFmtId="2" fontId="22" fillId="0" borderId="42" xfId="0" applyNumberFormat="1" applyFont="1" applyBorder="1" applyAlignment="1">
      <alignment horizontal="center" vertical="center"/>
    </xf>
    <xf numFmtId="2" fontId="22" fillId="0" borderId="39" xfId="0" applyNumberFormat="1" applyFont="1" applyBorder="1" applyAlignment="1">
      <alignment horizontal="center" vertical="center"/>
    </xf>
    <xf numFmtId="2" fontId="22" fillId="0" borderId="40" xfId="0" applyNumberFormat="1" applyFont="1" applyBorder="1" applyAlignment="1">
      <alignment horizontal="center" vertical="center"/>
    </xf>
    <xf numFmtId="0" fontId="3" fillId="0" borderId="39"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39" xfId="2" applyNumberFormat="1" applyFont="1" applyFill="1" applyBorder="1" applyAlignment="1">
      <alignment horizontal="right" vertical="center"/>
    </xf>
    <xf numFmtId="164" fontId="21"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9"/>
  <sheetViews>
    <sheetView rightToLeft="1" tabSelected="1" topLeftCell="A68" zoomScaleNormal="100" workbookViewId="0">
      <selection activeCell="P6" sqref="P6"/>
    </sheetView>
  </sheetViews>
  <sheetFormatPr defaultRowHeight="14.25"/>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5" max="15" width="10.875" bestFit="1" customWidth="1"/>
    <col min="16" max="16" width="11.875" customWidth="1"/>
  </cols>
  <sheetData>
    <row r="1" spans="2:15" s="3" customFormat="1" ht="50.25" customHeight="1">
      <c r="B1" s="157" t="s">
        <v>0</v>
      </c>
      <c r="C1" s="158"/>
      <c r="D1" s="159"/>
      <c r="E1" s="2"/>
      <c r="F1" s="2"/>
      <c r="G1" s="2"/>
      <c r="H1" s="2"/>
      <c r="I1" s="2"/>
      <c r="J1" s="2"/>
      <c r="K1" s="2"/>
      <c r="L1" s="2"/>
      <c r="M1" s="2"/>
    </row>
    <row r="2" spans="2:15" ht="51" customHeight="1">
      <c r="B2" s="47" t="s">
        <v>298</v>
      </c>
      <c r="C2" s="47"/>
      <c r="D2" s="47"/>
      <c r="E2" s="2"/>
      <c r="F2" s="2"/>
      <c r="G2" s="2"/>
      <c r="H2" s="2"/>
      <c r="I2" s="2"/>
      <c r="J2" s="2"/>
      <c r="K2" s="2"/>
      <c r="L2" s="2"/>
      <c r="M2" s="2"/>
      <c r="N2" s="3"/>
    </row>
    <row r="3" spans="2:15" ht="50.25" customHeight="1">
      <c r="B3" s="27" t="s">
        <v>1</v>
      </c>
      <c r="C3" s="160">
        <v>366496633.48000002</v>
      </c>
      <c r="D3" s="163"/>
      <c r="E3" s="164"/>
      <c r="F3" s="2"/>
      <c r="G3" s="2"/>
      <c r="H3" s="2"/>
      <c r="I3" s="2"/>
      <c r="J3" s="4"/>
      <c r="K3" s="1" t="s">
        <v>7</v>
      </c>
      <c r="L3" s="2"/>
      <c r="M3" s="2"/>
      <c r="N3" s="35">
        <v>30</v>
      </c>
    </row>
    <row r="4" spans="2:15" ht="39" customHeight="1">
      <c r="B4" s="28" t="s">
        <v>2</v>
      </c>
      <c r="C4" s="160">
        <v>687444606</v>
      </c>
      <c r="D4" s="163"/>
      <c r="E4" s="164"/>
      <c r="F4" s="2"/>
      <c r="G4" s="2"/>
      <c r="H4" s="2"/>
      <c r="I4" s="2"/>
      <c r="J4" s="4"/>
      <c r="K4" s="1" t="s">
        <v>8</v>
      </c>
      <c r="L4" s="2"/>
      <c r="M4" s="2"/>
      <c r="N4" s="35">
        <v>9</v>
      </c>
    </row>
    <row r="5" spans="2:15" ht="36.75" customHeight="1">
      <c r="B5" s="28" t="s">
        <v>3</v>
      </c>
      <c r="C5" s="160">
        <v>490</v>
      </c>
      <c r="D5" s="161"/>
      <c r="E5" s="162"/>
      <c r="F5" s="2"/>
      <c r="G5" s="2"/>
      <c r="H5" s="2"/>
      <c r="I5" s="2"/>
      <c r="J5" s="4"/>
      <c r="K5" s="1" t="s">
        <v>9</v>
      </c>
      <c r="L5" s="2"/>
      <c r="M5" s="2"/>
      <c r="N5" s="36">
        <v>5</v>
      </c>
    </row>
    <row r="6" spans="2:15" ht="39.950000000000003" customHeight="1">
      <c r="B6" s="28" t="s">
        <v>4</v>
      </c>
      <c r="C6" s="165">
        <v>455.56</v>
      </c>
      <c r="D6" s="166"/>
      <c r="E6" s="167"/>
      <c r="F6" s="2"/>
      <c r="G6" s="2"/>
      <c r="H6" s="2"/>
      <c r="I6" s="2"/>
      <c r="J6" s="4"/>
      <c r="K6" s="1" t="s">
        <v>10</v>
      </c>
      <c r="L6" s="2"/>
      <c r="M6" s="2"/>
      <c r="N6" s="36">
        <v>2</v>
      </c>
      <c r="O6" s="82"/>
    </row>
    <row r="7" spans="2:15" ht="39.950000000000003" customHeight="1">
      <c r="B7" s="28" t="s">
        <v>5</v>
      </c>
      <c r="C7" s="168">
        <v>-0.93</v>
      </c>
      <c r="D7" s="169"/>
      <c r="E7" s="30"/>
      <c r="F7" s="2"/>
      <c r="G7" s="2"/>
      <c r="H7" s="2"/>
      <c r="I7" s="2"/>
      <c r="J7" s="4"/>
      <c r="K7" s="1" t="s">
        <v>11</v>
      </c>
      <c r="L7" s="2"/>
      <c r="M7" s="2"/>
      <c r="N7" s="35">
        <v>27</v>
      </c>
      <c r="O7" s="82"/>
    </row>
    <row r="8" spans="2:15" ht="33" customHeight="1">
      <c r="B8" s="29" t="s">
        <v>6</v>
      </c>
      <c r="C8" s="15">
        <v>103</v>
      </c>
      <c r="D8" s="31"/>
      <c r="E8" s="32"/>
      <c r="F8" s="6"/>
      <c r="G8" s="6"/>
      <c r="H8" s="6"/>
      <c r="I8" s="6"/>
      <c r="J8" s="4"/>
      <c r="K8" s="5" t="s">
        <v>12</v>
      </c>
      <c r="L8" s="6"/>
      <c r="M8" s="6"/>
      <c r="N8" s="37">
        <v>44</v>
      </c>
      <c r="O8" s="82"/>
    </row>
    <row r="9" spans="2:15" ht="38.25" customHeight="1">
      <c r="B9" s="120" t="s">
        <v>296</v>
      </c>
      <c r="C9" s="120"/>
      <c r="D9" s="120"/>
      <c r="E9" s="120"/>
      <c r="F9" s="120"/>
      <c r="G9" s="120"/>
      <c r="H9" s="120"/>
      <c r="I9" s="120"/>
      <c r="J9" s="120"/>
      <c r="K9" s="120"/>
      <c r="L9" s="120"/>
      <c r="M9" s="120"/>
      <c r="N9" s="121"/>
    </row>
    <row r="10" spans="2:15" ht="47.25" customHeight="1">
      <c r="B10" s="48" t="s">
        <v>13</v>
      </c>
      <c r="C10" s="49" t="s">
        <v>14</v>
      </c>
      <c r="D10" s="49" t="s">
        <v>15</v>
      </c>
      <c r="E10" s="49" t="s">
        <v>16</v>
      </c>
      <c r="F10" s="49" t="s">
        <v>17</v>
      </c>
      <c r="G10" s="49" t="s">
        <v>18</v>
      </c>
      <c r="H10" s="49" t="s">
        <v>19</v>
      </c>
      <c r="I10" s="49" t="s">
        <v>20</v>
      </c>
      <c r="J10" s="49" t="s">
        <v>21</v>
      </c>
      <c r="K10" s="49" t="s">
        <v>22</v>
      </c>
      <c r="L10" s="49" t="s">
        <v>3</v>
      </c>
      <c r="M10" s="49" t="s">
        <v>2</v>
      </c>
      <c r="N10" s="49" t="s">
        <v>1</v>
      </c>
    </row>
    <row r="11" spans="2:15" ht="21.95" customHeight="1">
      <c r="B11" s="122" t="s">
        <v>23</v>
      </c>
      <c r="C11" s="123"/>
      <c r="D11" s="123"/>
      <c r="E11" s="123"/>
      <c r="F11" s="123"/>
      <c r="G11" s="123"/>
      <c r="H11" s="123"/>
      <c r="I11" s="123"/>
      <c r="J11" s="123"/>
      <c r="K11" s="123"/>
      <c r="L11" s="123"/>
      <c r="M11" s="123"/>
      <c r="N11" s="124"/>
      <c r="O11" s="89"/>
    </row>
    <row r="12" spans="2:15" s="89" customFormat="1" ht="21.95" customHeight="1">
      <c r="B12" s="19" t="s">
        <v>226</v>
      </c>
      <c r="C12" s="80" t="s">
        <v>225</v>
      </c>
      <c r="D12" s="8">
        <v>0.13</v>
      </c>
      <c r="E12" s="8">
        <v>0.13</v>
      </c>
      <c r="F12" s="8">
        <v>0.13</v>
      </c>
      <c r="G12" s="8">
        <v>0.13</v>
      </c>
      <c r="H12" s="8">
        <v>0.13</v>
      </c>
      <c r="I12" s="8">
        <v>0.13</v>
      </c>
      <c r="J12" s="8">
        <v>0.13</v>
      </c>
      <c r="K12" s="16">
        <v>0</v>
      </c>
      <c r="L12" s="108">
        <v>1</v>
      </c>
      <c r="M12" s="108">
        <v>250000</v>
      </c>
      <c r="N12" s="108">
        <v>32500</v>
      </c>
    </row>
    <row r="13" spans="2:15" s="89" customFormat="1" ht="21.95" customHeight="1">
      <c r="B13" s="69" t="s">
        <v>138</v>
      </c>
      <c r="C13" s="68" t="s">
        <v>139</v>
      </c>
      <c r="D13" s="8">
        <v>0.24</v>
      </c>
      <c r="E13" s="8">
        <v>0.24</v>
      </c>
      <c r="F13" s="8">
        <v>0.24</v>
      </c>
      <c r="G13" s="8">
        <v>0.24</v>
      </c>
      <c r="H13" s="8">
        <v>0.24</v>
      </c>
      <c r="I13" s="8">
        <v>0.24</v>
      </c>
      <c r="J13" s="8">
        <v>0.24</v>
      </c>
      <c r="K13" s="16">
        <v>0</v>
      </c>
      <c r="L13" s="108">
        <v>11</v>
      </c>
      <c r="M13" s="108">
        <v>54054125</v>
      </c>
      <c r="N13" s="108">
        <v>12972990</v>
      </c>
    </row>
    <row r="14" spans="2:15" ht="21.95" customHeight="1">
      <c r="B14" s="69" t="s">
        <v>209</v>
      </c>
      <c r="C14" s="68" t="s">
        <v>210</v>
      </c>
      <c r="D14" s="8">
        <v>0.38</v>
      </c>
      <c r="E14" s="8">
        <v>0.39</v>
      </c>
      <c r="F14" s="8">
        <v>0.38</v>
      </c>
      <c r="G14" s="8">
        <v>0.38</v>
      </c>
      <c r="H14" s="8">
        <v>0.39</v>
      </c>
      <c r="I14" s="8">
        <v>0.39</v>
      </c>
      <c r="J14" s="8">
        <v>0.39</v>
      </c>
      <c r="K14" s="16">
        <v>0</v>
      </c>
      <c r="L14" s="108">
        <v>16</v>
      </c>
      <c r="M14" s="108">
        <v>44600000</v>
      </c>
      <c r="N14" s="108">
        <v>16994000</v>
      </c>
      <c r="O14" s="89"/>
    </row>
    <row r="15" spans="2:15" ht="21.95" customHeight="1">
      <c r="B15" s="69" t="s">
        <v>136</v>
      </c>
      <c r="C15" s="68" t="s">
        <v>137</v>
      </c>
      <c r="D15" s="8">
        <v>0.16</v>
      </c>
      <c r="E15" s="8">
        <v>0.16</v>
      </c>
      <c r="F15" s="8">
        <v>0.16</v>
      </c>
      <c r="G15" s="8">
        <v>0.16</v>
      </c>
      <c r="H15" s="8">
        <v>0.16</v>
      </c>
      <c r="I15" s="8">
        <v>0.16</v>
      </c>
      <c r="J15" s="8">
        <v>0.16</v>
      </c>
      <c r="K15" s="16">
        <v>0</v>
      </c>
      <c r="L15" s="108">
        <v>21</v>
      </c>
      <c r="M15" s="108">
        <v>74723472</v>
      </c>
      <c r="N15" s="108">
        <v>11955755.52</v>
      </c>
      <c r="O15" s="89"/>
    </row>
    <row r="16" spans="2:15" s="89" customFormat="1" ht="21.95" customHeight="1">
      <c r="B16" s="71" t="s">
        <v>169</v>
      </c>
      <c r="C16" s="68" t="s">
        <v>168</v>
      </c>
      <c r="D16" s="8">
        <v>0.19</v>
      </c>
      <c r="E16" s="8">
        <v>0.2</v>
      </c>
      <c r="F16" s="8">
        <v>0.19</v>
      </c>
      <c r="G16" s="8">
        <v>0.2</v>
      </c>
      <c r="H16" s="8">
        <v>0.19</v>
      </c>
      <c r="I16" s="8">
        <v>0.2</v>
      </c>
      <c r="J16" s="8">
        <v>0.2</v>
      </c>
      <c r="K16" s="16">
        <v>0</v>
      </c>
      <c r="L16" s="108">
        <v>16</v>
      </c>
      <c r="M16" s="108">
        <v>17761749</v>
      </c>
      <c r="N16" s="108">
        <v>3494732.31</v>
      </c>
    </row>
    <row r="17" spans="2:15" s="89" customFormat="1" ht="21.95" customHeight="1">
      <c r="B17" s="69" t="s">
        <v>145</v>
      </c>
      <c r="C17" s="68" t="s">
        <v>144</v>
      </c>
      <c r="D17" s="8">
        <v>0.11</v>
      </c>
      <c r="E17" s="8">
        <v>0.11</v>
      </c>
      <c r="F17" s="8">
        <v>0.11</v>
      </c>
      <c r="G17" s="8">
        <v>0.11</v>
      </c>
      <c r="H17" s="8">
        <v>0.11</v>
      </c>
      <c r="I17" s="8">
        <v>0.11</v>
      </c>
      <c r="J17" s="8">
        <v>0.11</v>
      </c>
      <c r="K17" s="16">
        <v>0</v>
      </c>
      <c r="L17" s="108">
        <v>17</v>
      </c>
      <c r="M17" s="108">
        <v>85000000</v>
      </c>
      <c r="N17" s="108">
        <v>9350000</v>
      </c>
    </row>
    <row r="18" spans="2:15" s="89" customFormat="1" ht="21.95" customHeight="1">
      <c r="B18" s="43" t="s">
        <v>151</v>
      </c>
      <c r="C18" s="68" t="s">
        <v>152</v>
      </c>
      <c r="D18" s="8">
        <v>0.15</v>
      </c>
      <c r="E18" s="8">
        <v>0.15</v>
      </c>
      <c r="F18" s="8">
        <v>0.15</v>
      </c>
      <c r="G18" s="8">
        <v>0.15</v>
      </c>
      <c r="H18" s="8">
        <v>0.15</v>
      </c>
      <c r="I18" s="8">
        <v>0.15</v>
      </c>
      <c r="J18" s="8">
        <v>0.15</v>
      </c>
      <c r="K18" s="16">
        <v>0</v>
      </c>
      <c r="L18" s="108">
        <v>4</v>
      </c>
      <c r="M18" s="108">
        <v>2966251</v>
      </c>
      <c r="N18" s="108">
        <v>444937.65</v>
      </c>
    </row>
    <row r="19" spans="2:15" s="89" customFormat="1" ht="21.95" customHeight="1">
      <c r="B19" s="103" t="s">
        <v>288</v>
      </c>
      <c r="C19" s="104" t="s">
        <v>289</v>
      </c>
      <c r="D19" s="8">
        <v>0.65</v>
      </c>
      <c r="E19" s="8">
        <v>0.65</v>
      </c>
      <c r="F19" s="8">
        <v>0.6</v>
      </c>
      <c r="G19" s="8">
        <v>0.61</v>
      </c>
      <c r="H19" s="8">
        <v>0.65</v>
      </c>
      <c r="I19" s="8">
        <v>0.62</v>
      </c>
      <c r="J19" s="8">
        <v>0.65</v>
      </c>
      <c r="K19" s="16">
        <v>-4.62</v>
      </c>
      <c r="L19" s="108">
        <v>30</v>
      </c>
      <c r="M19" s="108">
        <v>52730000</v>
      </c>
      <c r="N19" s="108">
        <v>32399900</v>
      </c>
    </row>
    <row r="20" spans="2:15" s="89" customFormat="1" ht="21.95" customHeight="1">
      <c r="B20" s="71" t="s">
        <v>106</v>
      </c>
      <c r="C20" s="72" t="s">
        <v>107</v>
      </c>
      <c r="D20" s="8">
        <v>0.7</v>
      </c>
      <c r="E20" s="8">
        <v>0.7</v>
      </c>
      <c r="F20" s="8">
        <v>0.7</v>
      </c>
      <c r="G20" s="8">
        <v>0.7</v>
      </c>
      <c r="H20" s="8">
        <v>0.7</v>
      </c>
      <c r="I20" s="8">
        <v>0.7</v>
      </c>
      <c r="J20" s="8">
        <v>0.7</v>
      </c>
      <c r="K20" s="16">
        <v>0</v>
      </c>
      <c r="L20" s="108">
        <v>1</v>
      </c>
      <c r="M20" s="108">
        <v>2250000</v>
      </c>
      <c r="N20" s="108">
        <v>1575000</v>
      </c>
    </row>
    <row r="21" spans="2:15" s="89" customFormat="1" ht="21.95" customHeight="1">
      <c r="B21" s="69" t="s">
        <v>283</v>
      </c>
      <c r="C21" s="68" t="s">
        <v>284</v>
      </c>
      <c r="D21" s="8">
        <v>0.08</v>
      </c>
      <c r="E21" s="8">
        <v>0.08</v>
      </c>
      <c r="F21" s="8">
        <v>0.08</v>
      </c>
      <c r="G21" s="8">
        <v>0.08</v>
      </c>
      <c r="H21" s="8">
        <v>0.09</v>
      </c>
      <c r="I21" s="8">
        <v>0.08</v>
      </c>
      <c r="J21" s="8">
        <v>0.09</v>
      </c>
      <c r="K21" s="16">
        <v>-11.11</v>
      </c>
      <c r="L21" s="108">
        <v>20</v>
      </c>
      <c r="M21" s="108">
        <v>63875629</v>
      </c>
      <c r="N21" s="108">
        <v>5110050.32</v>
      </c>
    </row>
    <row r="22" spans="2:15" ht="21.95" customHeight="1">
      <c r="B22" s="125" t="s">
        <v>24</v>
      </c>
      <c r="C22" s="126"/>
      <c r="D22" s="127"/>
      <c r="E22" s="128"/>
      <c r="F22" s="128"/>
      <c r="G22" s="128"/>
      <c r="H22" s="128"/>
      <c r="I22" s="128"/>
      <c r="J22" s="128"/>
      <c r="K22" s="129"/>
      <c r="L22" s="38">
        <f>SUM(L12:L21)</f>
        <v>137</v>
      </c>
      <c r="M22" s="38">
        <f>SUM(M12:M21)</f>
        <v>398211226</v>
      </c>
      <c r="N22" s="38">
        <f>SUM(N12:N21)</f>
        <v>94329865.799999982</v>
      </c>
      <c r="O22" s="89"/>
    </row>
    <row r="23" spans="2:15" s="89" customFormat="1" ht="21.95" customHeight="1">
      <c r="B23" s="122" t="s">
        <v>270</v>
      </c>
      <c r="C23" s="123"/>
      <c r="D23" s="123"/>
      <c r="E23" s="123"/>
      <c r="F23" s="123"/>
      <c r="G23" s="123"/>
      <c r="H23" s="123"/>
      <c r="I23" s="123"/>
      <c r="J23" s="123"/>
      <c r="K23" s="123"/>
      <c r="L23" s="123"/>
      <c r="M23" s="123"/>
      <c r="N23" s="124"/>
    </row>
    <row r="24" spans="2:15" s="89" customFormat="1" ht="21.95" customHeight="1">
      <c r="B24" s="71" t="s">
        <v>173</v>
      </c>
      <c r="C24" s="68" t="s">
        <v>174</v>
      </c>
      <c r="D24" s="8">
        <v>7.5</v>
      </c>
      <c r="E24" s="8">
        <v>7.5</v>
      </c>
      <c r="F24" s="8">
        <v>7.49</v>
      </c>
      <c r="G24" s="8">
        <v>7.5</v>
      </c>
      <c r="H24" s="8">
        <v>7.46</v>
      </c>
      <c r="I24" s="8">
        <v>7.5</v>
      </c>
      <c r="J24" s="8">
        <v>7.5</v>
      </c>
      <c r="K24" s="16">
        <v>0</v>
      </c>
      <c r="L24" s="108">
        <v>19</v>
      </c>
      <c r="M24" s="108">
        <v>2650624</v>
      </c>
      <c r="N24" s="108">
        <v>19874680</v>
      </c>
    </row>
    <row r="25" spans="2:15" s="89" customFormat="1" ht="21.95" customHeight="1">
      <c r="B25" s="125" t="s">
        <v>271</v>
      </c>
      <c r="C25" s="126"/>
      <c r="D25" s="127"/>
      <c r="E25" s="128"/>
      <c r="F25" s="128"/>
      <c r="G25" s="128"/>
      <c r="H25" s="128"/>
      <c r="I25" s="128"/>
      <c r="J25" s="128"/>
      <c r="K25" s="129"/>
      <c r="L25" s="108">
        <v>19</v>
      </c>
      <c r="M25" s="108">
        <v>2650624</v>
      </c>
      <c r="N25" s="108">
        <v>19874680</v>
      </c>
    </row>
    <row r="26" spans="2:15" ht="21.95" customHeight="1">
      <c r="B26" s="122" t="s">
        <v>25</v>
      </c>
      <c r="C26" s="123"/>
      <c r="D26" s="123"/>
      <c r="E26" s="123"/>
      <c r="F26" s="123"/>
      <c r="G26" s="123"/>
      <c r="H26" s="123"/>
      <c r="I26" s="123"/>
      <c r="J26" s="123"/>
      <c r="K26" s="123"/>
      <c r="L26" s="123"/>
      <c r="M26" s="123"/>
      <c r="N26" s="124"/>
    </row>
    <row r="27" spans="2:15" s="89" customFormat="1" ht="21.95" customHeight="1">
      <c r="B27" s="71" t="s">
        <v>277</v>
      </c>
      <c r="C27" s="68" t="s">
        <v>278</v>
      </c>
      <c r="D27" s="8">
        <v>3.7</v>
      </c>
      <c r="E27" s="8">
        <v>3.75</v>
      </c>
      <c r="F27" s="8">
        <v>3.7</v>
      </c>
      <c r="G27" s="8">
        <v>3.75</v>
      </c>
      <c r="H27" s="8">
        <v>3.69</v>
      </c>
      <c r="I27" s="8">
        <v>3.75</v>
      </c>
      <c r="J27" s="8">
        <v>3.69</v>
      </c>
      <c r="K27" s="16">
        <v>1.63</v>
      </c>
      <c r="L27" s="108">
        <v>8</v>
      </c>
      <c r="M27" s="108">
        <v>666666</v>
      </c>
      <c r="N27" s="108">
        <v>2496664.2000000002</v>
      </c>
    </row>
    <row r="28" spans="2:15" s="89" customFormat="1" ht="21.95" customHeight="1">
      <c r="B28" s="71" t="s">
        <v>229</v>
      </c>
      <c r="C28" s="68" t="s">
        <v>230</v>
      </c>
      <c r="D28" s="8">
        <v>13.75</v>
      </c>
      <c r="E28" s="8">
        <v>13.75</v>
      </c>
      <c r="F28" s="8">
        <v>13.75</v>
      </c>
      <c r="G28" s="8">
        <v>13.75</v>
      </c>
      <c r="H28" s="8">
        <v>13.68</v>
      </c>
      <c r="I28" s="8">
        <v>13.75</v>
      </c>
      <c r="J28" s="8">
        <v>13.69</v>
      </c>
      <c r="K28" s="16">
        <v>0.44</v>
      </c>
      <c r="L28" s="108">
        <v>1</v>
      </c>
      <c r="M28" s="108">
        <v>15000</v>
      </c>
      <c r="N28" s="108">
        <v>206250</v>
      </c>
    </row>
    <row r="29" spans="2:15" s="89" customFormat="1" ht="21.95" customHeight="1">
      <c r="B29" s="69" t="s">
        <v>84</v>
      </c>
      <c r="C29" s="68" t="s">
        <v>85</v>
      </c>
      <c r="D29" s="8">
        <v>1.56</v>
      </c>
      <c r="E29" s="8">
        <v>1.56</v>
      </c>
      <c r="F29" s="8">
        <v>1.55</v>
      </c>
      <c r="G29" s="8">
        <v>1.56</v>
      </c>
      <c r="H29" s="8">
        <v>1.52</v>
      </c>
      <c r="I29" s="8">
        <v>1.56</v>
      </c>
      <c r="J29" s="8">
        <v>1.52</v>
      </c>
      <c r="K29" s="16">
        <v>2.63</v>
      </c>
      <c r="L29" s="108">
        <v>17</v>
      </c>
      <c r="M29" s="108">
        <v>8960000</v>
      </c>
      <c r="N29" s="108">
        <v>13970691.390000001</v>
      </c>
    </row>
    <row r="30" spans="2:15" ht="21.95" customHeight="1">
      <c r="B30" s="125" t="s">
        <v>170</v>
      </c>
      <c r="C30" s="126"/>
      <c r="D30" s="137"/>
      <c r="E30" s="138"/>
      <c r="F30" s="138"/>
      <c r="G30" s="138"/>
      <c r="H30" s="138"/>
      <c r="I30" s="138"/>
      <c r="J30" s="138"/>
      <c r="K30" s="139"/>
      <c r="L30" s="86">
        <f>SUM(L27:L29)</f>
        <v>26</v>
      </c>
      <c r="M30" s="86">
        <f>SUM(M27:M29)</f>
        <v>9641666</v>
      </c>
      <c r="N30" s="86">
        <f>SUM(N27:N29)</f>
        <v>16673605.59</v>
      </c>
    </row>
    <row r="31" spans="2:15" ht="21.95" customHeight="1">
      <c r="B31" s="144" t="s">
        <v>26</v>
      </c>
      <c r="C31" s="145"/>
      <c r="D31" s="145"/>
      <c r="E31" s="145"/>
      <c r="F31" s="145"/>
      <c r="G31" s="145"/>
      <c r="H31" s="145"/>
      <c r="I31" s="145"/>
      <c r="J31" s="145"/>
      <c r="K31" s="145"/>
      <c r="L31" s="145"/>
      <c r="M31" s="145"/>
      <c r="N31" s="146"/>
    </row>
    <row r="32" spans="2:15" ht="21.95" customHeight="1">
      <c r="B32" s="43" t="s">
        <v>72</v>
      </c>
      <c r="C32" s="43" t="s">
        <v>73</v>
      </c>
      <c r="D32" s="8">
        <v>2.95</v>
      </c>
      <c r="E32" s="8">
        <v>2.95</v>
      </c>
      <c r="F32" s="8">
        <v>2.92</v>
      </c>
      <c r="G32" s="8">
        <v>2.94</v>
      </c>
      <c r="H32" s="8">
        <v>2.99</v>
      </c>
      <c r="I32" s="8">
        <v>2.92</v>
      </c>
      <c r="J32" s="8">
        <v>2.99</v>
      </c>
      <c r="K32" s="16">
        <v>-2.34</v>
      </c>
      <c r="L32" s="108">
        <v>35</v>
      </c>
      <c r="M32" s="108">
        <v>12598152</v>
      </c>
      <c r="N32" s="108">
        <v>37051176.439999998</v>
      </c>
      <c r="O32" s="89"/>
    </row>
    <row r="33" spans="2:15" s="89" customFormat="1" ht="21.95" customHeight="1">
      <c r="B33" s="42" t="s">
        <v>268</v>
      </c>
      <c r="C33" s="42" t="s">
        <v>269</v>
      </c>
      <c r="D33" s="8">
        <v>0.4</v>
      </c>
      <c r="E33" s="8">
        <v>0.42</v>
      </c>
      <c r="F33" s="8">
        <v>0.4</v>
      </c>
      <c r="G33" s="8">
        <v>0.41</v>
      </c>
      <c r="H33" s="8">
        <v>0.4</v>
      </c>
      <c r="I33" s="8">
        <v>0.41</v>
      </c>
      <c r="J33" s="8">
        <v>0.4</v>
      </c>
      <c r="K33" s="16">
        <v>2.5</v>
      </c>
      <c r="L33" s="108">
        <v>96</v>
      </c>
      <c r="M33" s="108">
        <v>233823493</v>
      </c>
      <c r="N33" s="108">
        <v>96292017.200000003</v>
      </c>
    </row>
    <row r="34" spans="2:15" s="89" customFormat="1" ht="21.95" customHeight="1">
      <c r="B34" s="42" t="s">
        <v>80</v>
      </c>
      <c r="C34" s="42" t="s">
        <v>81</v>
      </c>
      <c r="D34" s="8">
        <v>1.05</v>
      </c>
      <c r="E34" s="8">
        <v>1.06</v>
      </c>
      <c r="F34" s="8">
        <v>1.05</v>
      </c>
      <c r="G34" s="8">
        <v>1.05</v>
      </c>
      <c r="H34" s="8">
        <v>1.06</v>
      </c>
      <c r="I34" s="8">
        <v>1.06</v>
      </c>
      <c r="J34" s="8">
        <v>1.06</v>
      </c>
      <c r="K34" s="16">
        <v>0</v>
      </c>
      <c r="L34" s="108">
        <v>3</v>
      </c>
      <c r="M34" s="108">
        <v>922582</v>
      </c>
      <c r="N34" s="108">
        <v>969711.1</v>
      </c>
    </row>
    <row r="35" spans="2:15" s="89" customFormat="1" ht="21.95" customHeight="1">
      <c r="B35" s="42" t="s">
        <v>90</v>
      </c>
      <c r="C35" s="42" t="s">
        <v>91</v>
      </c>
      <c r="D35" s="8">
        <v>7.91</v>
      </c>
      <c r="E35" s="8">
        <v>7.96</v>
      </c>
      <c r="F35" s="8">
        <v>7.91</v>
      </c>
      <c r="G35" s="8">
        <v>7.91</v>
      </c>
      <c r="H35" s="8">
        <v>7.9</v>
      </c>
      <c r="I35" s="8">
        <v>7.96</v>
      </c>
      <c r="J35" s="8">
        <v>7.9</v>
      </c>
      <c r="K35" s="16">
        <v>0.76</v>
      </c>
      <c r="L35" s="108">
        <v>6</v>
      </c>
      <c r="M35" s="108">
        <v>168000</v>
      </c>
      <c r="N35" s="108">
        <v>1328930</v>
      </c>
    </row>
    <row r="36" spans="2:15" s="89" customFormat="1" ht="21.95" customHeight="1">
      <c r="B36" s="75" t="s">
        <v>181</v>
      </c>
      <c r="C36" s="75" t="s">
        <v>182</v>
      </c>
      <c r="D36" s="8">
        <v>1.54</v>
      </c>
      <c r="E36" s="8">
        <v>1.57</v>
      </c>
      <c r="F36" s="8">
        <v>1.54</v>
      </c>
      <c r="G36" s="8">
        <v>1.55</v>
      </c>
      <c r="H36" s="8">
        <v>1.54</v>
      </c>
      <c r="I36" s="8">
        <v>1.54</v>
      </c>
      <c r="J36" s="8">
        <v>1.54</v>
      </c>
      <c r="K36" s="16">
        <v>0</v>
      </c>
      <c r="L36" s="108">
        <v>18</v>
      </c>
      <c r="M36" s="108">
        <v>3427327</v>
      </c>
      <c r="N36" s="108">
        <v>5323083.58</v>
      </c>
    </row>
    <row r="37" spans="2:15" s="89" customFormat="1" ht="21.95" customHeight="1">
      <c r="B37" s="42" t="s">
        <v>92</v>
      </c>
      <c r="C37" s="42" t="s">
        <v>93</v>
      </c>
      <c r="D37" s="8">
        <v>0.64</v>
      </c>
      <c r="E37" s="8">
        <v>0.64</v>
      </c>
      <c r="F37" s="8">
        <v>0.64</v>
      </c>
      <c r="G37" s="8">
        <v>0.64</v>
      </c>
      <c r="H37" s="8">
        <v>0.64</v>
      </c>
      <c r="I37" s="8">
        <v>0.64</v>
      </c>
      <c r="J37" s="8">
        <v>0.64</v>
      </c>
      <c r="K37" s="16">
        <v>0</v>
      </c>
      <c r="L37" s="108">
        <v>1</v>
      </c>
      <c r="M37" s="108">
        <v>1000000</v>
      </c>
      <c r="N37" s="108">
        <v>640000</v>
      </c>
    </row>
    <row r="38" spans="2:15" s="89" customFormat="1" ht="21.95" customHeight="1">
      <c r="B38" s="42" t="s">
        <v>279</v>
      </c>
      <c r="C38" s="42" t="s">
        <v>280</v>
      </c>
      <c r="D38" s="8">
        <v>1.82</v>
      </c>
      <c r="E38" s="8">
        <v>1.9</v>
      </c>
      <c r="F38" s="8">
        <v>1.82</v>
      </c>
      <c r="G38" s="8">
        <v>1.86</v>
      </c>
      <c r="H38" s="8">
        <v>1.78</v>
      </c>
      <c r="I38" s="8">
        <v>1.86</v>
      </c>
      <c r="J38" s="8">
        <v>1.82</v>
      </c>
      <c r="K38" s="16">
        <v>2.2000000000000002</v>
      </c>
      <c r="L38" s="108">
        <v>81</v>
      </c>
      <c r="M38" s="108">
        <v>11087314</v>
      </c>
      <c r="N38" s="108">
        <v>20576224.190000001</v>
      </c>
    </row>
    <row r="39" spans="2:15" s="89" customFormat="1" ht="21.95" customHeight="1">
      <c r="B39" s="42" t="s">
        <v>104</v>
      </c>
      <c r="C39" s="42" t="s">
        <v>105</v>
      </c>
      <c r="D39" s="8">
        <v>4.05</v>
      </c>
      <c r="E39" s="8">
        <v>4.41</v>
      </c>
      <c r="F39" s="8">
        <v>4.05</v>
      </c>
      <c r="G39" s="8">
        <v>4.32</v>
      </c>
      <c r="H39" s="8">
        <v>4.01</v>
      </c>
      <c r="I39" s="8">
        <v>4.41</v>
      </c>
      <c r="J39" s="8">
        <v>4.01</v>
      </c>
      <c r="K39" s="16">
        <v>9.98</v>
      </c>
      <c r="L39" s="108">
        <v>14</v>
      </c>
      <c r="M39" s="108">
        <v>600556</v>
      </c>
      <c r="N39" s="108">
        <v>2595629.6</v>
      </c>
    </row>
    <row r="40" spans="2:15" ht="21.95" customHeight="1">
      <c r="B40" s="42" t="s">
        <v>184</v>
      </c>
      <c r="C40" s="42" t="s">
        <v>185</v>
      </c>
      <c r="D40" s="8">
        <v>0.67</v>
      </c>
      <c r="E40" s="8">
        <v>0.68</v>
      </c>
      <c r="F40" s="8">
        <v>0.67</v>
      </c>
      <c r="G40" s="8">
        <v>0.67</v>
      </c>
      <c r="H40" s="8">
        <v>0.67</v>
      </c>
      <c r="I40" s="8">
        <v>0.67</v>
      </c>
      <c r="J40" s="8">
        <v>0.68</v>
      </c>
      <c r="K40" s="16">
        <v>-1.47</v>
      </c>
      <c r="L40" s="108">
        <v>10</v>
      </c>
      <c r="M40" s="108">
        <v>7230234</v>
      </c>
      <c r="N40" s="108">
        <v>4863256.78</v>
      </c>
      <c r="O40" s="89"/>
    </row>
    <row r="41" spans="2:15" ht="21.95" customHeight="1">
      <c r="B41" s="125" t="s">
        <v>27</v>
      </c>
      <c r="C41" s="126"/>
      <c r="D41" s="137"/>
      <c r="E41" s="138"/>
      <c r="F41" s="138"/>
      <c r="G41" s="138"/>
      <c r="H41" s="138"/>
      <c r="I41" s="138"/>
      <c r="J41" s="138"/>
      <c r="K41" s="139"/>
      <c r="L41" s="41">
        <f>SUM(L32:L40)</f>
        <v>264</v>
      </c>
      <c r="M41" s="41">
        <f>SUM(M32:M40)</f>
        <v>270857658</v>
      </c>
      <c r="N41" s="41">
        <f>SUM(N32:N40)</f>
        <v>169640028.89000002</v>
      </c>
      <c r="O41" s="89"/>
    </row>
    <row r="42" spans="2:15" s="89" customFormat="1" ht="19.5" customHeight="1">
      <c r="B42" s="156" t="s">
        <v>63</v>
      </c>
      <c r="C42" s="156"/>
      <c r="D42" s="156"/>
      <c r="E42" s="156"/>
      <c r="F42" s="156"/>
      <c r="G42" s="156"/>
      <c r="H42" s="156"/>
      <c r="I42" s="156"/>
      <c r="J42" s="156"/>
      <c r="K42" s="156"/>
      <c r="L42" s="156"/>
      <c r="M42" s="156"/>
      <c r="N42" s="156"/>
    </row>
    <row r="43" spans="2:15" s="89" customFormat="1" ht="38.25" customHeight="1">
      <c r="B43" s="120" t="s">
        <v>296</v>
      </c>
      <c r="C43" s="120"/>
      <c r="D43" s="120"/>
      <c r="E43" s="120"/>
      <c r="F43" s="120"/>
      <c r="G43" s="120"/>
      <c r="H43" s="120"/>
      <c r="I43" s="120"/>
      <c r="J43" s="120"/>
      <c r="K43" s="120"/>
      <c r="L43" s="120"/>
      <c r="M43" s="120"/>
      <c r="N43" s="121"/>
    </row>
    <row r="44" spans="2:15" s="89" customFormat="1" ht="47.25" customHeight="1">
      <c r="B44" s="48" t="s">
        <v>13</v>
      </c>
      <c r="C44" s="49" t="s">
        <v>14</v>
      </c>
      <c r="D44" s="49" t="s">
        <v>15</v>
      </c>
      <c r="E44" s="49" t="s">
        <v>16</v>
      </c>
      <c r="F44" s="49" t="s">
        <v>17</v>
      </c>
      <c r="G44" s="49" t="s">
        <v>18</v>
      </c>
      <c r="H44" s="49" t="s">
        <v>19</v>
      </c>
      <c r="I44" s="49" t="s">
        <v>20</v>
      </c>
      <c r="J44" s="49" t="s">
        <v>21</v>
      </c>
      <c r="K44" s="49" t="s">
        <v>22</v>
      </c>
      <c r="L44" s="49" t="s">
        <v>3</v>
      </c>
      <c r="M44" s="49" t="s">
        <v>2</v>
      </c>
      <c r="N44" s="49" t="s">
        <v>1</v>
      </c>
    </row>
    <row r="45" spans="2:15" ht="25.5" customHeight="1">
      <c r="B45" s="147" t="s">
        <v>28</v>
      </c>
      <c r="C45" s="148"/>
      <c r="D45" s="148"/>
      <c r="E45" s="148"/>
      <c r="F45" s="148"/>
      <c r="G45" s="148"/>
      <c r="H45" s="148"/>
      <c r="I45" s="148"/>
      <c r="J45" s="148"/>
      <c r="K45" s="148"/>
      <c r="L45" s="148"/>
      <c r="M45" s="148"/>
      <c r="N45" s="149"/>
    </row>
    <row r="46" spans="2:15" ht="22.5" customHeight="1">
      <c r="B46" s="42" t="s">
        <v>161</v>
      </c>
      <c r="C46" s="42" t="s">
        <v>162</v>
      </c>
      <c r="D46" s="8">
        <v>64</v>
      </c>
      <c r="E46" s="8">
        <v>64</v>
      </c>
      <c r="F46" s="8">
        <v>64</v>
      </c>
      <c r="G46" s="8">
        <v>64</v>
      </c>
      <c r="H46" s="8">
        <v>64.489999999999995</v>
      </c>
      <c r="I46" s="8">
        <v>64</v>
      </c>
      <c r="J46" s="8">
        <v>64</v>
      </c>
      <c r="K46" s="16">
        <v>0</v>
      </c>
      <c r="L46" s="108">
        <v>11</v>
      </c>
      <c r="M46" s="108">
        <v>801612</v>
      </c>
      <c r="N46" s="108">
        <v>51303168</v>
      </c>
      <c r="O46" s="89"/>
    </row>
    <row r="47" spans="2:15" s="89" customFormat="1" ht="21.95" customHeight="1">
      <c r="B47" s="42" t="s">
        <v>123</v>
      </c>
      <c r="C47" s="42" t="s">
        <v>115</v>
      </c>
      <c r="D47" s="8">
        <v>7.9</v>
      </c>
      <c r="E47" s="8">
        <v>7.9</v>
      </c>
      <c r="F47" s="8">
        <v>7.9</v>
      </c>
      <c r="G47" s="8">
        <v>7.9</v>
      </c>
      <c r="H47" s="8">
        <v>8.01</v>
      </c>
      <c r="I47" s="8">
        <v>7.9</v>
      </c>
      <c r="J47" s="8">
        <v>8.0500000000000007</v>
      </c>
      <c r="K47" s="16">
        <v>-1.86</v>
      </c>
      <c r="L47" s="108">
        <v>2</v>
      </c>
      <c r="M47" s="108">
        <v>100000</v>
      </c>
      <c r="N47" s="108">
        <v>790000</v>
      </c>
    </row>
    <row r="48" spans="2:15" s="89" customFormat="1" ht="21.95" customHeight="1">
      <c r="B48" s="42" t="s">
        <v>95</v>
      </c>
      <c r="C48" s="42" t="s">
        <v>96</v>
      </c>
      <c r="D48" s="8">
        <v>10.95</v>
      </c>
      <c r="E48" s="8">
        <v>10.95</v>
      </c>
      <c r="F48" s="8">
        <v>10.95</v>
      </c>
      <c r="G48" s="8">
        <v>10.95</v>
      </c>
      <c r="H48" s="8">
        <v>10.95</v>
      </c>
      <c r="I48" s="8">
        <v>10.95</v>
      </c>
      <c r="J48" s="8">
        <v>10.95</v>
      </c>
      <c r="K48" s="16">
        <v>0</v>
      </c>
      <c r="L48" s="108">
        <v>1</v>
      </c>
      <c r="M48" s="108">
        <v>21912</v>
      </c>
      <c r="N48" s="108">
        <v>239936.4</v>
      </c>
    </row>
    <row r="49" spans="2:15" s="89" customFormat="1" ht="21.95" customHeight="1">
      <c r="B49" s="7" t="s">
        <v>228</v>
      </c>
      <c r="C49" s="80" t="s">
        <v>227</v>
      </c>
      <c r="D49" s="8">
        <v>4.2</v>
      </c>
      <c r="E49" s="8">
        <v>4.63</v>
      </c>
      <c r="F49" s="8">
        <v>4.2</v>
      </c>
      <c r="G49" s="8">
        <v>4.5199999999999996</v>
      </c>
      <c r="H49" s="8">
        <v>4.53</v>
      </c>
      <c r="I49" s="8">
        <v>4.63</v>
      </c>
      <c r="J49" s="8">
        <v>4.62</v>
      </c>
      <c r="K49" s="16">
        <v>0.22</v>
      </c>
      <c r="L49" s="108">
        <v>7</v>
      </c>
      <c r="M49" s="108">
        <v>173068</v>
      </c>
      <c r="N49" s="108">
        <v>782411.2</v>
      </c>
    </row>
    <row r="50" spans="2:15" ht="21.95" customHeight="1">
      <c r="B50" s="125" t="s">
        <v>167</v>
      </c>
      <c r="C50" s="126"/>
      <c r="D50" s="137"/>
      <c r="E50" s="138"/>
      <c r="F50" s="138"/>
      <c r="G50" s="138"/>
      <c r="H50" s="138"/>
      <c r="I50" s="138"/>
      <c r="J50" s="138"/>
      <c r="K50" s="139"/>
      <c r="L50" s="79">
        <f>SUM(L46:L49)</f>
        <v>21</v>
      </c>
      <c r="M50" s="79">
        <f>SUM(M46:M49)</f>
        <v>1096592</v>
      </c>
      <c r="N50" s="79">
        <f>SUM(N46:N49)</f>
        <v>53115515.600000001</v>
      </c>
      <c r="O50" s="89"/>
    </row>
    <row r="51" spans="2:15" s="89" customFormat="1" ht="23.25" customHeight="1">
      <c r="B51" s="147" t="s">
        <v>264</v>
      </c>
      <c r="C51" s="148"/>
      <c r="D51" s="148"/>
      <c r="E51" s="148"/>
      <c r="F51" s="148"/>
      <c r="G51" s="148"/>
      <c r="H51" s="148"/>
      <c r="I51" s="148"/>
      <c r="J51" s="148"/>
      <c r="K51" s="148"/>
      <c r="L51" s="148"/>
      <c r="M51" s="148"/>
      <c r="N51" s="149"/>
    </row>
    <row r="52" spans="2:15" s="89" customFormat="1" ht="21.95" customHeight="1">
      <c r="B52" s="42" t="s">
        <v>190</v>
      </c>
      <c r="C52" s="42" t="s">
        <v>191</v>
      </c>
      <c r="D52" s="8">
        <v>3.95</v>
      </c>
      <c r="E52" s="8">
        <v>4.2</v>
      </c>
      <c r="F52" s="8">
        <v>3.95</v>
      </c>
      <c r="G52" s="8">
        <v>4.07</v>
      </c>
      <c r="H52" s="8">
        <v>3.83</v>
      </c>
      <c r="I52" s="8">
        <v>4.1500000000000004</v>
      </c>
      <c r="J52" s="8">
        <v>3.9</v>
      </c>
      <c r="K52" s="16">
        <v>6.41</v>
      </c>
      <c r="L52" s="108">
        <v>15</v>
      </c>
      <c r="M52" s="108">
        <v>2974840</v>
      </c>
      <c r="N52" s="108">
        <v>12110937.6</v>
      </c>
    </row>
    <row r="53" spans="2:15" s="89" customFormat="1" ht="24" customHeight="1">
      <c r="B53" s="125" t="s">
        <v>265</v>
      </c>
      <c r="C53" s="126"/>
      <c r="D53" s="137"/>
      <c r="E53" s="138"/>
      <c r="F53" s="138"/>
      <c r="G53" s="138"/>
      <c r="H53" s="138"/>
      <c r="I53" s="138"/>
      <c r="J53" s="138"/>
      <c r="K53" s="139"/>
      <c r="L53" s="108">
        <v>15</v>
      </c>
      <c r="M53" s="108">
        <v>2974840</v>
      </c>
      <c r="N53" s="108">
        <v>12110937.6</v>
      </c>
    </row>
    <row r="54" spans="2:15" ht="26.25" customHeight="1">
      <c r="B54" s="151" t="s">
        <v>30</v>
      </c>
      <c r="C54" s="152"/>
      <c r="D54" s="150"/>
      <c r="E54" s="138"/>
      <c r="F54" s="138"/>
      <c r="G54" s="138"/>
      <c r="H54" s="138"/>
      <c r="I54" s="138"/>
      <c r="J54" s="138"/>
      <c r="K54" s="139"/>
      <c r="L54" s="40">
        <f>L53+L50+L41+L30+L25+L22</f>
        <v>482</v>
      </c>
      <c r="M54" s="108">
        <f t="shared" ref="M54:N54" si="0">M53+M50+M41+M30+M25+M22</f>
        <v>685432606</v>
      </c>
      <c r="N54" s="108">
        <f t="shared" si="0"/>
        <v>365744633.48000002</v>
      </c>
    </row>
    <row r="55" spans="2:15" s="89" customFormat="1" ht="38.25" customHeight="1">
      <c r="B55" s="120" t="s">
        <v>297</v>
      </c>
      <c r="C55" s="120"/>
      <c r="D55" s="120"/>
      <c r="E55" s="120"/>
      <c r="F55" s="120"/>
      <c r="G55" s="120"/>
      <c r="H55" s="120"/>
      <c r="I55" s="120"/>
      <c r="J55" s="120"/>
      <c r="K55" s="120"/>
      <c r="L55" s="120"/>
      <c r="M55" s="120"/>
      <c r="N55" s="121"/>
    </row>
    <row r="56" spans="2:15" s="89" customFormat="1" ht="60.75" customHeight="1">
      <c r="B56" s="48" t="s">
        <v>13</v>
      </c>
      <c r="C56" s="49" t="s">
        <v>14</v>
      </c>
      <c r="D56" s="49" t="s">
        <v>15</v>
      </c>
      <c r="E56" s="49" t="s">
        <v>16</v>
      </c>
      <c r="F56" s="49" t="s">
        <v>17</v>
      </c>
      <c r="G56" s="49" t="s">
        <v>18</v>
      </c>
      <c r="H56" s="49" t="s">
        <v>19</v>
      </c>
      <c r="I56" s="49" t="s">
        <v>20</v>
      </c>
      <c r="J56" s="49" t="s">
        <v>21</v>
      </c>
      <c r="K56" s="49" t="s">
        <v>22</v>
      </c>
      <c r="L56" s="49" t="s">
        <v>3</v>
      </c>
      <c r="M56" s="49" t="s">
        <v>2</v>
      </c>
      <c r="N56" s="49" t="s">
        <v>1</v>
      </c>
    </row>
    <row r="57" spans="2:15" s="89" customFormat="1" ht="27" customHeight="1">
      <c r="B57" s="122" t="s">
        <v>23</v>
      </c>
      <c r="C57" s="123"/>
      <c r="D57" s="123"/>
      <c r="E57" s="123"/>
      <c r="F57" s="123"/>
      <c r="G57" s="123"/>
      <c r="H57" s="123"/>
      <c r="I57" s="123"/>
      <c r="J57" s="123"/>
      <c r="K57" s="123"/>
      <c r="L57" s="123"/>
      <c r="M57" s="123"/>
      <c r="N57" s="124"/>
    </row>
    <row r="58" spans="2:15" s="89" customFormat="1" ht="24.95" customHeight="1">
      <c r="B58" s="42" t="s">
        <v>266</v>
      </c>
      <c r="C58" s="42" t="s">
        <v>267</v>
      </c>
      <c r="D58" s="8">
        <v>0.37</v>
      </c>
      <c r="E58" s="8">
        <v>0.37</v>
      </c>
      <c r="F58" s="8">
        <v>0.37</v>
      </c>
      <c r="G58" s="8">
        <v>0.37</v>
      </c>
      <c r="H58" s="8">
        <v>0.37</v>
      </c>
      <c r="I58" s="8">
        <v>0.37</v>
      </c>
      <c r="J58" s="8">
        <v>0.37</v>
      </c>
      <c r="K58" s="16">
        <v>0</v>
      </c>
      <c r="L58" s="108">
        <v>2</v>
      </c>
      <c r="M58" s="108">
        <v>2000000</v>
      </c>
      <c r="N58" s="108">
        <v>740000</v>
      </c>
    </row>
    <row r="59" spans="2:15" s="89" customFormat="1" ht="24.95" customHeight="1">
      <c r="B59" s="65" t="s">
        <v>110</v>
      </c>
      <c r="C59" s="65" t="s">
        <v>111</v>
      </c>
      <c r="D59" s="8">
        <v>1</v>
      </c>
      <c r="E59" s="8">
        <v>1</v>
      </c>
      <c r="F59" s="8">
        <v>1</v>
      </c>
      <c r="G59" s="8">
        <v>1</v>
      </c>
      <c r="H59" s="8">
        <v>1</v>
      </c>
      <c r="I59" s="8">
        <v>1</v>
      </c>
      <c r="J59" s="8">
        <v>1</v>
      </c>
      <c r="K59" s="16">
        <v>0</v>
      </c>
      <c r="L59" s="108">
        <v>6</v>
      </c>
      <c r="M59" s="108">
        <v>12000</v>
      </c>
      <c r="N59" s="108">
        <v>12000</v>
      </c>
    </row>
    <row r="60" spans="2:15" s="89" customFormat="1" ht="24.95" customHeight="1">
      <c r="B60" s="142" t="s">
        <v>24</v>
      </c>
      <c r="C60" s="143"/>
      <c r="D60" s="153"/>
      <c r="E60" s="154"/>
      <c r="F60" s="154"/>
      <c r="G60" s="154"/>
      <c r="H60" s="154"/>
      <c r="I60" s="154"/>
      <c r="J60" s="154"/>
      <c r="K60" s="155"/>
      <c r="L60" s="106">
        <f>SUM(L58:L59)</f>
        <v>8</v>
      </c>
      <c r="M60" s="106">
        <f>SUM(M58:M59)</f>
        <v>2012000</v>
      </c>
      <c r="N60" s="106">
        <f>SUM(N58:N59)</f>
        <v>752000</v>
      </c>
    </row>
    <row r="61" spans="2:15" s="89" customFormat="1" ht="27" customHeight="1">
      <c r="B61" s="151" t="s">
        <v>261</v>
      </c>
      <c r="C61" s="152"/>
      <c r="D61" s="127"/>
      <c r="E61" s="128"/>
      <c r="F61" s="128"/>
      <c r="G61" s="128"/>
      <c r="H61" s="128"/>
      <c r="I61" s="128"/>
      <c r="J61" s="128"/>
      <c r="K61" s="129"/>
      <c r="L61" s="102">
        <f>L60</f>
        <v>8</v>
      </c>
      <c r="M61" s="108">
        <f t="shared" ref="M61:N61" si="1">M60</f>
        <v>2012000</v>
      </c>
      <c r="N61" s="108">
        <f t="shared" si="1"/>
        <v>752000</v>
      </c>
    </row>
    <row r="62" spans="2:15" s="89" customFormat="1" ht="27.75" customHeight="1">
      <c r="B62" s="151" t="s">
        <v>262</v>
      </c>
      <c r="C62" s="152"/>
      <c r="D62" s="127"/>
      <c r="E62" s="128"/>
      <c r="F62" s="128"/>
      <c r="G62" s="128"/>
      <c r="H62" s="128"/>
      <c r="I62" s="128"/>
      <c r="J62" s="128"/>
      <c r="K62" s="129"/>
      <c r="L62" s="94">
        <f>L61+L54</f>
        <v>490</v>
      </c>
      <c r="M62" s="108">
        <f t="shared" ref="M62:N62" si="2">M61+M54</f>
        <v>687444606</v>
      </c>
      <c r="N62" s="108">
        <f t="shared" si="2"/>
        <v>366496633.48000002</v>
      </c>
    </row>
    <row r="63" spans="2:15" s="44" customFormat="1" ht="24.95" customHeight="1">
      <c r="B63" s="140" t="s">
        <v>300</v>
      </c>
      <c r="C63" s="141"/>
      <c r="D63" s="141"/>
      <c r="E63" s="141"/>
      <c r="F63" s="141"/>
      <c r="G63" s="141"/>
      <c r="H63" s="141"/>
      <c r="I63" s="141"/>
      <c r="J63" s="141"/>
      <c r="K63" s="141"/>
      <c r="L63" s="141"/>
      <c r="M63" s="141"/>
      <c r="N63" s="141"/>
    </row>
    <row r="64" spans="2:15" ht="24.95" customHeight="1">
      <c r="B64" s="136" t="s">
        <v>251</v>
      </c>
      <c r="C64" s="136"/>
      <c r="D64" s="136"/>
      <c r="E64" s="136"/>
      <c r="F64" s="136"/>
      <c r="G64" s="136"/>
      <c r="H64" s="50"/>
      <c r="I64" s="136" t="s">
        <v>79</v>
      </c>
      <c r="J64" s="136"/>
      <c r="K64" s="136"/>
      <c r="L64" s="136"/>
      <c r="M64" s="136"/>
      <c r="N64" s="136"/>
    </row>
    <row r="65" spans="2:16" ht="23.1" customHeight="1">
      <c r="B65" s="22" t="s">
        <v>31</v>
      </c>
      <c r="C65" s="23" t="s">
        <v>32</v>
      </c>
      <c r="D65" s="24" t="s">
        <v>65</v>
      </c>
      <c r="E65" s="173" t="s">
        <v>64</v>
      </c>
      <c r="F65" s="173"/>
      <c r="G65" s="173"/>
      <c r="H65" s="11"/>
      <c r="I65" s="174" t="s">
        <v>31</v>
      </c>
      <c r="J65" s="171"/>
      <c r="K65" s="175"/>
      <c r="L65" s="39" t="s">
        <v>32</v>
      </c>
      <c r="M65" s="39" t="s">
        <v>22</v>
      </c>
      <c r="N65" s="39" t="s">
        <v>2</v>
      </c>
    </row>
    <row r="66" spans="2:16" ht="23.1" customHeight="1">
      <c r="B66" s="101" t="s">
        <v>104</v>
      </c>
      <c r="C66" s="91">
        <v>4.41</v>
      </c>
      <c r="D66" s="95">
        <v>9.98</v>
      </c>
      <c r="E66" s="133">
        <v>600556</v>
      </c>
      <c r="F66" s="134">
        <v>600556</v>
      </c>
      <c r="G66" s="135">
        <v>600556</v>
      </c>
      <c r="H66" s="25"/>
      <c r="I66" s="130" t="s">
        <v>283</v>
      </c>
      <c r="J66" s="131" t="s">
        <v>283</v>
      </c>
      <c r="K66" s="132" t="s">
        <v>283</v>
      </c>
      <c r="L66" s="8">
        <v>0.08</v>
      </c>
      <c r="M66" s="74">
        <v>-11.11</v>
      </c>
      <c r="N66" s="88">
        <v>63875629</v>
      </c>
    </row>
    <row r="67" spans="2:16" s="11" customFormat="1" ht="23.1" customHeight="1">
      <c r="B67" s="101" t="s">
        <v>190</v>
      </c>
      <c r="C67" s="91">
        <v>4.1500000000000004</v>
      </c>
      <c r="D67" s="95">
        <v>6.41</v>
      </c>
      <c r="E67" s="133">
        <v>2974840</v>
      </c>
      <c r="F67" s="134">
        <v>2974840</v>
      </c>
      <c r="G67" s="135">
        <v>2974840</v>
      </c>
      <c r="H67" s="25"/>
      <c r="I67" s="130" t="s">
        <v>288</v>
      </c>
      <c r="J67" s="131" t="s">
        <v>288</v>
      </c>
      <c r="K67" s="132" t="s">
        <v>288</v>
      </c>
      <c r="L67" s="8">
        <v>0.62</v>
      </c>
      <c r="M67" s="74">
        <v>-4.62</v>
      </c>
      <c r="N67" s="107">
        <v>52730000</v>
      </c>
    </row>
    <row r="68" spans="2:16" s="20" customFormat="1" ht="23.1" customHeight="1">
      <c r="B68" s="101" t="s">
        <v>84</v>
      </c>
      <c r="C68" s="91">
        <v>1.56</v>
      </c>
      <c r="D68" s="95">
        <v>2.63</v>
      </c>
      <c r="E68" s="133">
        <v>8960000</v>
      </c>
      <c r="F68" s="134">
        <v>8960000</v>
      </c>
      <c r="G68" s="135">
        <v>8960000</v>
      </c>
      <c r="H68" s="25"/>
      <c r="I68" s="130" t="s">
        <v>72</v>
      </c>
      <c r="J68" s="131" t="s">
        <v>72</v>
      </c>
      <c r="K68" s="132" t="s">
        <v>72</v>
      </c>
      <c r="L68" s="91">
        <v>2.92</v>
      </c>
      <c r="M68" s="93">
        <v>-2.34</v>
      </c>
      <c r="N68" s="92">
        <v>12598152</v>
      </c>
    </row>
    <row r="69" spans="2:16" s="20" customFormat="1" ht="23.1" customHeight="1">
      <c r="B69" s="101" t="s">
        <v>268</v>
      </c>
      <c r="C69" s="91">
        <v>0.41</v>
      </c>
      <c r="D69" s="95">
        <v>2.5</v>
      </c>
      <c r="E69" s="133">
        <v>233823493</v>
      </c>
      <c r="F69" s="134">
        <v>233823493</v>
      </c>
      <c r="G69" s="135">
        <v>233823493</v>
      </c>
      <c r="H69" s="25"/>
      <c r="I69" s="130" t="s">
        <v>123</v>
      </c>
      <c r="J69" s="131" t="s">
        <v>123</v>
      </c>
      <c r="K69" s="132" t="s">
        <v>123</v>
      </c>
      <c r="L69" s="91">
        <v>7.9</v>
      </c>
      <c r="M69" s="93">
        <v>-1.86</v>
      </c>
      <c r="N69" s="92">
        <v>100000</v>
      </c>
    </row>
    <row r="70" spans="2:16" s="20" customFormat="1" ht="23.1" customHeight="1">
      <c r="B70" s="101" t="s">
        <v>279</v>
      </c>
      <c r="C70" s="91">
        <v>1.86</v>
      </c>
      <c r="D70" s="95">
        <v>2.2000000000000002</v>
      </c>
      <c r="E70" s="133">
        <v>11087314</v>
      </c>
      <c r="F70" s="134">
        <v>11087314</v>
      </c>
      <c r="G70" s="135">
        <v>11087314</v>
      </c>
      <c r="H70" s="25"/>
      <c r="I70" s="130" t="s">
        <v>184</v>
      </c>
      <c r="J70" s="131" t="s">
        <v>184</v>
      </c>
      <c r="K70" s="132" t="s">
        <v>184</v>
      </c>
      <c r="L70" s="91">
        <v>0.67</v>
      </c>
      <c r="M70" s="93">
        <v>-1.47</v>
      </c>
      <c r="N70" s="92">
        <v>7230234</v>
      </c>
    </row>
    <row r="71" spans="2:16" s="20" customFormat="1" ht="23.1" customHeight="1">
      <c r="B71" s="136" t="s">
        <v>33</v>
      </c>
      <c r="C71" s="136"/>
      <c r="D71" s="136"/>
      <c r="E71" s="136"/>
      <c r="F71" s="136"/>
      <c r="G71" s="136"/>
      <c r="H71" s="51"/>
      <c r="I71" s="136" t="s">
        <v>34</v>
      </c>
      <c r="J71" s="136"/>
      <c r="K71" s="136"/>
      <c r="L71" s="136"/>
      <c r="M71" s="136"/>
      <c r="N71" s="136"/>
    </row>
    <row r="72" spans="2:16" s="20" customFormat="1" ht="23.1" customHeight="1">
      <c r="B72" s="22" t="s">
        <v>31</v>
      </c>
      <c r="C72" s="23" t="s">
        <v>32</v>
      </c>
      <c r="D72" s="24" t="s">
        <v>65</v>
      </c>
      <c r="E72" s="173" t="s">
        <v>64</v>
      </c>
      <c r="F72" s="173"/>
      <c r="G72" s="173"/>
      <c r="H72" s="11"/>
      <c r="I72" s="170" t="s">
        <v>31</v>
      </c>
      <c r="J72" s="171"/>
      <c r="K72" s="172"/>
      <c r="L72" s="10" t="s">
        <v>32</v>
      </c>
      <c r="M72" s="10" t="s">
        <v>22</v>
      </c>
      <c r="N72" s="10" t="s">
        <v>1</v>
      </c>
    </row>
    <row r="73" spans="2:16" ht="23.1" customHeight="1">
      <c r="B73" s="69" t="s">
        <v>268</v>
      </c>
      <c r="C73" s="8">
        <v>0.41</v>
      </c>
      <c r="D73" s="16">
        <v>2.5</v>
      </c>
      <c r="E73" s="133">
        <v>233823493</v>
      </c>
      <c r="F73" s="134">
        <v>233823493</v>
      </c>
      <c r="G73" s="135">
        <v>233823493</v>
      </c>
      <c r="H73" s="26"/>
      <c r="I73" s="130" t="s">
        <v>268</v>
      </c>
      <c r="J73" s="131" t="s">
        <v>268</v>
      </c>
      <c r="K73" s="132" t="s">
        <v>268</v>
      </c>
      <c r="L73" s="8">
        <v>0.41</v>
      </c>
      <c r="M73" s="16">
        <v>2.5</v>
      </c>
      <c r="N73" s="88">
        <v>96292017.200000003</v>
      </c>
    </row>
    <row r="74" spans="2:16" ht="23.1" customHeight="1">
      <c r="B74" s="69" t="s">
        <v>145</v>
      </c>
      <c r="C74" s="8">
        <v>0.11</v>
      </c>
      <c r="D74" s="16">
        <v>0</v>
      </c>
      <c r="E74" s="133">
        <v>85000000</v>
      </c>
      <c r="F74" s="134">
        <v>85000000</v>
      </c>
      <c r="G74" s="135">
        <v>85000000</v>
      </c>
      <c r="H74" s="26"/>
      <c r="I74" s="130" t="s">
        <v>161</v>
      </c>
      <c r="J74" s="131" t="s">
        <v>161</v>
      </c>
      <c r="K74" s="132" t="s">
        <v>161</v>
      </c>
      <c r="L74" s="8">
        <v>64</v>
      </c>
      <c r="M74" s="16">
        <v>0</v>
      </c>
      <c r="N74" s="88">
        <v>51303168</v>
      </c>
    </row>
    <row r="75" spans="2:16" s="14" customFormat="1" ht="23.1" customHeight="1">
      <c r="B75" s="69" t="s">
        <v>136</v>
      </c>
      <c r="C75" s="8">
        <v>0.16</v>
      </c>
      <c r="D75" s="16">
        <v>0</v>
      </c>
      <c r="E75" s="133">
        <v>74723472</v>
      </c>
      <c r="F75" s="134">
        <v>74723472</v>
      </c>
      <c r="G75" s="135">
        <v>74723472</v>
      </c>
      <c r="H75" s="26"/>
      <c r="I75" s="130" t="s">
        <v>72</v>
      </c>
      <c r="J75" s="131" t="s">
        <v>72</v>
      </c>
      <c r="K75" s="132" t="s">
        <v>72</v>
      </c>
      <c r="L75" s="8">
        <v>2.92</v>
      </c>
      <c r="M75" s="16">
        <v>-2.34</v>
      </c>
      <c r="N75" s="88">
        <v>37051176.439999998</v>
      </c>
      <c r="P75" s="96"/>
    </row>
    <row r="76" spans="2:16" s="14" customFormat="1" ht="23.1" customHeight="1">
      <c r="B76" s="71" t="s">
        <v>283</v>
      </c>
      <c r="C76" s="8">
        <v>0.08</v>
      </c>
      <c r="D76" s="16">
        <v>-11.11</v>
      </c>
      <c r="E76" s="133">
        <v>63875629</v>
      </c>
      <c r="F76" s="134">
        <v>63875629</v>
      </c>
      <c r="G76" s="135">
        <v>63875629</v>
      </c>
      <c r="H76" s="26"/>
      <c r="I76" s="130" t="s">
        <v>288</v>
      </c>
      <c r="J76" s="131" t="s">
        <v>288</v>
      </c>
      <c r="K76" s="132" t="s">
        <v>288</v>
      </c>
      <c r="L76" s="8">
        <v>0.62</v>
      </c>
      <c r="M76" s="16">
        <v>-4.62</v>
      </c>
      <c r="N76" s="88">
        <v>32399900</v>
      </c>
    </row>
    <row r="77" spans="2:16" s="14" customFormat="1" ht="23.1" customHeight="1">
      <c r="B77" s="69" t="s">
        <v>138</v>
      </c>
      <c r="C77" s="8">
        <v>0.24</v>
      </c>
      <c r="D77" s="16">
        <v>0</v>
      </c>
      <c r="E77" s="133">
        <v>54054125</v>
      </c>
      <c r="F77" s="134">
        <v>54054125</v>
      </c>
      <c r="G77" s="135">
        <v>54054125</v>
      </c>
      <c r="H77" s="26"/>
      <c r="I77" s="130" t="s">
        <v>279</v>
      </c>
      <c r="J77" s="131" t="s">
        <v>279</v>
      </c>
      <c r="K77" s="132" t="s">
        <v>279</v>
      </c>
      <c r="L77" s="8">
        <v>1.86</v>
      </c>
      <c r="M77" s="16">
        <v>2.2000000000000002</v>
      </c>
      <c r="N77" s="88">
        <v>20576224.190000001</v>
      </c>
    </row>
    <row r="79" spans="2:16">
      <c r="F79" s="89"/>
    </row>
  </sheetData>
  <mergeCells count="66">
    <mergeCell ref="E77:G77"/>
    <mergeCell ref="E76:G76"/>
    <mergeCell ref="I75:K75"/>
    <mergeCell ref="E73:G73"/>
    <mergeCell ref="E72:G72"/>
    <mergeCell ref="I77:K77"/>
    <mergeCell ref="I73:K73"/>
    <mergeCell ref="B61:C61"/>
    <mergeCell ref="I66:K66"/>
    <mergeCell ref="B64:G64"/>
    <mergeCell ref="I64:N64"/>
    <mergeCell ref="I72:K72"/>
    <mergeCell ref="I71:N71"/>
    <mergeCell ref="E65:G65"/>
    <mergeCell ref="I65:K65"/>
    <mergeCell ref="E66:G66"/>
    <mergeCell ref="E68:G68"/>
    <mergeCell ref="E67:G67"/>
    <mergeCell ref="I69:K69"/>
    <mergeCell ref="I68:K68"/>
    <mergeCell ref="E69:G69"/>
    <mergeCell ref="I67:K67"/>
    <mergeCell ref="I70:K70"/>
    <mergeCell ref="B62:C62"/>
    <mergeCell ref="D62:K62"/>
    <mergeCell ref="D61:K61"/>
    <mergeCell ref="B42:N42"/>
    <mergeCell ref="B1:D1"/>
    <mergeCell ref="B11:N11"/>
    <mergeCell ref="B22:C22"/>
    <mergeCell ref="D22:K22"/>
    <mergeCell ref="C5:E5"/>
    <mergeCell ref="C3:E3"/>
    <mergeCell ref="C4:E4"/>
    <mergeCell ref="C6:E6"/>
    <mergeCell ref="C7:D7"/>
    <mergeCell ref="B9:N9"/>
    <mergeCell ref="B41:C41"/>
    <mergeCell ref="D41:K41"/>
    <mergeCell ref="D60:K60"/>
    <mergeCell ref="D50:K50"/>
    <mergeCell ref="D53:K53"/>
    <mergeCell ref="B50:C50"/>
    <mergeCell ref="B51:N51"/>
    <mergeCell ref="B53:C53"/>
    <mergeCell ref="B45:N45"/>
    <mergeCell ref="D54:K54"/>
    <mergeCell ref="B54:C54"/>
    <mergeCell ref="B55:N55"/>
    <mergeCell ref="B57:N57"/>
    <mergeCell ref="B43:N43"/>
    <mergeCell ref="B23:N23"/>
    <mergeCell ref="B25:C25"/>
    <mergeCell ref="D25:K25"/>
    <mergeCell ref="I76:K76"/>
    <mergeCell ref="E75:G75"/>
    <mergeCell ref="E74:G74"/>
    <mergeCell ref="E70:G70"/>
    <mergeCell ref="I74:K74"/>
    <mergeCell ref="B71:G71"/>
    <mergeCell ref="B26:N26"/>
    <mergeCell ref="B30:C30"/>
    <mergeCell ref="D30:K30"/>
    <mergeCell ref="B63:N63"/>
    <mergeCell ref="B60:C60"/>
    <mergeCell ref="B31:N31"/>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rightToLeft="1" workbookViewId="0">
      <selection activeCell="M5" sqref="M5"/>
    </sheetView>
  </sheetViews>
  <sheetFormatPr defaultRowHeight="14.25"/>
  <cols>
    <col min="1" max="1" width="3.75" style="89" customWidth="1"/>
    <col min="2" max="2" width="25.25" style="89" bestFit="1" customWidth="1"/>
    <col min="3" max="3" width="12.375" style="89" customWidth="1"/>
    <col min="4" max="4" width="11.625" style="89" customWidth="1"/>
    <col min="5" max="5" width="16.25" style="89" customWidth="1"/>
    <col min="6" max="6" width="20.75" style="89" customWidth="1"/>
    <col min="7" max="256" width="9" style="89"/>
    <col min="257" max="257" width="3.75" style="89" customWidth="1"/>
    <col min="258" max="258" width="25.25" style="89" bestFit="1" customWidth="1"/>
    <col min="259" max="259" width="12.375" style="89" customWidth="1"/>
    <col min="260" max="260" width="11.625" style="89" customWidth="1"/>
    <col min="261" max="261" width="16.25" style="89" customWidth="1"/>
    <col min="262" max="262" width="20.75" style="89" customWidth="1"/>
    <col min="263" max="512" width="9" style="89"/>
    <col min="513" max="513" width="3.75" style="89" customWidth="1"/>
    <col min="514" max="514" width="25.25" style="89" bestFit="1" customWidth="1"/>
    <col min="515" max="515" width="12.375" style="89" customWidth="1"/>
    <col min="516" max="516" width="11.625" style="89" customWidth="1"/>
    <col min="517" max="517" width="16.25" style="89" customWidth="1"/>
    <col min="518" max="518" width="20.75" style="89" customWidth="1"/>
    <col min="519" max="768" width="9" style="89"/>
    <col min="769" max="769" width="3.75" style="89" customWidth="1"/>
    <col min="770" max="770" width="25.25" style="89" bestFit="1" customWidth="1"/>
    <col min="771" max="771" width="12.375" style="89" customWidth="1"/>
    <col min="772" max="772" width="11.625" style="89" customWidth="1"/>
    <col min="773" max="773" width="16.25" style="89" customWidth="1"/>
    <col min="774" max="774" width="20.75" style="89" customWidth="1"/>
    <col min="775" max="1024" width="9" style="89"/>
    <col min="1025" max="1025" width="3.75" style="89" customWidth="1"/>
    <col min="1026" max="1026" width="25.25" style="89" bestFit="1" customWidth="1"/>
    <col min="1027" max="1027" width="12.375" style="89" customWidth="1"/>
    <col min="1028" max="1028" width="11.625" style="89" customWidth="1"/>
    <col min="1029" max="1029" width="16.25" style="89" customWidth="1"/>
    <col min="1030" max="1030" width="20.75" style="89" customWidth="1"/>
    <col min="1031" max="1280" width="9" style="89"/>
    <col min="1281" max="1281" width="3.75" style="89" customWidth="1"/>
    <col min="1282" max="1282" width="25.25" style="89" bestFit="1" customWidth="1"/>
    <col min="1283" max="1283" width="12.375" style="89" customWidth="1"/>
    <col min="1284" max="1284" width="11.625" style="89" customWidth="1"/>
    <col min="1285" max="1285" width="16.25" style="89" customWidth="1"/>
    <col min="1286" max="1286" width="20.75" style="89" customWidth="1"/>
    <col min="1287" max="1536" width="9" style="89"/>
    <col min="1537" max="1537" width="3.75" style="89" customWidth="1"/>
    <col min="1538" max="1538" width="25.25" style="89" bestFit="1" customWidth="1"/>
    <col min="1539" max="1539" width="12.375" style="89" customWidth="1"/>
    <col min="1540" max="1540" width="11.625" style="89" customWidth="1"/>
    <col min="1541" max="1541" width="16.25" style="89" customWidth="1"/>
    <col min="1542" max="1542" width="20.75" style="89" customWidth="1"/>
    <col min="1543" max="1792" width="9" style="89"/>
    <col min="1793" max="1793" width="3.75" style="89" customWidth="1"/>
    <col min="1794" max="1794" width="25.25" style="89" bestFit="1" customWidth="1"/>
    <col min="1795" max="1795" width="12.375" style="89" customWidth="1"/>
    <col min="1796" max="1796" width="11.625" style="89" customWidth="1"/>
    <col min="1797" max="1797" width="16.25" style="89" customWidth="1"/>
    <col min="1798" max="1798" width="20.75" style="89" customWidth="1"/>
    <col min="1799" max="2048" width="9" style="89"/>
    <col min="2049" max="2049" width="3.75" style="89" customWidth="1"/>
    <col min="2050" max="2050" width="25.25" style="89" bestFit="1" customWidth="1"/>
    <col min="2051" max="2051" width="12.375" style="89" customWidth="1"/>
    <col min="2052" max="2052" width="11.625" style="89" customWidth="1"/>
    <col min="2053" max="2053" width="16.25" style="89" customWidth="1"/>
    <col min="2054" max="2054" width="20.75" style="89" customWidth="1"/>
    <col min="2055" max="2304" width="9" style="89"/>
    <col min="2305" max="2305" width="3.75" style="89" customWidth="1"/>
    <col min="2306" max="2306" width="25.25" style="89" bestFit="1" customWidth="1"/>
    <col min="2307" max="2307" width="12.375" style="89" customWidth="1"/>
    <col min="2308" max="2308" width="11.625" style="89" customWidth="1"/>
    <col min="2309" max="2309" width="16.25" style="89" customWidth="1"/>
    <col min="2310" max="2310" width="20.75" style="89" customWidth="1"/>
    <col min="2311" max="2560" width="9" style="89"/>
    <col min="2561" max="2561" width="3.75" style="89" customWidth="1"/>
    <col min="2562" max="2562" width="25.25" style="89" bestFit="1" customWidth="1"/>
    <col min="2563" max="2563" width="12.375" style="89" customWidth="1"/>
    <col min="2564" max="2564" width="11.625" style="89" customWidth="1"/>
    <col min="2565" max="2565" width="16.25" style="89" customWidth="1"/>
    <col min="2566" max="2566" width="20.75" style="89" customWidth="1"/>
    <col min="2567" max="2816" width="9" style="89"/>
    <col min="2817" max="2817" width="3.75" style="89" customWidth="1"/>
    <col min="2818" max="2818" width="25.25" style="89" bestFit="1" customWidth="1"/>
    <col min="2819" max="2819" width="12.375" style="89" customWidth="1"/>
    <col min="2820" max="2820" width="11.625" style="89" customWidth="1"/>
    <col min="2821" max="2821" width="16.25" style="89" customWidth="1"/>
    <col min="2822" max="2822" width="20.75" style="89" customWidth="1"/>
    <col min="2823" max="3072" width="9" style="89"/>
    <col min="3073" max="3073" width="3.75" style="89" customWidth="1"/>
    <col min="3074" max="3074" width="25.25" style="89" bestFit="1" customWidth="1"/>
    <col min="3075" max="3075" width="12.375" style="89" customWidth="1"/>
    <col min="3076" max="3076" width="11.625" style="89" customWidth="1"/>
    <col min="3077" max="3077" width="16.25" style="89" customWidth="1"/>
    <col min="3078" max="3078" width="20.75" style="89" customWidth="1"/>
    <col min="3079" max="3328" width="9" style="89"/>
    <col min="3329" max="3329" width="3.75" style="89" customWidth="1"/>
    <col min="3330" max="3330" width="25.25" style="89" bestFit="1" customWidth="1"/>
    <col min="3331" max="3331" width="12.375" style="89" customWidth="1"/>
    <col min="3332" max="3332" width="11.625" style="89" customWidth="1"/>
    <col min="3333" max="3333" width="16.25" style="89" customWidth="1"/>
    <col min="3334" max="3334" width="20.75" style="89" customWidth="1"/>
    <col min="3335" max="3584" width="9" style="89"/>
    <col min="3585" max="3585" width="3.75" style="89" customWidth="1"/>
    <col min="3586" max="3586" width="25.25" style="89" bestFit="1" customWidth="1"/>
    <col min="3587" max="3587" width="12.375" style="89" customWidth="1"/>
    <col min="3588" max="3588" width="11.625" style="89" customWidth="1"/>
    <col min="3589" max="3589" width="16.25" style="89" customWidth="1"/>
    <col min="3590" max="3590" width="20.75" style="89" customWidth="1"/>
    <col min="3591" max="3840" width="9" style="89"/>
    <col min="3841" max="3841" width="3.75" style="89" customWidth="1"/>
    <col min="3842" max="3842" width="25.25" style="89" bestFit="1" customWidth="1"/>
    <col min="3843" max="3843" width="12.375" style="89" customWidth="1"/>
    <col min="3844" max="3844" width="11.625" style="89" customWidth="1"/>
    <col min="3845" max="3845" width="16.25" style="89" customWidth="1"/>
    <col min="3846" max="3846" width="20.75" style="89" customWidth="1"/>
    <col min="3847" max="4096" width="9" style="89"/>
    <col min="4097" max="4097" width="3.75" style="89" customWidth="1"/>
    <col min="4098" max="4098" width="25.25" style="89" bestFit="1" customWidth="1"/>
    <col min="4099" max="4099" width="12.375" style="89" customWidth="1"/>
    <col min="4100" max="4100" width="11.625" style="89" customWidth="1"/>
    <col min="4101" max="4101" width="16.25" style="89" customWidth="1"/>
    <col min="4102" max="4102" width="20.75" style="89" customWidth="1"/>
    <col min="4103" max="4352" width="9" style="89"/>
    <col min="4353" max="4353" width="3.75" style="89" customWidth="1"/>
    <col min="4354" max="4354" width="25.25" style="89" bestFit="1" customWidth="1"/>
    <col min="4355" max="4355" width="12.375" style="89" customWidth="1"/>
    <col min="4356" max="4356" width="11.625" style="89" customWidth="1"/>
    <col min="4357" max="4357" width="16.25" style="89" customWidth="1"/>
    <col min="4358" max="4358" width="20.75" style="89" customWidth="1"/>
    <col min="4359" max="4608" width="9" style="89"/>
    <col min="4609" max="4609" width="3.75" style="89" customWidth="1"/>
    <col min="4610" max="4610" width="25.25" style="89" bestFit="1" customWidth="1"/>
    <col min="4611" max="4611" width="12.375" style="89" customWidth="1"/>
    <col min="4612" max="4612" width="11.625" style="89" customWidth="1"/>
    <col min="4613" max="4613" width="16.25" style="89" customWidth="1"/>
    <col min="4614" max="4614" width="20.75" style="89" customWidth="1"/>
    <col min="4615" max="4864" width="9" style="89"/>
    <col min="4865" max="4865" width="3.75" style="89" customWidth="1"/>
    <col min="4866" max="4866" width="25.25" style="89" bestFit="1" customWidth="1"/>
    <col min="4867" max="4867" width="12.375" style="89" customWidth="1"/>
    <col min="4868" max="4868" width="11.625" style="89" customWidth="1"/>
    <col min="4869" max="4869" width="16.25" style="89" customWidth="1"/>
    <col min="4870" max="4870" width="20.75" style="89" customWidth="1"/>
    <col min="4871" max="5120" width="9" style="89"/>
    <col min="5121" max="5121" width="3.75" style="89" customWidth="1"/>
    <col min="5122" max="5122" width="25.25" style="89" bestFit="1" customWidth="1"/>
    <col min="5123" max="5123" width="12.375" style="89" customWidth="1"/>
    <col min="5124" max="5124" width="11.625" style="89" customWidth="1"/>
    <col min="5125" max="5125" width="16.25" style="89" customWidth="1"/>
    <col min="5126" max="5126" width="20.75" style="89" customWidth="1"/>
    <col min="5127" max="5376" width="9" style="89"/>
    <col min="5377" max="5377" width="3.75" style="89" customWidth="1"/>
    <col min="5378" max="5378" width="25.25" style="89" bestFit="1" customWidth="1"/>
    <col min="5379" max="5379" width="12.375" style="89" customWidth="1"/>
    <col min="5380" max="5380" width="11.625" style="89" customWidth="1"/>
    <col min="5381" max="5381" width="16.25" style="89" customWidth="1"/>
    <col min="5382" max="5382" width="20.75" style="89" customWidth="1"/>
    <col min="5383" max="5632" width="9" style="89"/>
    <col min="5633" max="5633" width="3.75" style="89" customWidth="1"/>
    <col min="5634" max="5634" width="25.25" style="89" bestFit="1" customWidth="1"/>
    <col min="5635" max="5635" width="12.375" style="89" customWidth="1"/>
    <col min="5636" max="5636" width="11.625" style="89" customWidth="1"/>
    <col min="5637" max="5637" width="16.25" style="89" customWidth="1"/>
    <col min="5638" max="5638" width="20.75" style="89" customWidth="1"/>
    <col min="5639" max="5888" width="9" style="89"/>
    <col min="5889" max="5889" width="3.75" style="89" customWidth="1"/>
    <col min="5890" max="5890" width="25.25" style="89" bestFit="1" customWidth="1"/>
    <col min="5891" max="5891" width="12.375" style="89" customWidth="1"/>
    <col min="5892" max="5892" width="11.625" style="89" customWidth="1"/>
    <col min="5893" max="5893" width="16.25" style="89" customWidth="1"/>
    <col min="5894" max="5894" width="20.75" style="89" customWidth="1"/>
    <col min="5895" max="6144" width="9" style="89"/>
    <col min="6145" max="6145" width="3.75" style="89" customWidth="1"/>
    <col min="6146" max="6146" width="25.25" style="89" bestFit="1" customWidth="1"/>
    <col min="6147" max="6147" width="12.375" style="89" customWidth="1"/>
    <col min="6148" max="6148" width="11.625" style="89" customWidth="1"/>
    <col min="6149" max="6149" width="16.25" style="89" customWidth="1"/>
    <col min="6150" max="6150" width="20.75" style="89" customWidth="1"/>
    <col min="6151" max="6400" width="9" style="89"/>
    <col min="6401" max="6401" width="3.75" style="89" customWidth="1"/>
    <col min="6402" max="6402" width="25.25" style="89" bestFit="1" customWidth="1"/>
    <col min="6403" max="6403" width="12.375" style="89" customWidth="1"/>
    <col min="6404" max="6404" width="11.625" style="89" customWidth="1"/>
    <col min="6405" max="6405" width="16.25" style="89" customWidth="1"/>
    <col min="6406" max="6406" width="20.75" style="89" customWidth="1"/>
    <col min="6407" max="6656" width="9" style="89"/>
    <col min="6657" max="6657" width="3.75" style="89" customWidth="1"/>
    <col min="6658" max="6658" width="25.25" style="89" bestFit="1" customWidth="1"/>
    <col min="6659" max="6659" width="12.375" style="89" customWidth="1"/>
    <col min="6660" max="6660" width="11.625" style="89" customWidth="1"/>
    <col min="6661" max="6661" width="16.25" style="89" customWidth="1"/>
    <col min="6662" max="6662" width="20.75" style="89" customWidth="1"/>
    <col min="6663" max="6912" width="9" style="89"/>
    <col min="6913" max="6913" width="3.75" style="89" customWidth="1"/>
    <col min="6914" max="6914" width="25.25" style="89" bestFit="1" customWidth="1"/>
    <col min="6915" max="6915" width="12.375" style="89" customWidth="1"/>
    <col min="6916" max="6916" width="11.625" style="89" customWidth="1"/>
    <col min="6917" max="6917" width="16.25" style="89" customWidth="1"/>
    <col min="6918" max="6918" width="20.75" style="89" customWidth="1"/>
    <col min="6919" max="7168" width="9" style="89"/>
    <col min="7169" max="7169" width="3.75" style="89" customWidth="1"/>
    <col min="7170" max="7170" width="25.25" style="89" bestFit="1" customWidth="1"/>
    <col min="7171" max="7171" width="12.375" style="89" customWidth="1"/>
    <col min="7172" max="7172" width="11.625" style="89" customWidth="1"/>
    <col min="7173" max="7173" width="16.25" style="89" customWidth="1"/>
    <col min="7174" max="7174" width="20.75" style="89" customWidth="1"/>
    <col min="7175" max="7424" width="9" style="89"/>
    <col min="7425" max="7425" width="3.75" style="89" customWidth="1"/>
    <col min="7426" max="7426" width="25.25" style="89" bestFit="1" customWidth="1"/>
    <col min="7427" max="7427" width="12.375" style="89" customWidth="1"/>
    <col min="7428" max="7428" width="11.625" style="89" customWidth="1"/>
    <col min="7429" max="7429" width="16.25" style="89" customWidth="1"/>
    <col min="7430" max="7430" width="20.75" style="89" customWidth="1"/>
    <col min="7431" max="7680" width="9" style="89"/>
    <col min="7681" max="7681" width="3.75" style="89" customWidth="1"/>
    <col min="7682" max="7682" width="25.25" style="89" bestFit="1" customWidth="1"/>
    <col min="7683" max="7683" width="12.375" style="89" customWidth="1"/>
    <col min="7684" max="7684" width="11.625" style="89" customWidth="1"/>
    <col min="7685" max="7685" width="16.25" style="89" customWidth="1"/>
    <col min="7686" max="7686" width="20.75" style="89" customWidth="1"/>
    <col min="7687" max="7936" width="9" style="89"/>
    <col min="7937" max="7937" width="3.75" style="89" customWidth="1"/>
    <col min="7938" max="7938" width="25.25" style="89" bestFit="1" customWidth="1"/>
    <col min="7939" max="7939" width="12.375" style="89" customWidth="1"/>
    <col min="7940" max="7940" width="11.625" style="89" customWidth="1"/>
    <col min="7941" max="7941" width="16.25" style="89" customWidth="1"/>
    <col min="7942" max="7942" width="20.75" style="89" customWidth="1"/>
    <col min="7943" max="8192" width="9" style="89"/>
    <col min="8193" max="8193" width="3.75" style="89" customWidth="1"/>
    <col min="8194" max="8194" width="25.25" style="89" bestFit="1" customWidth="1"/>
    <col min="8195" max="8195" width="12.375" style="89" customWidth="1"/>
    <col min="8196" max="8196" width="11.625" style="89" customWidth="1"/>
    <col min="8197" max="8197" width="16.25" style="89" customWidth="1"/>
    <col min="8198" max="8198" width="20.75" style="89" customWidth="1"/>
    <col min="8199" max="8448" width="9" style="89"/>
    <col min="8449" max="8449" width="3.75" style="89" customWidth="1"/>
    <col min="8450" max="8450" width="25.25" style="89" bestFit="1" customWidth="1"/>
    <col min="8451" max="8451" width="12.375" style="89" customWidth="1"/>
    <col min="8452" max="8452" width="11.625" style="89" customWidth="1"/>
    <col min="8453" max="8453" width="16.25" style="89" customWidth="1"/>
    <col min="8454" max="8454" width="20.75" style="89" customWidth="1"/>
    <col min="8455" max="8704" width="9" style="89"/>
    <col min="8705" max="8705" width="3.75" style="89" customWidth="1"/>
    <col min="8706" max="8706" width="25.25" style="89" bestFit="1" customWidth="1"/>
    <col min="8707" max="8707" width="12.375" style="89" customWidth="1"/>
    <col min="8708" max="8708" width="11.625" style="89" customWidth="1"/>
    <col min="8709" max="8709" width="16.25" style="89" customWidth="1"/>
    <col min="8710" max="8710" width="20.75" style="89" customWidth="1"/>
    <col min="8711" max="8960" width="9" style="89"/>
    <col min="8961" max="8961" width="3.75" style="89" customWidth="1"/>
    <col min="8962" max="8962" width="25.25" style="89" bestFit="1" customWidth="1"/>
    <col min="8963" max="8963" width="12.375" style="89" customWidth="1"/>
    <col min="8964" max="8964" width="11.625" style="89" customWidth="1"/>
    <col min="8965" max="8965" width="16.25" style="89" customWidth="1"/>
    <col min="8966" max="8966" width="20.75" style="89" customWidth="1"/>
    <col min="8967" max="9216" width="9" style="89"/>
    <col min="9217" max="9217" width="3.75" style="89" customWidth="1"/>
    <col min="9218" max="9218" width="25.25" style="89" bestFit="1" customWidth="1"/>
    <col min="9219" max="9219" width="12.375" style="89" customWidth="1"/>
    <col min="9220" max="9220" width="11.625" style="89" customWidth="1"/>
    <col min="9221" max="9221" width="16.25" style="89" customWidth="1"/>
    <col min="9222" max="9222" width="20.75" style="89" customWidth="1"/>
    <col min="9223" max="9472" width="9" style="89"/>
    <col min="9473" max="9473" width="3.75" style="89" customWidth="1"/>
    <col min="9474" max="9474" width="25.25" style="89" bestFit="1" customWidth="1"/>
    <col min="9475" max="9475" width="12.375" style="89" customWidth="1"/>
    <col min="9476" max="9476" width="11.625" style="89" customWidth="1"/>
    <col min="9477" max="9477" width="16.25" style="89" customWidth="1"/>
    <col min="9478" max="9478" width="20.75" style="89" customWidth="1"/>
    <col min="9479" max="9728" width="9" style="89"/>
    <col min="9729" max="9729" width="3.75" style="89" customWidth="1"/>
    <col min="9730" max="9730" width="25.25" style="89" bestFit="1" customWidth="1"/>
    <col min="9731" max="9731" width="12.375" style="89" customWidth="1"/>
    <col min="9732" max="9732" width="11.625" style="89" customWidth="1"/>
    <col min="9733" max="9733" width="16.25" style="89" customWidth="1"/>
    <col min="9734" max="9734" width="20.75" style="89" customWidth="1"/>
    <col min="9735" max="9984" width="9" style="89"/>
    <col min="9985" max="9985" width="3.75" style="89" customWidth="1"/>
    <col min="9986" max="9986" width="25.25" style="89" bestFit="1" customWidth="1"/>
    <col min="9987" max="9987" width="12.375" style="89" customWidth="1"/>
    <col min="9988" max="9988" width="11.625" style="89" customWidth="1"/>
    <col min="9989" max="9989" width="16.25" style="89" customWidth="1"/>
    <col min="9990" max="9990" width="20.75" style="89" customWidth="1"/>
    <col min="9991" max="10240" width="9" style="89"/>
    <col min="10241" max="10241" width="3.75" style="89" customWidth="1"/>
    <col min="10242" max="10242" width="25.25" style="89" bestFit="1" customWidth="1"/>
    <col min="10243" max="10243" width="12.375" style="89" customWidth="1"/>
    <col min="10244" max="10244" width="11.625" style="89" customWidth="1"/>
    <col min="10245" max="10245" width="16.25" style="89" customWidth="1"/>
    <col min="10246" max="10246" width="20.75" style="89" customWidth="1"/>
    <col min="10247" max="10496" width="9" style="89"/>
    <col min="10497" max="10497" width="3.75" style="89" customWidth="1"/>
    <col min="10498" max="10498" width="25.25" style="89" bestFit="1" customWidth="1"/>
    <col min="10499" max="10499" width="12.375" style="89" customWidth="1"/>
    <col min="10500" max="10500" width="11.625" style="89" customWidth="1"/>
    <col min="10501" max="10501" width="16.25" style="89" customWidth="1"/>
    <col min="10502" max="10502" width="20.75" style="89" customWidth="1"/>
    <col min="10503" max="10752" width="9" style="89"/>
    <col min="10753" max="10753" width="3.75" style="89" customWidth="1"/>
    <col min="10754" max="10754" width="25.25" style="89" bestFit="1" customWidth="1"/>
    <col min="10755" max="10755" width="12.375" style="89" customWidth="1"/>
    <col min="10756" max="10756" width="11.625" style="89" customWidth="1"/>
    <col min="10757" max="10757" width="16.25" style="89" customWidth="1"/>
    <col min="10758" max="10758" width="20.75" style="89" customWidth="1"/>
    <col min="10759" max="11008" width="9" style="89"/>
    <col min="11009" max="11009" width="3.75" style="89" customWidth="1"/>
    <col min="11010" max="11010" width="25.25" style="89" bestFit="1" customWidth="1"/>
    <col min="11011" max="11011" width="12.375" style="89" customWidth="1"/>
    <col min="11012" max="11012" width="11.625" style="89" customWidth="1"/>
    <col min="11013" max="11013" width="16.25" style="89" customWidth="1"/>
    <col min="11014" max="11014" width="20.75" style="89" customWidth="1"/>
    <col min="11015" max="11264" width="9" style="89"/>
    <col min="11265" max="11265" width="3.75" style="89" customWidth="1"/>
    <col min="11266" max="11266" width="25.25" style="89" bestFit="1" customWidth="1"/>
    <col min="11267" max="11267" width="12.375" style="89" customWidth="1"/>
    <col min="11268" max="11268" width="11.625" style="89" customWidth="1"/>
    <col min="11269" max="11269" width="16.25" style="89" customWidth="1"/>
    <col min="11270" max="11270" width="20.75" style="89" customWidth="1"/>
    <col min="11271" max="11520" width="9" style="89"/>
    <col min="11521" max="11521" width="3.75" style="89" customWidth="1"/>
    <col min="11522" max="11522" width="25.25" style="89" bestFit="1" customWidth="1"/>
    <col min="11523" max="11523" width="12.375" style="89" customWidth="1"/>
    <col min="11524" max="11524" width="11.625" style="89" customWidth="1"/>
    <col min="11525" max="11525" width="16.25" style="89" customWidth="1"/>
    <col min="11526" max="11526" width="20.75" style="89" customWidth="1"/>
    <col min="11527" max="11776" width="9" style="89"/>
    <col min="11777" max="11777" width="3.75" style="89" customWidth="1"/>
    <col min="11778" max="11778" width="25.25" style="89" bestFit="1" customWidth="1"/>
    <col min="11779" max="11779" width="12.375" style="89" customWidth="1"/>
    <col min="11780" max="11780" width="11.625" style="89" customWidth="1"/>
    <col min="11781" max="11781" width="16.25" style="89" customWidth="1"/>
    <col min="11782" max="11782" width="20.75" style="89" customWidth="1"/>
    <col min="11783" max="12032" width="9" style="89"/>
    <col min="12033" max="12033" width="3.75" style="89" customWidth="1"/>
    <col min="12034" max="12034" width="25.25" style="89" bestFit="1" customWidth="1"/>
    <col min="12035" max="12035" width="12.375" style="89" customWidth="1"/>
    <col min="12036" max="12036" width="11.625" style="89" customWidth="1"/>
    <col min="12037" max="12037" width="16.25" style="89" customWidth="1"/>
    <col min="12038" max="12038" width="20.75" style="89" customWidth="1"/>
    <col min="12039" max="12288" width="9" style="89"/>
    <col min="12289" max="12289" width="3.75" style="89" customWidth="1"/>
    <col min="12290" max="12290" width="25.25" style="89" bestFit="1" customWidth="1"/>
    <col min="12291" max="12291" width="12.375" style="89" customWidth="1"/>
    <col min="12292" max="12292" width="11.625" style="89" customWidth="1"/>
    <col min="12293" max="12293" width="16.25" style="89" customWidth="1"/>
    <col min="12294" max="12294" width="20.75" style="89" customWidth="1"/>
    <col min="12295" max="12544" width="9" style="89"/>
    <col min="12545" max="12545" width="3.75" style="89" customWidth="1"/>
    <col min="12546" max="12546" width="25.25" style="89" bestFit="1" customWidth="1"/>
    <col min="12547" max="12547" width="12.375" style="89" customWidth="1"/>
    <col min="12548" max="12548" width="11.625" style="89" customWidth="1"/>
    <col min="12549" max="12549" width="16.25" style="89" customWidth="1"/>
    <col min="12550" max="12550" width="20.75" style="89" customWidth="1"/>
    <col min="12551" max="12800" width="9" style="89"/>
    <col min="12801" max="12801" width="3.75" style="89" customWidth="1"/>
    <col min="12802" max="12802" width="25.25" style="89" bestFit="1" customWidth="1"/>
    <col min="12803" max="12803" width="12.375" style="89" customWidth="1"/>
    <col min="12804" max="12804" width="11.625" style="89" customWidth="1"/>
    <col min="12805" max="12805" width="16.25" style="89" customWidth="1"/>
    <col min="12806" max="12806" width="20.75" style="89" customWidth="1"/>
    <col min="12807" max="13056" width="9" style="89"/>
    <col min="13057" max="13057" width="3.75" style="89" customWidth="1"/>
    <col min="13058" max="13058" width="25.25" style="89" bestFit="1" customWidth="1"/>
    <col min="13059" max="13059" width="12.375" style="89" customWidth="1"/>
    <col min="13060" max="13060" width="11.625" style="89" customWidth="1"/>
    <col min="13061" max="13061" width="16.25" style="89" customWidth="1"/>
    <col min="13062" max="13062" width="20.75" style="89" customWidth="1"/>
    <col min="13063" max="13312" width="9" style="89"/>
    <col min="13313" max="13313" width="3.75" style="89" customWidth="1"/>
    <col min="13314" max="13314" width="25.25" style="89" bestFit="1" customWidth="1"/>
    <col min="13315" max="13315" width="12.375" style="89" customWidth="1"/>
    <col min="13316" max="13316" width="11.625" style="89" customWidth="1"/>
    <col min="13317" max="13317" width="16.25" style="89" customWidth="1"/>
    <col min="13318" max="13318" width="20.75" style="89" customWidth="1"/>
    <col min="13319" max="13568" width="9" style="89"/>
    <col min="13569" max="13569" width="3.75" style="89" customWidth="1"/>
    <col min="13570" max="13570" width="25.25" style="89" bestFit="1" customWidth="1"/>
    <col min="13571" max="13571" width="12.375" style="89" customWidth="1"/>
    <col min="13572" max="13572" width="11.625" style="89" customWidth="1"/>
    <col min="13573" max="13573" width="16.25" style="89" customWidth="1"/>
    <col min="13574" max="13574" width="20.75" style="89" customWidth="1"/>
    <col min="13575" max="13824" width="9" style="89"/>
    <col min="13825" max="13825" width="3.75" style="89" customWidth="1"/>
    <col min="13826" max="13826" width="25.25" style="89" bestFit="1" customWidth="1"/>
    <col min="13827" max="13827" width="12.375" style="89" customWidth="1"/>
    <col min="13828" max="13828" width="11.625" style="89" customWidth="1"/>
    <col min="13829" max="13829" width="16.25" style="89" customWidth="1"/>
    <col min="13830" max="13830" width="20.75" style="89" customWidth="1"/>
    <col min="13831" max="14080" width="9" style="89"/>
    <col min="14081" max="14081" width="3.75" style="89" customWidth="1"/>
    <col min="14082" max="14082" width="25.25" style="89" bestFit="1" customWidth="1"/>
    <col min="14083" max="14083" width="12.375" style="89" customWidth="1"/>
    <col min="14084" max="14084" width="11.625" style="89" customWidth="1"/>
    <col min="14085" max="14085" width="16.25" style="89" customWidth="1"/>
    <col min="14086" max="14086" width="20.75" style="89" customWidth="1"/>
    <col min="14087" max="14336" width="9" style="89"/>
    <col min="14337" max="14337" width="3.75" style="89" customWidth="1"/>
    <col min="14338" max="14338" width="25.25" style="89" bestFit="1" customWidth="1"/>
    <col min="14339" max="14339" width="12.375" style="89" customWidth="1"/>
    <col min="14340" max="14340" width="11.625" style="89" customWidth="1"/>
    <col min="14341" max="14341" width="16.25" style="89" customWidth="1"/>
    <col min="14342" max="14342" width="20.75" style="89" customWidth="1"/>
    <col min="14343" max="14592" width="9" style="89"/>
    <col min="14593" max="14593" width="3.75" style="89" customWidth="1"/>
    <col min="14594" max="14594" width="25.25" style="89" bestFit="1" customWidth="1"/>
    <col min="14595" max="14595" width="12.375" style="89" customWidth="1"/>
    <col min="14596" max="14596" width="11.625" style="89" customWidth="1"/>
    <col min="14597" max="14597" width="16.25" style="89" customWidth="1"/>
    <col min="14598" max="14598" width="20.75" style="89" customWidth="1"/>
    <col min="14599" max="14848" width="9" style="89"/>
    <col min="14849" max="14849" width="3.75" style="89" customWidth="1"/>
    <col min="14850" max="14850" width="25.25" style="89" bestFit="1" customWidth="1"/>
    <col min="14851" max="14851" width="12.375" style="89" customWidth="1"/>
    <col min="14852" max="14852" width="11.625" style="89" customWidth="1"/>
    <col min="14853" max="14853" width="16.25" style="89" customWidth="1"/>
    <col min="14854" max="14854" width="20.75" style="89" customWidth="1"/>
    <col min="14855" max="15104" width="9" style="89"/>
    <col min="15105" max="15105" width="3.75" style="89" customWidth="1"/>
    <col min="15106" max="15106" width="25.25" style="89" bestFit="1" customWidth="1"/>
    <col min="15107" max="15107" width="12.375" style="89" customWidth="1"/>
    <col min="15108" max="15108" width="11.625" style="89" customWidth="1"/>
    <col min="15109" max="15109" width="16.25" style="89" customWidth="1"/>
    <col min="15110" max="15110" width="20.75" style="89" customWidth="1"/>
    <col min="15111" max="15360" width="9" style="89"/>
    <col min="15361" max="15361" width="3.75" style="89" customWidth="1"/>
    <col min="15362" max="15362" width="25.25" style="89" bestFit="1" customWidth="1"/>
    <col min="15363" max="15363" width="12.375" style="89" customWidth="1"/>
    <col min="15364" max="15364" width="11.625" style="89" customWidth="1"/>
    <col min="15365" max="15365" width="16.25" style="89" customWidth="1"/>
    <col min="15366" max="15366" width="20.75" style="89" customWidth="1"/>
    <col min="15367" max="15616" width="9" style="89"/>
    <col min="15617" max="15617" width="3.75" style="89" customWidth="1"/>
    <col min="15618" max="15618" width="25.25" style="89" bestFit="1" customWidth="1"/>
    <col min="15619" max="15619" width="12.375" style="89" customWidth="1"/>
    <col min="15620" max="15620" width="11.625" style="89" customWidth="1"/>
    <col min="15621" max="15621" width="16.25" style="89" customWidth="1"/>
    <col min="15622" max="15622" width="20.75" style="89" customWidth="1"/>
    <col min="15623" max="15872" width="9" style="89"/>
    <col min="15873" max="15873" width="3.75" style="89" customWidth="1"/>
    <col min="15874" max="15874" width="25.25" style="89" bestFit="1" customWidth="1"/>
    <col min="15875" max="15875" width="12.375" style="89" customWidth="1"/>
    <col min="15876" max="15876" width="11.625" style="89" customWidth="1"/>
    <col min="15877" max="15877" width="16.25" style="89" customWidth="1"/>
    <col min="15878" max="15878" width="20.75" style="89" customWidth="1"/>
    <col min="15879" max="16128" width="9" style="89"/>
    <col min="16129" max="16129" width="3.75" style="89" customWidth="1"/>
    <col min="16130" max="16130" width="25.25" style="89" bestFit="1" customWidth="1"/>
    <col min="16131" max="16131" width="12.375" style="89" customWidth="1"/>
    <col min="16132" max="16132" width="11.625" style="89" customWidth="1"/>
    <col min="16133" max="16133" width="16.25" style="89" customWidth="1"/>
    <col min="16134" max="16134" width="20.75" style="89" customWidth="1"/>
    <col min="16135" max="16384" width="9" style="89"/>
  </cols>
  <sheetData>
    <row r="1" spans="2:6" ht="23.25">
      <c r="B1" s="184" t="s">
        <v>301</v>
      </c>
      <c r="C1" s="184"/>
    </row>
    <row r="2" spans="2:6" ht="23.25">
      <c r="B2" s="111" t="s">
        <v>302</v>
      </c>
      <c r="C2" s="111"/>
    </row>
    <row r="3" spans="2:6" ht="18">
      <c r="B3" s="185"/>
      <c r="C3" s="185"/>
      <c r="D3" s="185"/>
    </row>
    <row r="4" spans="2:6" ht="23.25">
      <c r="B4" s="178" t="s">
        <v>303</v>
      </c>
      <c r="C4" s="178"/>
      <c r="D4" s="178"/>
      <c r="E4" s="178"/>
      <c r="F4" s="178"/>
    </row>
    <row r="5" spans="2:6" ht="15.75">
      <c r="B5" s="112" t="s">
        <v>31</v>
      </c>
      <c r="C5" s="113" t="s">
        <v>14</v>
      </c>
      <c r="D5" s="113" t="s">
        <v>3</v>
      </c>
      <c r="E5" s="113" t="s">
        <v>64</v>
      </c>
      <c r="F5" s="113" t="s">
        <v>1</v>
      </c>
    </row>
    <row r="6" spans="2:6" ht="18">
      <c r="B6" s="179" t="s">
        <v>23</v>
      </c>
      <c r="C6" s="180"/>
      <c r="D6" s="180"/>
      <c r="E6" s="180"/>
      <c r="F6" s="181"/>
    </row>
    <row r="7" spans="2:6" ht="18">
      <c r="B7" s="114" t="s">
        <v>138</v>
      </c>
      <c r="C7" s="115" t="s">
        <v>139</v>
      </c>
      <c r="D7" s="116">
        <v>1</v>
      </c>
      <c r="E7" s="116">
        <v>5454125</v>
      </c>
      <c r="F7" s="116">
        <v>1308990</v>
      </c>
    </row>
    <row r="8" spans="2:6" ht="18">
      <c r="B8" s="114" t="s">
        <v>304</v>
      </c>
      <c r="C8" s="115" t="s">
        <v>137</v>
      </c>
      <c r="D8" s="116">
        <v>2</v>
      </c>
      <c r="E8" s="116">
        <v>166500</v>
      </c>
      <c r="F8" s="116">
        <v>26640</v>
      </c>
    </row>
    <row r="9" spans="2:6" ht="18">
      <c r="B9" s="182" t="s">
        <v>24</v>
      </c>
      <c r="C9" s="183"/>
      <c r="D9" s="116">
        <f>SUM(D7:D8)</f>
        <v>3</v>
      </c>
      <c r="E9" s="116">
        <f>SUM(E7:E8)</f>
        <v>5620625</v>
      </c>
      <c r="F9" s="116">
        <f>SUM(F7:F8)</f>
        <v>1335630</v>
      </c>
    </row>
    <row r="10" spans="2:6" ht="18">
      <c r="B10" s="176" t="s">
        <v>305</v>
      </c>
      <c r="C10" s="177"/>
      <c r="D10" s="116">
        <v>3</v>
      </c>
      <c r="E10" s="116">
        <v>5620625</v>
      </c>
      <c r="F10" s="116">
        <v>1335630</v>
      </c>
    </row>
    <row r="11" spans="2:6" ht="18">
      <c r="B11" s="117"/>
      <c r="C11" s="117"/>
      <c r="D11" s="117"/>
      <c r="E11" s="117"/>
      <c r="F11" s="117"/>
    </row>
    <row r="12" spans="2:6" ht="23.25">
      <c r="B12" s="178" t="s">
        <v>306</v>
      </c>
      <c r="C12" s="178"/>
      <c r="D12" s="178"/>
      <c r="E12" s="178"/>
      <c r="F12" s="178"/>
    </row>
    <row r="13" spans="2:6" ht="18">
      <c r="B13" s="118" t="s">
        <v>31</v>
      </c>
      <c r="C13" s="119" t="s">
        <v>14</v>
      </c>
      <c r="D13" s="119" t="s">
        <v>3</v>
      </c>
      <c r="E13" s="119" t="s">
        <v>64</v>
      </c>
      <c r="F13" s="119" t="s">
        <v>1</v>
      </c>
    </row>
    <row r="14" spans="2:6" ht="18">
      <c r="B14" s="179" t="s">
        <v>23</v>
      </c>
      <c r="C14" s="180"/>
      <c r="D14" s="180"/>
      <c r="E14" s="180"/>
      <c r="F14" s="181"/>
    </row>
    <row r="15" spans="2:6" ht="18">
      <c r="B15" s="114" t="s">
        <v>307</v>
      </c>
      <c r="C15" s="115" t="s">
        <v>210</v>
      </c>
      <c r="D15" s="116">
        <v>1</v>
      </c>
      <c r="E15" s="116">
        <v>4600000</v>
      </c>
      <c r="F15" s="116">
        <v>1794000</v>
      </c>
    </row>
    <row r="16" spans="2:6" ht="18">
      <c r="B16" s="114" t="s">
        <v>304</v>
      </c>
      <c r="C16" s="115" t="s">
        <v>137</v>
      </c>
      <c r="D16" s="116">
        <v>3</v>
      </c>
      <c r="E16" s="116">
        <v>2503991</v>
      </c>
      <c r="F16" s="116">
        <v>400638.56</v>
      </c>
    </row>
    <row r="17" spans="2:6" ht="18">
      <c r="B17" s="114" t="s">
        <v>288</v>
      </c>
      <c r="C17" s="115" t="s">
        <v>289</v>
      </c>
      <c r="D17" s="116">
        <v>5</v>
      </c>
      <c r="E17" s="116">
        <v>8000000</v>
      </c>
      <c r="F17" s="116">
        <v>4960000</v>
      </c>
    </row>
    <row r="18" spans="2:6" ht="18">
      <c r="B18" s="182" t="s">
        <v>24</v>
      </c>
      <c r="C18" s="183"/>
      <c r="D18" s="116">
        <f>SUM(D15:D17)</f>
        <v>9</v>
      </c>
      <c r="E18" s="116">
        <f>SUM(E15:E17)</f>
        <v>15103991</v>
      </c>
      <c r="F18" s="116">
        <f>SUM(F15:F17)</f>
        <v>7154638.5600000005</v>
      </c>
    </row>
    <row r="19" spans="2:6" ht="18">
      <c r="B19" s="179" t="s">
        <v>25</v>
      </c>
      <c r="C19" s="180"/>
      <c r="D19" s="180"/>
      <c r="E19" s="180"/>
      <c r="F19" s="181"/>
    </row>
    <row r="20" spans="2:6" ht="18">
      <c r="B20" s="114" t="s">
        <v>308</v>
      </c>
      <c r="C20" s="115" t="s">
        <v>85</v>
      </c>
      <c r="D20" s="116">
        <v>9</v>
      </c>
      <c r="E20" s="116">
        <v>6848795</v>
      </c>
      <c r="F20" s="116">
        <v>10684120.199999999</v>
      </c>
    </row>
    <row r="21" spans="2:6" ht="18">
      <c r="B21" s="176" t="s">
        <v>170</v>
      </c>
      <c r="C21" s="177"/>
      <c r="D21" s="116">
        <f>SUM(D20)</f>
        <v>9</v>
      </c>
      <c r="E21" s="116">
        <f>SUM(E20)</f>
        <v>6848795</v>
      </c>
      <c r="F21" s="116">
        <f>SUM(F20)</f>
        <v>10684120.199999999</v>
      </c>
    </row>
    <row r="22" spans="2:6" ht="18">
      <c r="B22" s="179" t="s">
        <v>309</v>
      </c>
      <c r="C22" s="180"/>
      <c r="D22" s="180"/>
      <c r="E22" s="180"/>
      <c r="F22" s="181"/>
    </row>
    <row r="23" spans="2:6" ht="18">
      <c r="B23" s="114" t="s">
        <v>173</v>
      </c>
      <c r="C23" s="115" t="s">
        <v>174</v>
      </c>
      <c r="D23" s="116">
        <v>16</v>
      </c>
      <c r="E23" s="116">
        <v>1950624</v>
      </c>
      <c r="F23" s="116">
        <v>14629680</v>
      </c>
    </row>
    <row r="24" spans="2:6" ht="18">
      <c r="B24" s="176" t="s">
        <v>310</v>
      </c>
      <c r="C24" s="177"/>
      <c r="D24" s="116">
        <f>SUM(D23)</f>
        <v>16</v>
      </c>
      <c r="E24" s="116">
        <f>SUM(E23)</f>
        <v>1950624</v>
      </c>
      <c r="F24" s="116">
        <f>SUM(F23)</f>
        <v>14629680</v>
      </c>
    </row>
    <row r="25" spans="2:6" ht="18">
      <c r="B25" s="176" t="s">
        <v>305</v>
      </c>
      <c r="C25" s="177"/>
      <c r="D25" s="116">
        <f>D24+D21+D18</f>
        <v>34</v>
      </c>
      <c r="E25" s="116">
        <f>E24+E21+E18</f>
        <v>23903410</v>
      </c>
      <c r="F25" s="116">
        <f>F24+F21+F18</f>
        <v>32468438.759999998</v>
      </c>
    </row>
  </sheetData>
  <mergeCells count="14">
    <mergeCell ref="B10:C10"/>
    <mergeCell ref="B1:C1"/>
    <mergeCell ref="B3:D3"/>
    <mergeCell ref="B4:F4"/>
    <mergeCell ref="B6:F6"/>
    <mergeCell ref="B9:C9"/>
    <mergeCell ref="B24:C24"/>
    <mergeCell ref="B25:C25"/>
    <mergeCell ref="B12:F12"/>
    <mergeCell ref="B14:F14"/>
    <mergeCell ref="B18:C18"/>
    <mergeCell ref="B19:F19"/>
    <mergeCell ref="B21:C21"/>
    <mergeCell ref="B22:F22"/>
  </mergeCells>
  <pageMargins left="0" right="0" top="0"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1"/>
  <sheetViews>
    <sheetView rightToLeft="1" topLeftCell="A2" zoomScale="90" zoomScaleNormal="90" workbookViewId="0">
      <selection activeCell="B8" sqref="B8"/>
    </sheetView>
  </sheetViews>
  <sheetFormatPr defaultRowHeight="14.25"/>
  <cols>
    <col min="1" max="1" width="3.125" customWidth="1"/>
    <col min="2" max="2" width="20.375" customWidth="1"/>
    <col min="3" max="3" width="13.875" customWidth="1"/>
    <col min="4" max="4" width="20.875" customWidth="1"/>
    <col min="5" max="5" width="20.125" customWidth="1"/>
  </cols>
  <sheetData>
    <row r="1" spans="2:5" ht="16.5" customHeight="1">
      <c r="B1" s="189" t="s">
        <v>295</v>
      </c>
      <c r="C1" s="189"/>
      <c r="D1" s="189"/>
      <c r="E1" s="189"/>
    </row>
    <row r="2" spans="2:5" ht="14.25" customHeight="1">
      <c r="B2" s="48" t="s">
        <v>13</v>
      </c>
      <c r="C2" s="48" t="s">
        <v>14</v>
      </c>
      <c r="D2" s="48" t="s">
        <v>35</v>
      </c>
      <c r="E2" s="48" t="s">
        <v>36</v>
      </c>
    </row>
    <row r="3" spans="2:5" ht="12" customHeight="1">
      <c r="B3" s="190" t="s">
        <v>23</v>
      </c>
      <c r="C3" s="190"/>
      <c r="D3" s="190"/>
      <c r="E3" s="190"/>
    </row>
    <row r="4" spans="2:5" ht="12" customHeight="1">
      <c r="B4" s="56" t="s">
        <v>124</v>
      </c>
      <c r="C4" s="56" t="s">
        <v>125</v>
      </c>
      <c r="D4" s="57">
        <v>2.65</v>
      </c>
      <c r="E4" s="57">
        <v>2.65</v>
      </c>
    </row>
    <row r="5" spans="2:5" s="89" customFormat="1" ht="12" customHeight="1">
      <c r="B5" s="71" t="s">
        <v>179</v>
      </c>
      <c r="C5" s="72" t="s">
        <v>180</v>
      </c>
      <c r="D5" s="8">
        <v>0.72</v>
      </c>
      <c r="E5" s="8">
        <v>0.72</v>
      </c>
    </row>
    <row r="6" spans="2:5" s="89" customFormat="1" ht="12" customHeight="1">
      <c r="B6" s="69" t="s">
        <v>213</v>
      </c>
      <c r="C6" s="68" t="s">
        <v>214</v>
      </c>
      <c r="D6" s="8">
        <v>0.19</v>
      </c>
      <c r="E6" s="8">
        <v>0.19</v>
      </c>
    </row>
    <row r="7" spans="2:5" s="89" customFormat="1" ht="12" customHeight="1">
      <c r="B7" s="69" t="s">
        <v>131</v>
      </c>
      <c r="C7" s="68" t="s">
        <v>132</v>
      </c>
      <c r="D7" s="8">
        <v>1.04</v>
      </c>
      <c r="E7" s="8">
        <v>1.04</v>
      </c>
    </row>
    <row r="8" spans="2:5" s="89" customFormat="1" ht="12" customHeight="1">
      <c r="B8" s="69" t="s">
        <v>120</v>
      </c>
      <c r="C8" s="68" t="s">
        <v>94</v>
      </c>
      <c r="D8" s="8">
        <v>0.3</v>
      </c>
      <c r="E8" s="8">
        <v>0.3</v>
      </c>
    </row>
    <row r="9" spans="2:5" s="89" customFormat="1" ht="12" customHeight="1">
      <c r="B9" s="69" t="s">
        <v>171</v>
      </c>
      <c r="C9" s="68" t="s">
        <v>172</v>
      </c>
      <c r="D9" s="8">
        <v>0.18</v>
      </c>
      <c r="E9" s="8">
        <v>0.18</v>
      </c>
    </row>
    <row r="10" spans="2:5" s="89" customFormat="1" ht="12" customHeight="1">
      <c r="B10" s="69" t="s">
        <v>121</v>
      </c>
      <c r="C10" s="68" t="s">
        <v>122</v>
      </c>
      <c r="D10" s="8">
        <v>0.37</v>
      </c>
      <c r="E10" s="8">
        <v>0.37</v>
      </c>
    </row>
    <row r="11" spans="2:5" s="89" customFormat="1" ht="12" customHeight="1">
      <c r="B11" s="190" t="s">
        <v>285</v>
      </c>
      <c r="C11" s="190"/>
      <c r="D11" s="190"/>
      <c r="E11" s="190"/>
    </row>
    <row r="12" spans="2:5" s="89" customFormat="1" ht="12" customHeight="1">
      <c r="B12" s="69" t="s">
        <v>259</v>
      </c>
      <c r="C12" s="68" t="s">
        <v>260</v>
      </c>
      <c r="D12" s="8">
        <v>0.28000000000000003</v>
      </c>
      <c r="E12" s="8">
        <v>0.28000000000000003</v>
      </c>
    </row>
    <row r="13" spans="2:5" ht="12" customHeight="1">
      <c r="B13" s="186" t="s">
        <v>25</v>
      </c>
      <c r="C13" s="187"/>
      <c r="D13" s="187"/>
      <c r="E13" s="188"/>
    </row>
    <row r="14" spans="2:5" ht="12" customHeight="1">
      <c r="B14" s="58" t="s">
        <v>82</v>
      </c>
      <c r="C14" s="58" t="s">
        <v>83</v>
      </c>
      <c r="D14" s="8">
        <v>0.31</v>
      </c>
      <c r="E14" s="57">
        <v>0.31</v>
      </c>
    </row>
    <row r="15" spans="2:5" s="89" customFormat="1" ht="12" customHeight="1">
      <c r="B15" s="71" t="s">
        <v>140</v>
      </c>
      <c r="C15" s="68" t="s">
        <v>141</v>
      </c>
      <c r="D15" s="100">
        <v>16.920000000000002</v>
      </c>
      <c r="E15" s="90">
        <v>16.75</v>
      </c>
    </row>
    <row r="16" spans="2:5" s="89" customFormat="1" ht="12" customHeight="1">
      <c r="B16" s="186" t="s">
        <v>26</v>
      </c>
      <c r="C16" s="187"/>
      <c r="D16" s="187"/>
      <c r="E16" s="188"/>
    </row>
    <row r="17" spans="2:5" s="89" customFormat="1" ht="12" customHeight="1">
      <c r="B17" s="42" t="s">
        <v>157</v>
      </c>
      <c r="C17" s="42" t="s">
        <v>158</v>
      </c>
      <c r="D17" s="8">
        <v>9</v>
      </c>
      <c r="E17" s="57">
        <v>9</v>
      </c>
    </row>
    <row r="18" spans="2:5" s="89" customFormat="1" ht="12" customHeight="1">
      <c r="B18" s="42" t="s">
        <v>147</v>
      </c>
      <c r="C18" s="42" t="s">
        <v>146</v>
      </c>
      <c r="D18" s="8">
        <v>1.39</v>
      </c>
      <c r="E18" s="57">
        <v>1.39</v>
      </c>
    </row>
    <row r="19" spans="2:5" s="89" customFormat="1" ht="12" customHeight="1">
      <c r="B19" s="42" t="s">
        <v>234</v>
      </c>
      <c r="C19" s="42" t="s">
        <v>235</v>
      </c>
      <c r="D19" s="8">
        <v>0.82</v>
      </c>
      <c r="E19" s="57">
        <v>0.82</v>
      </c>
    </row>
    <row r="20" spans="2:5" ht="12" customHeight="1">
      <c r="B20" s="186" t="s">
        <v>28</v>
      </c>
      <c r="C20" s="187"/>
      <c r="D20" s="187"/>
      <c r="E20" s="188"/>
    </row>
    <row r="21" spans="2:5" s="89" customFormat="1" ht="12" customHeight="1">
      <c r="B21" s="42" t="s">
        <v>217</v>
      </c>
      <c r="C21" s="42" t="s">
        <v>218</v>
      </c>
      <c r="D21" s="8">
        <v>0.85</v>
      </c>
      <c r="E21" s="57">
        <v>0.85</v>
      </c>
    </row>
    <row r="22" spans="2:5" s="89" customFormat="1" ht="12" customHeight="1">
      <c r="B22" s="42" t="s">
        <v>165</v>
      </c>
      <c r="C22" s="42" t="s">
        <v>166</v>
      </c>
      <c r="D22" s="8">
        <v>10.16</v>
      </c>
      <c r="E22" s="57">
        <v>10.15</v>
      </c>
    </row>
    <row r="23" spans="2:5" s="89" customFormat="1" ht="12" customHeight="1">
      <c r="B23" s="42" t="s">
        <v>159</v>
      </c>
      <c r="C23" s="42" t="s">
        <v>160</v>
      </c>
      <c r="D23" s="8">
        <v>8.3000000000000007</v>
      </c>
      <c r="E23" s="57">
        <v>8.3000000000000007</v>
      </c>
    </row>
    <row r="24" spans="2:5" s="89" customFormat="1" ht="12" customHeight="1">
      <c r="B24" s="42" t="s">
        <v>239</v>
      </c>
      <c r="C24" s="42" t="s">
        <v>240</v>
      </c>
      <c r="D24" s="8">
        <v>12.8</v>
      </c>
      <c r="E24" s="57">
        <v>12.8</v>
      </c>
    </row>
    <row r="25" spans="2:5" ht="12" customHeight="1">
      <c r="B25" s="191" t="s">
        <v>29</v>
      </c>
      <c r="C25" s="192"/>
      <c r="D25" s="192"/>
      <c r="E25" s="193"/>
    </row>
    <row r="26" spans="2:5" s="89" customFormat="1" ht="12" customHeight="1">
      <c r="B26" s="42" t="s">
        <v>177</v>
      </c>
      <c r="C26" s="42" t="s">
        <v>178</v>
      </c>
      <c r="D26" s="8">
        <v>1.2</v>
      </c>
      <c r="E26" s="90">
        <v>1.2</v>
      </c>
    </row>
    <row r="27" spans="2:5" s="89" customFormat="1" ht="12" customHeight="1">
      <c r="B27" s="42" t="s">
        <v>188</v>
      </c>
      <c r="C27" s="42" t="s">
        <v>189</v>
      </c>
      <c r="D27" s="8">
        <v>8.23</v>
      </c>
      <c r="E27" s="110">
        <v>8.35</v>
      </c>
    </row>
    <row r="28" spans="2:5" s="89" customFormat="1" ht="12" customHeight="1">
      <c r="B28" s="42" t="s">
        <v>257</v>
      </c>
      <c r="C28" s="42" t="s">
        <v>258</v>
      </c>
      <c r="D28" s="8">
        <v>0.28999999999999998</v>
      </c>
      <c r="E28" s="110">
        <v>0.28999999999999998</v>
      </c>
    </row>
    <row r="29" spans="2:5" s="89" customFormat="1" ht="12" customHeight="1">
      <c r="B29" s="42" t="s">
        <v>286</v>
      </c>
      <c r="C29" s="42" t="s">
        <v>287</v>
      </c>
      <c r="D29" s="8">
        <v>9.01</v>
      </c>
      <c r="E29" s="110">
        <v>9.01</v>
      </c>
    </row>
    <row r="30" spans="2:5" ht="14.25" customHeight="1">
      <c r="B30" s="194" t="s">
        <v>294</v>
      </c>
      <c r="C30" s="194"/>
      <c r="D30" s="194"/>
      <c r="E30" s="194"/>
    </row>
    <row r="31" spans="2:5" ht="14.25" customHeight="1">
      <c r="B31" s="48" t="s">
        <v>31</v>
      </c>
      <c r="C31" s="48" t="s">
        <v>14</v>
      </c>
      <c r="D31" s="48" t="s">
        <v>35</v>
      </c>
      <c r="E31" s="48" t="s">
        <v>36</v>
      </c>
    </row>
    <row r="32" spans="2:5" ht="12.6" customHeight="1">
      <c r="B32" s="186" t="s">
        <v>23</v>
      </c>
      <c r="C32" s="187"/>
      <c r="D32" s="187"/>
      <c r="E32" s="188"/>
    </row>
    <row r="33" spans="2:5" ht="12.6" customHeight="1">
      <c r="B33" s="58" t="s">
        <v>108</v>
      </c>
      <c r="C33" s="58" t="s">
        <v>109</v>
      </c>
      <c r="D33" s="64">
        <v>1</v>
      </c>
      <c r="E33" s="64">
        <v>1</v>
      </c>
    </row>
    <row r="34" spans="2:5" ht="12.6" customHeight="1">
      <c r="B34" s="61" t="s">
        <v>88</v>
      </c>
      <c r="C34" s="61" t="s">
        <v>89</v>
      </c>
      <c r="D34" s="66">
        <v>0.81</v>
      </c>
      <c r="E34" s="66">
        <v>0.81</v>
      </c>
    </row>
    <row r="35" spans="2:5" ht="12.6" customHeight="1">
      <c r="B35" s="9" t="s">
        <v>175</v>
      </c>
      <c r="C35" s="7" t="s">
        <v>176</v>
      </c>
      <c r="D35" s="59" t="s">
        <v>41</v>
      </c>
      <c r="E35" s="59" t="s">
        <v>41</v>
      </c>
    </row>
    <row r="36" spans="2:5" ht="12.6" customHeight="1">
      <c r="B36" s="63" t="s">
        <v>186</v>
      </c>
      <c r="C36" s="63" t="s">
        <v>187</v>
      </c>
      <c r="D36" s="59" t="s">
        <v>41</v>
      </c>
      <c r="E36" s="59" t="s">
        <v>41</v>
      </c>
    </row>
    <row r="37" spans="2:5" ht="12.6" customHeight="1">
      <c r="B37" s="42" t="s">
        <v>149</v>
      </c>
      <c r="C37" s="42" t="s">
        <v>150</v>
      </c>
      <c r="D37" s="8">
        <v>1.1499999999999999</v>
      </c>
      <c r="E37" s="78">
        <v>1.1499999999999999</v>
      </c>
    </row>
    <row r="38" spans="2:5" ht="12.6" customHeight="1">
      <c r="B38" s="56" t="s">
        <v>143</v>
      </c>
      <c r="C38" s="56" t="s">
        <v>142</v>
      </c>
      <c r="D38" s="8">
        <v>1</v>
      </c>
      <c r="E38" s="78">
        <v>1</v>
      </c>
    </row>
    <row r="39" spans="2:5" ht="12.6" customHeight="1">
      <c r="B39" s="42" t="s">
        <v>232</v>
      </c>
      <c r="C39" s="42" t="s">
        <v>233</v>
      </c>
      <c r="D39" s="8">
        <v>0.37</v>
      </c>
      <c r="E39" s="8">
        <v>0.37</v>
      </c>
    </row>
    <row r="40" spans="2:5" ht="12.6" customHeight="1">
      <c r="B40" s="42" t="s">
        <v>243</v>
      </c>
      <c r="C40" s="42" t="s">
        <v>244</v>
      </c>
      <c r="D40" s="8" t="s">
        <v>41</v>
      </c>
      <c r="E40" s="8" t="s">
        <v>41</v>
      </c>
    </row>
    <row r="41" spans="2:5" s="89" customFormat="1" ht="12.6" customHeight="1">
      <c r="B41" s="42" t="s">
        <v>274</v>
      </c>
      <c r="C41" s="42" t="s">
        <v>275</v>
      </c>
      <c r="D41" s="8">
        <v>1</v>
      </c>
      <c r="E41" s="8">
        <v>1</v>
      </c>
    </row>
    <row r="42" spans="2:5" s="89" customFormat="1" ht="12.6" customHeight="1">
      <c r="B42" s="42" t="s">
        <v>102</v>
      </c>
      <c r="C42" s="42" t="s">
        <v>103</v>
      </c>
      <c r="D42" s="8">
        <v>0.35</v>
      </c>
      <c r="E42" s="8">
        <v>0.35</v>
      </c>
    </row>
    <row r="43" spans="2:5" s="89" customFormat="1" ht="12.6" customHeight="1">
      <c r="B43" s="186" t="s">
        <v>270</v>
      </c>
      <c r="C43" s="187"/>
      <c r="D43" s="187"/>
      <c r="E43" s="188"/>
    </row>
    <row r="44" spans="2:5" s="89" customFormat="1" ht="12.6" customHeight="1">
      <c r="B44" s="56" t="s">
        <v>68</v>
      </c>
      <c r="C44" s="56" t="s">
        <v>69</v>
      </c>
      <c r="D44" s="8">
        <v>2.7</v>
      </c>
      <c r="E44" s="8">
        <v>2.7</v>
      </c>
    </row>
    <row r="45" spans="2:5" ht="12.6" customHeight="1">
      <c r="B45" s="186" t="s">
        <v>37</v>
      </c>
      <c r="C45" s="187"/>
      <c r="D45" s="187"/>
      <c r="E45" s="188"/>
    </row>
    <row r="46" spans="2:5" ht="12.6" customHeight="1">
      <c r="B46" s="60" t="s">
        <v>126</v>
      </c>
      <c r="C46" s="60" t="s">
        <v>127</v>
      </c>
      <c r="D46" s="57">
        <v>0.42</v>
      </c>
      <c r="E46" s="57">
        <v>0.42</v>
      </c>
    </row>
    <row r="47" spans="2:5" s="89" customFormat="1" ht="12.6" customHeight="1">
      <c r="B47" s="56" t="s">
        <v>163</v>
      </c>
      <c r="C47" s="56" t="s">
        <v>164</v>
      </c>
      <c r="D47" s="57">
        <v>0.49</v>
      </c>
      <c r="E47" s="57">
        <v>0.49</v>
      </c>
    </row>
    <row r="48" spans="2:5" ht="12.6" customHeight="1">
      <c r="B48" s="186" t="s">
        <v>38</v>
      </c>
      <c r="C48" s="187"/>
      <c r="D48" s="187"/>
      <c r="E48" s="188"/>
    </row>
    <row r="49" spans="2:5" ht="12.6" customHeight="1">
      <c r="B49" s="56" t="s">
        <v>134</v>
      </c>
      <c r="C49" s="56" t="s">
        <v>135</v>
      </c>
      <c r="D49" s="57">
        <v>0.36</v>
      </c>
      <c r="E49" s="57">
        <v>0.36</v>
      </c>
    </row>
    <row r="50" spans="2:5" ht="12.6" customHeight="1">
      <c r="B50" s="62" t="s">
        <v>211</v>
      </c>
      <c r="C50" s="62" t="s">
        <v>212</v>
      </c>
      <c r="D50" s="57">
        <v>0.9</v>
      </c>
      <c r="E50" s="57">
        <v>0.9</v>
      </c>
    </row>
    <row r="51" spans="2:5" ht="12.6" customHeight="1">
      <c r="B51" s="56" t="s">
        <v>39</v>
      </c>
      <c r="C51" s="56" t="s">
        <v>40</v>
      </c>
      <c r="D51" s="57">
        <v>0.8</v>
      </c>
      <c r="E51" s="57">
        <v>0.8</v>
      </c>
    </row>
    <row r="52" spans="2:5" ht="12.6" customHeight="1">
      <c r="B52" s="56" t="s">
        <v>74</v>
      </c>
      <c r="C52" s="56" t="s">
        <v>75</v>
      </c>
      <c r="D52" s="8">
        <v>1.35</v>
      </c>
      <c r="E52" s="8">
        <v>1.32</v>
      </c>
    </row>
    <row r="53" spans="2:5" ht="12.6" customHeight="1">
      <c r="B53" s="67" t="s">
        <v>42</v>
      </c>
      <c r="C53" s="56" t="s">
        <v>43</v>
      </c>
      <c r="D53" s="8">
        <v>0.6</v>
      </c>
      <c r="E53" s="8">
        <v>0.6</v>
      </c>
    </row>
    <row r="54" spans="2:5" ht="12.6" customHeight="1">
      <c r="B54" s="186" t="s">
        <v>44</v>
      </c>
      <c r="C54" s="187"/>
      <c r="D54" s="187"/>
      <c r="E54" s="188"/>
    </row>
    <row r="55" spans="2:5" ht="12.6" customHeight="1">
      <c r="B55" s="56" t="s">
        <v>77</v>
      </c>
      <c r="C55" s="56" t="s">
        <v>78</v>
      </c>
      <c r="D55" s="59">
        <v>1</v>
      </c>
      <c r="E55" s="59">
        <v>1</v>
      </c>
    </row>
    <row r="56" spans="2:5" ht="12.6" customHeight="1">
      <c r="B56" s="61" t="s">
        <v>86</v>
      </c>
      <c r="C56" s="61" t="s">
        <v>87</v>
      </c>
      <c r="D56" s="59" t="s">
        <v>41</v>
      </c>
      <c r="E56" s="59" t="s">
        <v>41</v>
      </c>
    </row>
    <row r="57" spans="2:5" ht="12.6" customHeight="1">
      <c r="B57" s="56" t="s">
        <v>45</v>
      </c>
      <c r="C57" s="56" t="s">
        <v>46</v>
      </c>
      <c r="D57" s="8">
        <v>1</v>
      </c>
      <c r="E57" s="73">
        <v>1</v>
      </c>
    </row>
    <row r="58" spans="2:5" s="89" customFormat="1" ht="12.6" customHeight="1">
      <c r="B58" s="186" t="s">
        <v>25</v>
      </c>
      <c r="C58" s="187"/>
      <c r="D58" s="187"/>
      <c r="E58" s="188"/>
    </row>
    <row r="59" spans="2:5" s="89" customFormat="1" ht="12.6" customHeight="1">
      <c r="B59" s="56" t="s">
        <v>66</v>
      </c>
      <c r="C59" s="56" t="s">
        <v>67</v>
      </c>
      <c r="D59" s="8">
        <v>0.67</v>
      </c>
      <c r="E59" s="73">
        <v>0.67</v>
      </c>
    </row>
    <row r="60" spans="2:5" ht="12.6" customHeight="1">
      <c r="B60" s="186" t="s">
        <v>26</v>
      </c>
      <c r="C60" s="187"/>
      <c r="D60" s="187"/>
      <c r="E60" s="188"/>
    </row>
    <row r="61" spans="2:5" ht="12.6" customHeight="1">
      <c r="B61" s="42" t="s">
        <v>112</v>
      </c>
      <c r="C61" s="42" t="s">
        <v>113</v>
      </c>
      <c r="D61" s="8">
        <v>38.1</v>
      </c>
      <c r="E61" s="73">
        <v>38.1</v>
      </c>
    </row>
  </sheetData>
  <mergeCells count="15">
    <mergeCell ref="B60:E60"/>
    <mergeCell ref="B20:E20"/>
    <mergeCell ref="B1:E1"/>
    <mergeCell ref="B3:E3"/>
    <mergeCell ref="B13:E13"/>
    <mergeCell ref="B54:E54"/>
    <mergeCell ref="B25:E25"/>
    <mergeCell ref="B30:E30"/>
    <mergeCell ref="B32:E32"/>
    <mergeCell ref="B45:E45"/>
    <mergeCell ref="B48:E48"/>
    <mergeCell ref="B16:E16"/>
    <mergeCell ref="B11:E11"/>
    <mergeCell ref="B43:E43"/>
    <mergeCell ref="B58:E58"/>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rightToLeft="1" workbookViewId="0">
      <selection activeCell="C37" sqref="C37"/>
    </sheetView>
  </sheetViews>
  <sheetFormatPr defaultRowHeight="14.25"/>
  <cols>
    <col min="1" max="1" width="1.25" customWidth="1"/>
    <col min="2" max="2" width="22" customWidth="1"/>
    <col min="3" max="3" width="11.375" style="99"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7" customFormat="1" ht="21" customHeight="1">
      <c r="A1" s="21"/>
      <c r="B1" s="195" t="s">
        <v>119</v>
      </c>
      <c r="C1" s="195"/>
      <c r="D1" s="195"/>
    </row>
    <row r="2" spans="1:4" s="34" customFormat="1" ht="18" customHeight="1">
      <c r="B2" s="53" t="s">
        <v>31</v>
      </c>
      <c r="C2" s="97" t="s">
        <v>70</v>
      </c>
      <c r="D2" s="53" t="s">
        <v>71</v>
      </c>
    </row>
    <row r="3" spans="1:4" ht="39.950000000000003" customHeight="1">
      <c r="B3" s="18" t="s">
        <v>47</v>
      </c>
      <c r="C3" s="98">
        <v>42191</v>
      </c>
      <c r="D3" s="45" t="s">
        <v>202</v>
      </c>
    </row>
    <row r="4" spans="1:4" ht="39.950000000000003" customHeight="1">
      <c r="B4" s="18" t="s">
        <v>48</v>
      </c>
      <c r="C4" s="98">
        <v>42191</v>
      </c>
      <c r="D4" s="45" t="s">
        <v>201</v>
      </c>
    </row>
    <row r="5" spans="1:4" ht="39.950000000000003" customHeight="1">
      <c r="B5" s="18" t="s">
        <v>49</v>
      </c>
      <c r="C5" s="98">
        <v>42191</v>
      </c>
      <c r="D5" s="45" t="s">
        <v>200</v>
      </c>
    </row>
    <row r="6" spans="1:4" ht="36" customHeight="1">
      <c r="B6" s="18" t="s">
        <v>50</v>
      </c>
      <c r="C6" s="98">
        <v>42222</v>
      </c>
      <c r="D6" s="45" t="s">
        <v>199</v>
      </c>
    </row>
    <row r="7" spans="1:4" ht="42" customHeight="1">
      <c r="B7" s="18" t="s">
        <v>51</v>
      </c>
      <c r="C7" s="98">
        <v>42564</v>
      </c>
      <c r="D7" s="45" t="s">
        <v>197</v>
      </c>
    </row>
    <row r="8" spans="1:4" ht="43.5" customHeight="1">
      <c r="B8" s="18" t="s">
        <v>58</v>
      </c>
      <c r="C8" s="98">
        <v>42922</v>
      </c>
      <c r="D8" s="45" t="s">
        <v>204</v>
      </c>
    </row>
    <row r="9" spans="1:4" ht="42" customHeight="1">
      <c r="B9" s="18" t="s">
        <v>59</v>
      </c>
      <c r="C9" s="98">
        <v>42922</v>
      </c>
      <c r="D9" s="45" t="s">
        <v>206</v>
      </c>
    </row>
    <row r="10" spans="1:4" ht="35.25" customHeight="1">
      <c r="B10" s="18" t="s">
        <v>60</v>
      </c>
      <c r="C10" s="98">
        <v>42953</v>
      </c>
      <c r="D10" s="45" t="s">
        <v>129</v>
      </c>
    </row>
    <row r="11" spans="1:4" ht="37.5" customHeight="1">
      <c r="B11" s="18" t="s">
        <v>61</v>
      </c>
      <c r="C11" s="98">
        <v>42953</v>
      </c>
      <c r="D11" s="45" t="s">
        <v>196</v>
      </c>
    </row>
    <row r="12" spans="1:4" ht="34.5" customHeight="1">
      <c r="B12" s="18" t="s">
        <v>55</v>
      </c>
      <c r="C12" s="98">
        <v>42953</v>
      </c>
      <c r="D12" s="45" t="s">
        <v>198</v>
      </c>
    </row>
    <row r="13" spans="1:4" ht="27.75" customHeight="1">
      <c r="B13" s="18" t="s">
        <v>56</v>
      </c>
      <c r="C13" s="98">
        <v>42953</v>
      </c>
      <c r="D13" s="45" t="s">
        <v>128</v>
      </c>
    </row>
    <row r="14" spans="1:4" ht="39.950000000000003" customHeight="1">
      <c r="B14" s="18" t="s">
        <v>57</v>
      </c>
      <c r="C14" s="98">
        <v>42953</v>
      </c>
      <c r="D14" s="45" t="s">
        <v>205</v>
      </c>
    </row>
    <row r="15" spans="1:4" ht="53.25" customHeight="1">
      <c r="B15" s="18" t="s">
        <v>62</v>
      </c>
      <c r="C15" s="98">
        <v>42953</v>
      </c>
      <c r="D15" s="45" t="s">
        <v>203</v>
      </c>
    </row>
    <row r="16" spans="1:4" ht="45.75" customHeight="1">
      <c r="B16" s="18" t="s">
        <v>54</v>
      </c>
      <c r="C16" s="98">
        <v>42799</v>
      </c>
      <c r="D16" s="45" t="s">
        <v>114</v>
      </c>
    </row>
    <row r="17" spans="2:4" ht="27.75" customHeight="1">
      <c r="B17" s="19" t="s">
        <v>116</v>
      </c>
      <c r="C17" s="98">
        <v>43320</v>
      </c>
      <c r="D17" s="45" t="s">
        <v>97</v>
      </c>
    </row>
    <row r="18" spans="2:4" ht="30.75" customHeight="1">
      <c r="B18" s="19" t="s">
        <v>98</v>
      </c>
      <c r="C18" s="98">
        <v>43320</v>
      </c>
      <c r="D18" s="45" t="s">
        <v>99</v>
      </c>
    </row>
    <row r="19" spans="2:4" ht="25.5" customHeight="1">
      <c r="B19" s="7" t="s">
        <v>100</v>
      </c>
      <c r="C19" s="98">
        <v>43320</v>
      </c>
      <c r="D19" s="45" t="s">
        <v>195</v>
      </c>
    </row>
    <row r="20" spans="2:4" ht="29.25" customHeight="1">
      <c r="B20" s="19" t="s">
        <v>101</v>
      </c>
      <c r="C20" s="98">
        <v>43320</v>
      </c>
      <c r="D20" s="45" t="s">
        <v>208</v>
      </c>
    </row>
    <row r="21" spans="2:4" ht="30" customHeight="1">
      <c r="B21" s="19" t="s">
        <v>148</v>
      </c>
      <c r="C21" s="98">
        <v>43417</v>
      </c>
      <c r="D21" s="45" t="s">
        <v>183</v>
      </c>
    </row>
    <row r="22" spans="2:4" ht="33" customHeight="1">
      <c r="B22" s="18" t="s">
        <v>52</v>
      </c>
      <c r="C22" s="98">
        <v>42591</v>
      </c>
      <c r="D22" s="45" t="s">
        <v>130</v>
      </c>
    </row>
    <row r="23" spans="2:4" ht="44.25" customHeight="1">
      <c r="B23" s="46" t="s">
        <v>53</v>
      </c>
      <c r="C23" s="98">
        <v>42740</v>
      </c>
      <c r="D23" s="45" t="s">
        <v>118</v>
      </c>
    </row>
    <row r="24" spans="2:4" ht="48.75" customHeight="1">
      <c r="B24" s="19" t="s">
        <v>76</v>
      </c>
      <c r="C24" s="98">
        <v>43237</v>
      </c>
      <c r="D24" s="45" t="s">
        <v>117</v>
      </c>
    </row>
    <row r="25" spans="2:4" ht="36.75" customHeight="1">
      <c r="B25" s="19" t="s">
        <v>241</v>
      </c>
      <c r="C25" s="98">
        <v>43075</v>
      </c>
      <c r="D25" s="45" t="s">
        <v>223</v>
      </c>
    </row>
    <row r="26" spans="2:4" ht="59.25" customHeight="1">
      <c r="B26" s="19" t="s">
        <v>242</v>
      </c>
      <c r="C26" s="98">
        <v>43121</v>
      </c>
      <c r="D26" s="45" t="s">
        <v>224</v>
      </c>
    </row>
    <row r="27" spans="2:4" ht="75.75" customHeight="1">
      <c r="B27" s="33" t="s">
        <v>216</v>
      </c>
      <c r="C27" s="98">
        <v>43489</v>
      </c>
      <c r="D27" s="45" t="s">
        <v>221</v>
      </c>
    </row>
    <row r="28" spans="2:4" ht="45.75" customHeight="1">
      <c r="B28" s="62" t="s">
        <v>222</v>
      </c>
      <c r="C28" s="98">
        <v>43492</v>
      </c>
      <c r="D28" s="45" t="s">
        <v>219</v>
      </c>
    </row>
    <row r="29" spans="2:4" ht="44.25" customHeight="1">
      <c r="B29" s="62" t="s">
        <v>192</v>
      </c>
      <c r="C29" s="98">
        <v>43481</v>
      </c>
      <c r="D29" s="45" t="s">
        <v>220</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rightToLeft="1" topLeftCell="B10" zoomScaleNormal="100" workbookViewId="0">
      <selection activeCell="B18" sqref="A18:XFD18"/>
    </sheetView>
  </sheetViews>
  <sheetFormatPr defaultRowHeight="14.25"/>
  <cols>
    <col min="1" max="1" width="2.75" style="14" hidden="1" customWidth="1"/>
    <col min="2" max="2" width="1.125" style="14" customWidth="1"/>
    <col min="3" max="3" width="14.875" style="14" customWidth="1"/>
    <col min="4" max="4" width="83.625" style="14" customWidth="1"/>
    <col min="5" max="61" width="9" style="14"/>
    <col min="62" max="62" width="0" style="14" hidden="1" customWidth="1"/>
    <col min="63" max="63" width="1" style="14" customWidth="1"/>
    <col min="64" max="64" width="21.75" style="14" customWidth="1"/>
    <col min="65" max="65" width="91.875" style="14" customWidth="1"/>
    <col min="66" max="317" width="9" style="14"/>
    <col min="318" max="318" width="0" style="14" hidden="1" customWidth="1"/>
    <col min="319" max="319" width="1" style="14" customWidth="1"/>
    <col min="320" max="320" width="21.75" style="14" customWidth="1"/>
    <col min="321" max="321" width="91.875" style="14" customWidth="1"/>
    <col min="322" max="573" width="9" style="14"/>
    <col min="574" max="574" width="0" style="14" hidden="1" customWidth="1"/>
    <col min="575" max="575" width="1" style="14" customWidth="1"/>
    <col min="576" max="576" width="21.75" style="14" customWidth="1"/>
    <col min="577" max="577" width="91.875" style="14" customWidth="1"/>
    <col min="578" max="829" width="9" style="14"/>
    <col min="830" max="830" width="0" style="14" hidden="1" customWidth="1"/>
    <col min="831" max="831" width="1" style="14" customWidth="1"/>
    <col min="832" max="832" width="21.75" style="14" customWidth="1"/>
    <col min="833" max="833" width="91.875" style="14" customWidth="1"/>
    <col min="834" max="1085" width="9" style="14"/>
    <col min="1086" max="1086" width="0" style="14" hidden="1" customWidth="1"/>
    <col min="1087" max="1087" width="1" style="14" customWidth="1"/>
    <col min="1088" max="1088" width="21.75" style="14" customWidth="1"/>
    <col min="1089" max="1089" width="91.875" style="14" customWidth="1"/>
    <col min="1090" max="1341" width="9" style="14"/>
    <col min="1342" max="1342" width="0" style="14" hidden="1" customWidth="1"/>
    <col min="1343" max="1343" width="1" style="14" customWidth="1"/>
    <col min="1344" max="1344" width="21.75" style="14" customWidth="1"/>
    <col min="1345" max="1345" width="91.875" style="14" customWidth="1"/>
    <col min="1346" max="1597" width="9" style="14"/>
    <col min="1598" max="1598" width="0" style="14" hidden="1" customWidth="1"/>
    <col min="1599" max="1599" width="1" style="14" customWidth="1"/>
    <col min="1600" max="1600" width="21.75" style="14" customWidth="1"/>
    <col min="1601" max="1601" width="91.875" style="14" customWidth="1"/>
    <col min="1602" max="1853" width="9" style="14"/>
    <col min="1854" max="1854" width="0" style="14" hidden="1" customWidth="1"/>
    <col min="1855" max="1855" width="1" style="14" customWidth="1"/>
    <col min="1856" max="1856" width="21.75" style="14" customWidth="1"/>
    <col min="1857" max="1857" width="91.875" style="14" customWidth="1"/>
    <col min="1858" max="2109" width="9" style="14"/>
    <col min="2110" max="2110" width="0" style="14" hidden="1" customWidth="1"/>
    <col min="2111" max="2111" width="1" style="14" customWidth="1"/>
    <col min="2112" max="2112" width="21.75" style="14" customWidth="1"/>
    <col min="2113" max="2113" width="91.875" style="14" customWidth="1"/>
    <col min="2114" max="2365" width="9" style="14"/>
    <col min="2366" max="2366" width="0" style="14" hidden="1" customWidth="1"/>
    <col min="2367" max="2367" width="1" style="14" customWidth="1"/>
    <col min="2368" max="2368" width="21.75" style="14" customWidth="1"/>
    <col min="2369" max="2369" width="91.875" style="14" customWidth="1"/>
    <col min="2370" max="2621" width="9" style="14"/>
    <col min="2622" max="2622" width="0" style="14" hidden="1" customWidth="1"/>
    <col min="2623" max="2623" width="1" style="14" customWidth="1"/>
    <col min="2624" max="2624" width="21.75" style="14" customWidth="1"/>
    <col min="2625" max="2625" width="91.875" style="14" customWidth="1"/>
    <col min="2626" max="2877" width="9" style="14"/>
    <col min="2878" max="2878" width="0" style="14" hidden="1" customWidth="1"/>
    <col min="2879" max="2879" width="1" style="14" customWidth="1"/>
    <col min="2880" max="2880" width="21.75" style="14" customWidth="1"/>
    <col min="2881" max="2881" width="91.875" style="14" customWidth="1"/>
    <col min="2882" max="3133" width="9" style="14"/>
    <col min="3134" max="3134" width="0" style="14" hidden="1" customWidth="1"/>
    <col min="3135" max="3135" width="1" style="14" customWidth="1"/>
    <col min="3136" max="3136" width="21.75" style="14" customWidth="1"/>
    <col min="3137" max="3137" width="91.875" style="14" customWidth="1"/>
    <col min="3138" max="3389" width="9" style="14"/>
    <col min="3390" max="3390" width="0" style="14" hidden="1" customWidth="1"/>
    <col min="3391" max="3391" width="1" style="14" customWidth="1"/>
    <col min="3392" max="3392" width="21.75" style="14" customWidth="1"/>
    <col min="3393" max="3393" width="91.875" style="14" customWidth="1"/>
    <col min="3394" max="3645" width="9" style="14"/>
    <col min="3646" max="3646" width="0" style="14" hidden="1" customWidth="1"/>
    <col min="3647" max="3647" width="1" style="14" customWidth="1"/>
    <col min="3648" max="3648" width="21.75" style="14" customWidth="1"/>
    <col min="3649" max="3649" width="91.875" style="14" customWidth="1"/>
    <col min="3650" max="3901" width="9" style="14"/>
    <col min="3902" max="3902" width="0" style="14" hidden="1" customWidth="1"/>
    <col min="3903" max="3903" width="1" style="14" customWidth="1"/>
    <col min="3904" max="3904" width="21.75" style="14" customWidth="1"/>
    <col min="3905" max="3905" width="91.875" style="14" customWidth="1"/>
    <col min="3906" max="4157" width="9" style="14"/>
    <col min="4158" max="4158" width="0" style="14" hidden="1" customWidth="1"/>
    <col min="4159" max="4159" width="1" style="14" customWidth="1"/>
    <col min="4160" max="4160" width="21.75" style="14" customWidth="1"/>
    <col min="4161" max="4161" width="91.875" style="14" customWidth="1"/>
    <col min="4162" max="4413" width="9" style="14"/>
    <col min="4414" max="4414" width="0" style="14" hidden="1" customWidth="1"/>
    <col min="4415" max="4415" width="1" style="14" customWidth="1"/>
    <col min="4416" max="4416" width="21.75" style="14" customWidth="1"/>
    <col min="4417" max="4417" width="91.875" style="14" customWidth="1"/>
    <col min="4418" max="4669" width="9" style="14"/>
    <col min="4670" max="4670" width="0" style="14" hidden="1" customWidth="1"/>
    <col min="4671" max="4671" width="1" style="14" customWidth="1"/>
    <col min="4672" max="4672" width="21.75" style="14" customWidth="1"/>
    <col min="4673" max="4673" width="91.875" style="14" customWidth="1"/>
    <col min="4674" max="4925" width="9" style="14"/>
    <col min="4926" max="4926" width="0" style="14" hidden="1" customWidth="1"/>
    <col min="4927" max="4927" width="1" style="14" customWidth="1"/>
    <col min="4928" max="4928" width="21.75" style="14" customWidth="1"/>
    <col min="4929" max="4929" width="91.875" style="14" customWidth="1"/>
    <col min="4930" max="5181" width="9" style="14"/>
    <col min="5182" max="5182" width="0" style="14" hidden="1" customWidth="1"/>
    <col min="5183" max="5183" width="1" style="14" customWidth="1"/>
    <col min="5184" max="5184" width="21.75" style="14" customWidth="1"/>
    <col min="5185" max="5185" width="91.875" style="14" customWidth="1"/>
    <col min="5186" max="5437" width="9" style="14"/>
    <col min="5438" max="5438" width="0" style="14" hidden="1" customWidth="1"/>
    <col min="5439" max="5439" width="1" style="14" customWidth="1"/>
    <col min="5440" max="5440" width="21.75" style="14" customWidth="1"/>
    <col min="5441" max="5441" width="91.875" style="14" customWidth="1"/>
    <col min="5442" max="5693" width="9" style="14"/>
    <col min="5694" max="5694" width="0" style="14" hidden="1" customWidth="1"/>
    <col min="5695" max="5695" width="1" style="14" customWidth="1"/>
    <col min="5696" max="5696" width="21.75" style="14" customWidth="1"/>
    <col min="5697" max="5697" width="91.875" style="14" customWidth="1"/>
    <col min="5698" max="5949" width="9" style="14"/>
    <col min="5950" max="5950" width="0" style="14" hidden="1" customWidth="1"/>
    <col min="5951" max="5951" width="1" style="14" customWidth="1"/>
    <col min="5952" max="5952" width="21.75" style="14" customWidth="1"/>
    <col min="5953" max="5953" width="91.875" style="14" customWidth="1"/>
    <col min="5954" max="6205" width="9" style="14"/>
    <col min="6206" max="6206" width="0" style="14" hidden="1" customWidth="1"/>
    <col min="6207" max="6207" width="1" style="14" customWidth="1"/>
    <col min="6208" max="6208" width="21.75" style="14" customWidth="1"/>
    <col min="6209" max="6209" width="91.875" style="14" customWidth="1"/>
    <col min="6210" max="6461" width="9" style="14"/>
    <col min="6462" max="6462" width="0" style="14" hidden="1" customWidth="1"/>
    <col min="6463" max="6463" width="1" style="14" customWidth="1"/>
    <col min="6464" max="6464" width="21.75" style="14" customWidth="1"/>
    <col min="6465" max="6465" width="91.875" style="14" customWidth="1"/>
    <col min="6466" max="6717" width="9" style="14"/>
    <col min="6718" max="6718" width="0" style="14" hidden="1" customWidth="1"/>
    <col min="6719" max="6719" width="1" style="14" customWidth="1"/>
    <col min="6720" max="6720" width="21.75" style="14" customWidth="1"/>
    <col min="6721" max="6721" width="91.875" style="14" customWidth="1"/>
    <col min="6722" max="6973" width="9" style="14"/>
    <col min="6974" max="6974" width="0" style="14" hidden="1" customWidth="1"/>
    <col min="6975" max="6975" width="1" style="14" customWidth="1"/>
    <col min="6976" max="6976" width="21.75" style="14" customWidth="1"/>
    <col min="6977" max="6977" width="91.875" style="14" customWidth="1"/>
    <col min="6978" max="7229" width="9" style="14"/>
    <col min="7230" max="7230" width="0" style="14" hidden="1" customWidth="1"/>
    <col min="7231" max="7231" width="1" style="14" customWidth="1"/>
    <col min="7232" max="7232" width="21.75" style="14" customWidth="1"/>
    <col min="7233" max="7233" width="91.875" style="14" customWidth="1"/>
    <col min="7234" max="7485" width="9" style="14"/>
    <col min="7486" max="7486" width="0" style="14" hidden="1" customWidth="1"/>
    <col min="7487" max="7487" width="1" style="14" customWidth="1"/>
    <col min="7488" max="7488" width="21.75" style="14" customWidth="1"/>
    <col min="7489" max="7489" width="91.875" style="14" customWidth="1"/>
    <col min="7490" max="7741" width="9" style="14"/>
    <col min="7742" max="7742" width="0" style="14" hidden="1" customWidth="1"/>
    <col min="7743" max="7743" width="1" style="14" customWidth="1"/>
    <col min="7744" max="7744" width="21.75" style="14" customWidth="1"/>
    <col min="7745" max="7745" width="91.875" style="14" customWidth="1"/>
    <col min="7746" max="7997" width="9" style="14"/>
    <col min="7998" max="7998" width="0" style="14" hidden="1" customWidth="1"/>
    <col min="7999" max="7999" width="1" style="14" customWidth="1"/>
    <col min="8000" max="8000" width="21.75" style="14" customWidth="1"/>
    <col min="8001" max="8001" width="91.875" style="14" customWidth="1"/>
    <col min="8002" max="8253" width="9" style="14"/>
    <col min="8254" max="8254" width="0" style="14" hidden="1" customWidth="1"/>
    <col min="8255" max="8255" width="1" style="14" customWidth="1"/>
    <col min="8256" max="8256" width="21.75" style="14" customWidth="1"/>
    <col min="8257" max="8257" width="91.875" style="14" customWidth="1"/>
    <col min="8258" max="8509" width="9" style="14"/>
    <col min="8510" max="8510" width="0" style="14" hidden="1" customWidth="1"/>
    <col min="8511" max="8511" width="1" style="14" customWidth="1"/>
    <col min="8512" max="8512" width="21.75" style="14" customWidth="1"/>
    <col min="8513" max="8513" width="91.875" style="14" customWidth="1"/>
    <col min="8514" max="8765" width="9" style="14"/>
    <col min="8766" max="8766" width="0" style="14" hidden="1" customWidth="1"/>
    <col min="8767" max="8767" width="1" style="14" customWidth="1"/>
    <col min="8768" max="8768" width="21.75" style="14" customWidth="1"/>
    <col min="8769" max="8769" width="91.875" style="14" customWidth="1"/>
    <col min="8770" max="9021" width="9" style="14"/>
    <col min="9022" max="9022" width="0" style="14" hidden="1" customWidth="1"/>
    <col min="9023" max="9023" width="1" style="14" customWidth="1"/>
    <col min="9024" max="9024" width="21.75" style="14" customWidth="1"/>
    <col min="9025" max="9025" width="91.875" style="14" customWidth="1"/>
    <col min="9026" max="9277" width="9" style="14"/>
    <col min="9278" max="9278" width="0" style="14" hidden="1" customWidth="1"/>
    <col min="9279" max="9279" width="1" style="14" customWidth="1"/>
    <col min="9280" max="9280" width="21.75" style="14" customWidth="1"/>
    <col min="9281" max="9281" width="91.875" style="14" customWidth="1"/>
    <col min="9282" max="9533" width="9" style="14"/>
    <col min="9534" max="9534" width="0" style="14" hidden="1" customWidth="1"/>
    <col min="9535" max="9535" width="1" style="14" customWidth="1"/>
    <col min="9536" max="9536" width="21.75" style="14" customWidth="1"/>
    <col min="9537" max="9537" width="91.875" style="14" customWidth="1"/>
    <col min="9538" max="9789" width="9" style="14"/>
    <col min="9790" max="9790" width="0" style="14" hidden="1" customWidth="1"/>
    <col min="9791" max="9791" width="1" style="14" customWidth="1"/>
    <col min="9792" max="9792" width="21.75" style="14" customWidth="1"/>
    <col min="9793" max="9793" width="91.875" style="14" customWidth="1"/>
    <col min="9794" max="10045" width="9" style="14"/>
    <col min="10046" max="10046" width="0" style="14" hidden="1" customWidth="1"/>
    <col min="10047" max="10047" width="1" style="14" customWidth="1"/>
    <col min="10048" max="10048" width="21.75" style="14" customWidth="1"/>
    <col min="10049" max="10049" width="91.875" style="14" customWidth="1"/>
    <col min="10050" max="10301" width="9" style="14"/>
    <col min="10302" max="10302" width="0" style="14" hidden="1" customWidth="1"/>
    <col min="10303" max="10303" width="1" style="14" customWidth="1"/>
    <col min="10304" max="10304" width="21.75" style="14" customWidth="1"/>
    <col min="10305" max="10305" width="91.875" style="14" customWidth="1"/>
    <col min="10306" max="10557" width="9" style="14"/>
    <col min="10558" max="10558" width="0" style="14" hidden="1" customWidth="1"/>
    <col min="10559" max="10559" width="1" style="14" customWidth="1"/>
    <col min="10560" max="10560" width="21.75" style="14" customWidth="1"/>
    <col min="10561" max="10561" width="91.875" style="14" customWidth="1"/>
    <col min="10562" max="10813" width="9" style="14"/>
    <col min="10814" max="10814" width="0" style="14" hidden="1" customWidth="1"/>
    <col min="10815" max="10815" width="1" style="14" customWidth="1"/>
    <col min="10816" max="10816" width="21.75" style="14" customWidth="1"/>
    <col min="10817" max="10817" width="91.875" style="14" customWidth="1"/>
    <col min="10818" max="11069" width="9" style="14"/>
    <col min="11070" max="11070" width="0" style="14" hidden="1" customWidth="1"/>
    <col min="11071" max="11071" width="1" style="14" customWidth="1"/>
    <col min="11072" max="11072" width="21.75" style="14" customWidth="1"/>
    <col min="11073" max="11073" width="91.875" style="14" customWidth="1"/>
    <col min="11074" max="11325" width="9" style="14"/>
    <col min="11326" max="11326" width="0" style="14" hidden="1" customWidth="1"/>
    <col min="11327" max="11327" width="1" style="14" customWidth="1"/>
    <col min="11328" max="11328" width="21.75" style="14" customWidth="1"/>
    <col min="11329" max="11329" width="91.875" style="14" customWidth="1"/>
    <col min="11330" max="11581" width="9" style="14"/>
    <col min="11582" max="11582" width="0" style="14" hidden="1" customWidth="1"/>
    <col min="11583" max="11583" width="1" style="14" customWidth="1"/>
    <col min="11584" max="11584" width="21.75" style="14" customWidth="1"/>
    <col min="11585" max="11585" width="91.875" style="14" customWidth="1"/>
    <col min="11586" max="11837" width="9" style="14"/>
    <col min="11838" max="11838" width="0" style="14" hidden="1" customWidth="1"/>
    <col min="11839" max="11839" width="1" style="14" customWidth="1"/>
    <col min="11840" max="11840" width="21.75" style="14" customWidth="1"/>
    <col min="11841" max="11841" width="91.875" style="14" customWidth="1"/>
    <col min="11842" max="12093" width="9" style="14"/>
    <col min="12094" max="12094" width="0" style="14" hidden="1" customWidth="1"/>
    <col min="12095" max="12095" width="1" style="14" customWidth="1"/>
    <col min="12096" max="12096" width="21.75" style="14" customWidth="1"/>
    <col min="12097" max="12097" width="91.875" style="14" customWidth="1"/>
    <col min="12098" max="12349" width="9" style="14"/>
    <col min="12350" max="12350" width="0" style="14" hidden="1" customWidth="1"/>
    <col min="12351" max="12351" width="1" style="14" customWidth="1"/>
    <col min="12352" max="12352" width="21.75" style="14" customWidth="1"/>
    <col min="12353" max="12353" width="91.875" style="14" customWidth="1"/>
    <col min="12354" max="12605" width="9" style="14"/>
    <col min="12606" max="12606" width="0" style="14" hidden="1" customWidth="1"/>
    <col min="12607" max="12607" width="1" style="14" customWidth="1"/>
    <col min="12608" max="12608" width="21.75" style="14" customWidth="1"/>
    <col min="12609" max="12609" width="91.875" style="14" customWidth="1"/>
    <col min="12610" max="12861" width="9" style="14"/>
    <col min="12862" max="12862" width="0" style="14" hidden="1" customWidth="1"/>
    <col min="12863" max="12863" width="1" style="14" customWidth="1"/>
    <col min="12864" max="12864" width="21.75" style="14" customWidth="1"/>
    <col min="12865" max="12865" width="91.875" style="14" customWidth="1"/>
    <col min="12866" max="13117" width="9" style="14"/>
    <col min="13118" max="13118" width="0" style="14" hidden="1" customWidth="1"/>
    <col min="13119" max="13119" width="1" style="14" customWidth="1"/>
    <col min="13120" max="13120" width="21.75" style="14" customWidth="1"/>
    <col min="13121" max="13121" width="91.875" style="14" customWidth="1"/>
    <col min="13122" max="13373" width="9" style="14"/>
    <col min="13374" max="13374" width="0" style="14" hidden="1" customWidth="1"/>
    <col min="13375" max="13375" width="1" style="14" customWidth="1"/>
    <col min="13376" max="13376" width="21.75" style="14" customWidth="1"/>
    <col min="13377" max="13377" width="91.875" style="14" customWidth="1"/>
    <col min="13378" max="13629" width="9" style="14"/>
    <col min="13630" max="13630" width="0" style="14" hidden="1" customWidth="1"/>
    <col min="13631" max="13631" width="1" style="14" customWidth="1"/>
    <col min="13632" max="13632" width="21.75" style="14" customWidth="1"/>
    <col min="13633" max="13633" width="91.875" style="14" customWidth="1"/>
    <col min="13634" max="13885" width="9" style="14"/>
    <col min="13886" max="13886" width="0" style="14" hidden="1" customWidth="1"/>
    <col min="13887" max="13887" width="1" style="14" customWidth="1"/>
    <col min="13888" max="13888" width="21.75" style="14" customWidth="1"/>
    <col min="13889" max="13889" width="91.875" style="14" customWidth="1"/>
    <col min="13890" max="14141" width="9" style="14"/>
    <col min="14142" max="14142" width="0" style="14" hidden="1" customWidth="1"/>
    <col min="14143" max="14143" width="1" style="14" customWidth="1"/>
    <col min="14144" max="14144" width="21.75" style="14" customWidth="1"/>
    <col min="14145" max="14145" width="91.875" style="14" customWidth="1"/>
    <col min="14146" max="14397" width="9" style="14"/>
    <col min="14398" max="14398" width="0" style="14" hidden="1" customWidth="1"/>
    <col min="14399" max="14399" width="1" style="14" customWidth="1"/>
    <col min="14400" max="14400" width="21.75" style="14" customWidth="1"/>
    <col min="14401" max="14401" width="91.875" style="14" customWidth="1"/>
    <col min="14402" max="14653" width="9" style="14"/>
    <col min="14654" max="14654" width="0" style="14" hidden="1" customWidth="1"/>
    <col min="14655" max="14655" width="1" style="14" customWidth="1"/>
    <col min="14656" max="14656" width="21.75" style="14" customWidth="1"/>
    <col min="14657" max="14657" width="91.875" style="14" customWidth="1"/>
    <col min="14658" max="14909" width="9" style="14"/>
    <col min="14910" max="14910" width="0" style="14" hidden="1" customWidth="1"/>
    <col min="14911" max="14911" width="1" style="14" customWidth="1"/>
    <col min="14912" max="14912" width="21.75" style="14" customWidth="1"/>
    <col min="14913" max="14913" width="91.875" style="14" customWidth="1"/>
    <col min="14914" max="15165" width="9" style="14"/>
    <col min="15166" max="15166" width="0" style="14" hidden="1" customWidth="1"/>
    <col min="15167" max="15167" width="1" style="14" customWidth="1"/>
    <col min="15168" max="15168" width="21.75" style="14" customWidth="1"/>
    <col min="15169" max="15169" width="91.875" style="14" customWidth="1"/>
    <col min="15170" max="15421" width="9" style="14"/>
    <col min="15422" max="15422" width="0" style="14" hidden="1" customWidth="1"/>
    <col min="15423" max="15423" width="1" style="14" customWidth="1"/>
    <col min="15424" max="15424" width="21.75" style="14" customWidth="1"/>
    <col min="15425" max="15425" width="91.875" style="14" customWidth="1"/>
    <col min="15426" max="15677" width="9" style="14"/>
    <col min="15678" max="15678" width="0" style="14" hidden="1" customWidth="1"/>
    <col min="15679" max="15679" width="1" style="14" customWidth="1"/>
    <col min="15680" max="15680" width="21.75" style="14" customWidth="1"/>
    <col min="15681" max="15681" width="91.875" style="14" customWidth="1"/>
    <col min="15682" max="15933" width="9" style="14"/>
    <col min="15934" max="15934" width="0" style="14" hidden="1" customWidth="1"/>
    <col min="15935" max="15935" width="1" style="14" customWidth="1"/>
    <col min="15936" max="15936" width="21.75" style="14" customWidth="1"/>
    <col min="15937" max="15937" width="91.875" style="14" customWidth="1"/>
    <col min="15938" max="16384" width="9" style="14"/>
  </cols>
  <sheetData>
    <row r="1" spans="3:4" s="12" customFormat="1" ht="25.5" customHeight="1">
      <c r="C1" s="197" t="s">
        <v>292</v>
      </c>
      <c r="D1" s="197"/>
    </row>
    <row r="2" spans="3:4" s="13" customFormat="1" ht="21" customHeight="1">
      <c r="C2" s="198" t="s">
        <v>153</v>
      </c>
      <c r="D2" s="198"/>
    </row>
    <row r="3" spans="3:4" s="13" customFormat="1" ht="52.5" customHeight="1">
      <c r="C3" s="84" t="s">
        <v>272</v>
      </c>
      <c r="D3" s="54" t="s">
        <v>273</v>
      </c>
    </row>
    <row r="4" spans="3:4" s="13" customFormat="1" ht="52.5" customHeight="1">
      <c r="C4" s="84" t="s">
        <v>250</v>
      </c>
      <c r="D4" s="109" t="s">
        <v>299</v>
      </c>
    </row>
    <row r="5" spans="3:4" s="13" customFormat="1" ht="52.5" customHeight="1">
      <c r="C5" s="105" t="s">
        <v>290</v>
      </c>
      <c r="D5" s="54" t="s">
        <v>291</v>
      </c>
    </row>
    <row r="6" spans="3:4" s="13" customFormat="1" ht="37.5" customHeight="1">
      <c r="C6" s="87" t="s">
        <v>255</v>
      </c>
      <c r="D6" s="54" t="s">
        <v>256</v>
      </c>
    </row>
    <row r="7" spans="3:4" s="13" customFormat="1" ht="55.5" customHeight="1">
      <c r="C7" s="85" t="s">
        <v>252</v>
      </c>
      <c r="D7" s="54" t="s">
        <v>254</v>
      </c>
    </row>
    <row r="8" spans="3:4" s="13" customFormat="1" ht="41.25" customHeight="1">
      <c r="C8" s="84" t="s">
        <v>250</v>
      </c>
      <c r="D8" s="54" t="s">
        <v>253</v>
      </c>
    </row>
    <row r="9" spans="3:4" s="13" customFormat="1" ht="39.75" customHeight="1">
      <c r="C9" s="83" t="s">
        <v>248</v>
      </c>
      <c r="D9" s="54" t="s">
        <v>249</v>
      </c>
    </row>
    <row r="10" spans="3:4" s="13" customFormat="1" ht="41.25" customHeight="1">
      <c r="C10" s="81" t="s">
        <v>236</v>
      </c>
      <c r="D10" s="54" t="s">
        <v>238</v>
      </c>
    </row>
    <row r="11" spans="3:4" s="13" customFormat="1" ht="34.5" customHeight="1">
      <c r="C11" s="81" t="s">
        <v>231</v>
      </c>
      <c r="D11" s="54" t="s">
        <v>237</v>
      </c>
    </row>
    <row r="12" spans="3:4" s="13" customFormat="1" ht="30.75" customHeight="1">
      <c r="C12" s="77" t="s">
        <v>193</v>
      </c>
      <c r="D12" s="54" t="s">
        <v>194</v>
      </c>
    </row>
    <row r="13" spans="3:4" s="13" customFormat="1" ht="37.5" customHeight="1">
      <c r="C13" s="52" t="s">
        <v>155</v>
      </c>
      <c r="D13" s="54" t="s">
        <v>156</v>
      </c>
    </row>
    <row r="14" spans="3:4" ht="30.75" customHeight="1">
      <c r="C14" s="196" t="s">
        <v>246</v>
      </c>
      <c r="D14" s="196"/>
    </row>
    <row r="15" spans="3:4" s="13" customFormat="1" ht="52.5" customHeight="1">
      <c r="C15" s="84" t="s">
        <v>263</v>
      </c>
      <c r="D15" s="54" t="s">
        <v>282</v>
      </c>
    </row>
    <row r="16" spans="3:4" s="13" customFormat="1" ht="50.25" customHeight="1">
      <c r="C16" s="84" t="s">
        <v>281</v>
      </c>
      <c r="D16" s="54" t="s">
        <v>293</v>
      </c>
    </row>
    <row r="17" spans="3:4" ht="25.5" customHeight="1">
      <c r="C17" s="196" t="s">
        <v>245</v>
      </c>
      <c r="D17" s="196"/>
    </row>
    <row r="18" spans="3:4" ht="69" customHeight="1">
      <c r="C18" s="55" t="s">
        <v>133</v>
      </c>
      <c r="D18" s="76" t="s">
        <v>215</v>
      </c>
    </row>
    <row r="19" spans="3:4" ht="63" customHeight="1">
      <c r="C19" s="70" t="s">
        <v>154</v>
      </c>
      <c r="D19" s="76" t="s">
        <v>207</v>
      </c>
    </row>
    <row r="20" spans="3:4" ht="63.75" customHeight="1">
      <c r="C20" s="52" t="s">
        <v>247</v>
      </c>
      <c r="D20" s="76" t="s">
        <v>276</v>
      </c>
    </row>
  </sheetData>
  <mergeCells count="4">
    <mergeCell ref="C17:D17"/>
    <mergeCell ref="C1:D1"/>
    <mergeCell ref="C2:D2"/>
    <mergeCell ref="C14:D14"/>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2019-03-25T10:11:31Z</cp:lastPrinted>
  <dcterms:created xsi:type="dcterms:W3CDTF">2018-01-02T05:37:56Z</dcterms:created>
  <dcterms:modified xsi:type="dcterms:W3CDTF">2019-03-25T10:51:38Z</dcterms:modified>
</cp:coreProperties>
</file>