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Desktop\"/>
    </mc:Choice>
  </mc:AlternateContent>
  <bookViews>
    <workbookView xWindow="240" yWindow="16770" windowWidth="20115" windowHeight="1170" activeTab="5"/>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F13" i="16" l="1"/>
  <c r="E13" i="16"/>
  <c r="D13" i="16"/>
  <c r="F9" i="16"/>
  <c r="E9" i="16"/>
  <c r="D9" i="16"/>
  <c r="M74" i="15"/>
  <c r="N74" i="15"/>
  <c r="L74" i="15"/>
  <c r="M73" i="15"/>
  <c r="N73" i="15"/>
  <c r="L73" i="15"/>
  <c r="M51" i="15"/>
  <c r="N51" i="15"/>
  <c r="L51" i="15"/>
  <c r="M41" i="15"/>
  <c r="N41" i="15"/>
  <c r="L41" i="15"/>
  <c r="L18" i="15"/>
  <c r="M18" i="15"/>
  <c r="N18" i="15"/>
  <c r="L30" i="15"/>
  <c r="M30" i="15"/>
  <c r="N30" i="15"/>
  <c r="L65" i="15"/>
  <c r="M65" i="15"/>
  <c r="N65" i="15"/>
  <c r="L47" i="15"/>
  <c r="M47" i="15"/>
  <c r="N47" i="15"/>
  <c r="L35" i="15"/>
  <c r="M35" i="15"/>
  <c r="N35" i="15"/>
  <c r="L69" i="15"/>
  <c r="M69" i="15"/>
  <c r="N69" i="15"/>
  <c r="L13" i="15"/>
  <c r="M13" i="15"/>
  <c r="N13" i="15"/>
  <c r="L40" i="15"/>
  <c r="M40" i="15"/>
  <c r="N40" i="15"/>
  <c r="B10" i="11" l="1"/>
  <c r="B4" i="11" l="1"/>
  <c r="B5" i="11"/>
  <c r="B6" i="11"/>
</calcChain>
</file>

<file path=xl/sharedStrings.xml><?xml version="1.0" encoding="utf-8"?>
<sst xmlns="http://schemas.openxmlformats.org/spreadsheetml/2006/main" count="500" uniqueCount="325">
  <si>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</si>
  <si>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</si>
  <si>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</si>
  <si>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</si>
  <si>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</si>
  <si>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</si>
  <si>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</si>
  <si>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</si>
  <si>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</si>
  <si>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</si>
  <si>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</si>
  <si>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</si>
  <si>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</si>
  <si>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</si>
  <si>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</si>
  <si>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</si>
  <si>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</si>
  <si>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</si>
  <si>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</si>
  <si>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</si>
  <si>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</si>
  <si>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</si>
  <si>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</si>
  <si>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</si>
  <si>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</si>
  <si>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</si>
  <si>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</si>
  <si>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</si>
  <si>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</si>
  <si>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</si>
  <si>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</si>
  <si>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</si>
  <si>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</si>
  <si>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</si>
  <si>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</si>
  <si>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</si>
  <si>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</si>
  <si>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</si>
  <si>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</si>
  <si>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</si>
  <si>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</si>
  <si>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الاهلية للتأمين</t>
  </si>
  <si>
    <t>NAHF</t>
  </si>
  <si>
    <t>BELF</t>
  </si>
  <si>
    <t xml:space="preserve">مصرف ايلاف الاسلامي </t>
  </si>
  <si>
    <t>الحمراء للتأمين (NHAM)</t>
  </si>
  <si>
    <t xml:space="preserve">مصرف الشرق الاوسط </t>
  </si>
  <si>
    <t>BIME</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</si>
  <si>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</si>
  <si>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</si>
  <si>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</si>
  <si>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</si>
  <si>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</si>
  <si>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</si>
  <si>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</si>
  <si>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</si>
  <si>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</si>
  <si>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</si>
  <si>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</si>
  <si>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</si>
  <si>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</si>
  <si>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</si>
  <si>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فنادق المنصور</t>
  </si>
  <si>
    <t>HMAN</t>
  </si>
  <si>
    <t xml:space="preserve">المعمورة العقارية </t>
  </si>
  <si>
    <t>SMRI</t>
  </si>
  <si>
    <t>الامين للاستثمار المالي</t>
  </si>
  <si>
    <t>VAMF</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</si>
  <si>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</si>
  <si>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</si>
  <si>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</si>
  <si>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</si>
  <si>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</si>
  <si>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</si>
  <si>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</si>
  <si>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</si>
  <si>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</si>
  <si>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</si>
  <si>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</si>
  <si>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</si>
  <si>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</si>
  <si>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</si>
  <si>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</si>
  <si>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</si>
  <si>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</si>
  <si>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</si>
  <si>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</si>
  <si>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</si>
  <si>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</si>
  <si>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</si>
  <si>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</si>
  <si>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</si>
  <si>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</si>
  <si>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</si>
  <si>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</si>
  <si>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</si>
  <si>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</si>
  <si>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</si>
  <si>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</si>
  <si>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</si>
  <si>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</si>
  <si>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</si>
  <si>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</si>
  <si>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</si>
  <si>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</si>
  <si>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</si>
  <si>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</si>
  <si>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</si>
  <si>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</si>
  <si>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</si>
  <si>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</si>
  <si>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</si>
  <si>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</si>
  <si>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</si>
  <si>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</si>
  <si>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</si>
  <si>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</si>
  <si>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</si>
  <si>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</si>
  <si>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</si>
  <si>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</si>
  <si>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</si>
  <si>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</si>
  <si>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</si>
  <si>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</si>
  <si>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</si>
  <si>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</si>
  <si>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</si>
  <si>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</si>
  <si>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</si>
  <si>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</si>
  <si>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</si>
  <si>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</si>
  <si>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</si>
  <si>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</si>
  <si>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</si>
  <si>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</si>
  <si>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</si>
  <si>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</si>
  <si>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</si>
  <si>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</si>
  <si>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</si>
  <si>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</si>
  <si>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</si>
  <si>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</si>
  <si>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</si>
  <si>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</si>
  <si>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</si>
  <si>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</si>
  <si>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</si>
  <si>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</si>
  <si>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</si>
  <si>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مصرف العالم الاسلامي (BWOR)</t>
  </si>
  <si>
    <t>الفلوجة لانتاج المواد الانشائية (IFCM)</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</si>
  <si>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</si>
  <si>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</si>
  <si>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</si>
  <si>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</si>
  <si>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</si>
  <si>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</si>
  <si>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</si>
  <si>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</si>
  <si>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</si>
  <si>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</si>
  <si>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</si>
  <si>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</si>
  <si>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</si>
  <si>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</si>
  <si>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</si>
  <si>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BKUI</t>
  </si>
  <si>
    <t>الوئام للاستثمار المالي</t>
  </si>
  <si>
    <t>VWIF</t>
  </si>
  <si>
    <t>الكيمياوية والبلاستيكية</t>
  </si>
  <si>
    <t>INCP</t>
  </si>
  <si>
    <t>فندق السدير</t>
  </si>
  <si>
    <t>HSAD</t>
  </si>
  <si>
    <t>BERI</t>
  </si>
  <si>
    <t xml:space="preserve">مصرف اربيل </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</si>
  <si>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</si>
  <si>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</si>
  <si>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</si>
  <si>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</si>
  <si>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</si>
  <si>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</si>
  <si>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</si>
  <si>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</si>
  <si>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</si>
  <si>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</si>
  <si>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</si>
  <si>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</si>
  <si>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</si>
  <si>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</si>
  <si>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</si>
  <si>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</si>
  <si>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</si>
  <si>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</si>
  <si>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</si>
  <si>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</si>
  <si>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</si>
  <si>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</si>
  <si>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</si>
  <si>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</si>
  <si>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</si>
  <si>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</si>
  <si>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</si>
  <si>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</si>
  <si>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</si>
  <si>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</si>
  <si>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</si>
  <si>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</si>
  <si>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</si>
  <si>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</si>
  <si>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</si>
  <si>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</si>
  <si>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</si>
  <si>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</si>
  <si>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الحديثة للانتاج الحيواني (AMAP)</t>
  </si>
  <si>
    <t xml:space="preserve"> بدأ الاكتتاب على أسهم الشركة إعتباراً من يوم الخميس 2022/10/13 على الاسهم المطروحة البالغة (16.405.200.000) سهم ولمدة (60) يوماً في مصرف المتحد بفرعيه ، تنفيذاً لقرار الهيئة العامة المنعقدة في 2022/9/15 زيادة رأسمال الشركة من (4.101.300.000)  دينار الى (20.506.500.000)  دينار وفق المادة (55/ اولا) من قانون الشركات.</t>
  </si>
  <si>
    <t>مصرف المنصور(BMNS)</t>
  </si>
  <si>
    <t xml:space="preserve">مصرف المشرق العربي الاسلامي </t>
  </si>
  <si>
    <t>BAMS</t>
  </si>
  <si>
    <t>بغداد العراق للنقل العام(SBPT)</t>
  </si>
  <si>
    <t>مصرف بغداد</t>
  </si>
  <si>
    <t>BBOB</t>
  </si>
  <si>
    <t>النخبة للمقاولات العامة</t>
  </si>
  <si>
    <t>SNUC</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</si>
  <si>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</si>
  <si>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</si>
  <si>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</si>
  <si>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</si>
  <si>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</si>
  <si>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</si>
  <si>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</si>
  <si>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</si>
  <si>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</si>
  <si>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</si>
  <si>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</si>
  <si>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</si>
  <si>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</si>
  <si>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</si>
  <si>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</si>
  <si>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تصنيع وتسويق التمور</t>
  </si>
  <si>
    <t>IIDP</t>
  </si>
  <si>
    <t>المصرف العراقي الإسلامي(BIIB)</t>
  </si>
  <si>
    <t xml:space="preserve">تعلن الشركة عن البدء بتوزيع الارباح السنوية للمساهمين بنسبة (2.9%)  في مقر فرع الكرادة ، ابتداء من يوم الاحد الموافق 2022/11/20 </t>
  </si>
  <si>
    <t>انتاج الالبسة الجاهزة (IRMC)</t>
  </si>
  <si>
    <t>تعلن الشركة عن البدء بتوزيع الارباح لعامي 2020 و 2021 للمساهمين بنسبة (7%) و (4%) ، للايام (الاحد ، الاثنين ، الثلاثاء)  في مقر الشركة في المحمودية.</t>
  </si>
  <si>
    <t>مصرف الانصاري الاسلامي</t>
  </si>
  <si>
    <t>BANS</t>
  </si>
  <si>
    <t>مصرف نور العراق الإسلامي</t>
  </si>
  <si>
    <t>BINI</t>
  </si>
  <si>
    <t>الخاتم للاتصالات</t>
  </si>
  <si>
    <t>TZNI</t>
  </si>
  <si>
    <t xml:space="preserve">مصرف جيهان الإسلامي </t>
  </si>
  <si>
    <t>BCIH</t>
  </si>
  <si>
    <t>سد الموصل السياحية</t>
  </si>
  <si>
    <t>HTVM</t>
  </si>
  <si>
    <t>تعلن الشركة عن البدء بتوزيع الارباح السنوية للمساهمين بنسبة (100%) من راس المال المدفوع وسيتم غلق التوزيع بتاريخ 2022/12/20 لقرب انتهاء السنة المالية وسيعاد فتحة بتاريخ 2023/1/2.</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</si>
  <si>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</si>
  <si>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مصرف الائتمان</t>
  </si>
  <si>
    <t>BROI</t>
  </si>
  <si>
    <t>مصرف العربية الإسلامي</t>
  </si>
  <si>
    <t>المصرف المتحد (BUND)</t>
  </si>
  <si>
    <t>مصرف آشور الدولي (BASH)</t>
  </si>
  <si>
    <t>فنادق عشتار(HISH)</t>
  </si>
  <si>
    <t>مصرف أمين العراق الإسلامي(BAME)</t>
  </si>
  <si>
    <t xml:space="preserve">الحمراء للتأمين </t>
  </si>
  <si>
    <t>NHAM</t>
  </si>
  <si>
    <t xml:space="preserve">مصرف القرطاس الإسلامي </t>
  </si>
  <si>
    <t>BQUR</t>
  </si>
  <si>
    <t xml:space="preserve">العراقية للاعمال الهندسية </t>
  </si>
  <si>
    <t>IIEW</t>
  </si>
  <si>
    <t>مصرف كوردستان الإسلامي</t>
  </si>
  <si>
    <t>قررت الهيئة العامة في اجتماعها المنعقد في 2022/12/24 زيادة راس مال الشركة من (7) مليار دينار الى (25) مليار  دينار وفق المادة (55/ اولا) من قانون الشركات.</t>
  </si>
  <si>
    <t>سيعقد إجتماع الهيئة العامة للشركة يوم الاثنين الموافق 2023/1/9 الساعة العاشرة صباحا في مبنى المحطة ، لمناقشة الحسابات الختامية للسنة المالية المنتهية في 2021/12/31 ، مناقشة مقسوم الارباح  لعام 2021 ، مناقشة تعديل العقد التاسيسي للمصرف باضافة فقرة اعتماد التصويت التراكمي عند انتخاب مجلس الادارة . تم إيقاف التداول على أسهم الشركة إعتباراً من جلسة الاربعاء 2023/1/4 .</t>
  </si>
  <si>
    <t>المنصور الدوائية</t>
  </si>
  <si>
    <t>الكندي لانتاج اللقاحات</t>
  </si>
  <si>
    <t>IMAP</t>
  </si>
  <si>
    <t>IKLV</t>
  </si>
  <si>
    <t>الفلوجة لانتاج المواد الانشائية</t>
  </si>
  <si>
    <t>IFCM</t>
  </si>
  <si>
    <t>أولاً : أخبار الشركات .</t>
  </si>
  <si>
    <t>ثانيا : الشركات المساهمة الموقوفة عن التداول لانعقاد هيئاتها العامة</t>
  </si>
  <si>
    <t>ثالثا : الشركات التي في التداول برأسمال الشركة المدرج (قبل الزيادة والرسملة) .</t>
  </si>
  <si>
    <t>رابعا : الاكتتاب .</t>
  </si>
  <si>
    <t>خامسا  : توزيع الارباح</t>
  </si>
  <si>
    <t>قررت الهيئة العامة في اجتماعها المنعقد في 2022/1/7 زيادة راس مال الشركة من (222.500) مليار دينار الى (250) مليار  دينار وفق المادة (55/ اولا) من قانون الشركات.</t>
  </si>
  <si>
    <t>مصرف أمين العراق الإسلامي</t>
  </si>
  <si>
    <t>BAME</t>
  </si>
  <si>
    <t>آسياسيل للاتصالات(TASC)</t>
  </si>
  <si>
    <t xml:space="preserve">الصنائع الكيمياوية العصرية </t>
  </si>
  <si>
    <t>IMCI</t>
  </si>
  <si>
    <t>تصنيع وتسويق التمور(IIDP)</t>
  </si>
  <si>
    <t>سيعقد إجتماع الهيئة العامة للشركة يوم الثلاثاء الموافق 2023/1/31 الساعة العاشرة صباحا في بغداد / المنصور، اقالة المجلس الحالي ، انتخاب مجلس ادراة جديد في حال تم التصويت على الاقالة   . سيتم إيقاف التداول على أسهم الشركة إعتباراً من جلسة الخميس 2023/1/26.</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</si>
  <si>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2022/12/30.</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</si>
  <si>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 صدرت موافقة هيأة الاوراق المالية على تمديد فترة إضافة أسهم الزيادة لمدة (ثلاثة أشهر) من تاريخ 2023/1/3.</t>
  </si>
  <si>
    <t xml:space="preserve"> بدأ الاكتتاب على أسهم الشركة إعتباراً من يوم الاحد 2023/2/19 على الاسهم المطروحة البالغة (1,560) مليون سهم ولمدة (30) يوماً في مصرف الصناعي / الفرع الرئيسي وفرع المصرف في الزعفرانية  ، تنفيذاً لقرار الهيئة العامة المنعقدة في 2021/12/30 زيادة رأسمال الشركة من (3.120.000.000)  دينار الى (4.680.000.000)  دينار وفق المادة (55/ اولا) من قانون الشركات.</t>
  </si>
  <si>
    <t>مصرف الشرق الاوسط (BIME)</t>
  </si>
  <si>
    <t>سيعقد إجتماع الهيئة العامة للشركة يوم الجمعة الموافق 2023/2/10 الساعة العاشرة صباحا في محافظة أربيل - فندق كرستال، تعديل الفقرة السادسا من عقد التاسيس واضافة فقرة اعتماد اسلوب التصويت التراكمي عند انتخاب مجلس الادارة الاصليين والاحتياط في اجتماعات الهيئة العامة  وزيادة عدد اعضاء مجلس الادارة من (5) الى (7) اعضاء اصلين ومثلهم احتياط  ، مناقشة انتخاب مجلس ادارة جديد يتكون من (7) اعضاء اصلين ومثلهم احتياط . سيتم إيقاف التداول على أسهم الشركة إعتباراً من جلسة الثلاثاء 2023/2/7 .</t>
  </si>
  <si>
    <t>سيعقد إجتماع الهيئة العامة للشركة يوم السبت الموافق 2023/1/28 الساعة العاشرة صباحا في فندق كراند ميلنيوم /سليمانية ، تعين مراقب حسابات لتدقيق حسابات الشركة لسنة 2022   . تم إيقاف التداول على أسهم الشركة إعتباراً من جلسة الثلاثاء 2023/1/24 .</t>
  </si>
  <si>
    <t>أخبار الشركات المساهمة المدرجة في سوق العراق للاوراق المالية الاربعاء الموافق 2023/1/25</t>
  </si>
  <si>
    <t>الشركات غير المتداولة للسوق الثالث لجلسة الاربعاء الموافق 2023/1/25</t>
  </si>
  <si>
    <t>الشركات غير المتداولة للسوق الثاني لجلسة الاربعاء الموافق 2023/1/25</t>
  </si>
  <si>
    <t>الشركات غير المتداولة للسوق النظامي لجلسة الاربعاء الموافق 2023/1/25</t>
  </si>
  <si>
    <t>الجلسة (17) نشرة منصة تداول الشركات غير المفصحة ليوم الاربعاء الموافق 2023/1/25 Undisclosed Platform Trading</t>
  </si>
  <si>
    <t>الجلسة (17) نشرة منصة التداول السوق الثاني ليوم الاربعاء الموافق 2023/1/25 Second Market Trading</t>
  </si>
  <si>
    <r>
      <t>الجلسة (17) نشرة منصة تداول الا</t>
    </r>
    <r>
      <rPr>
        <b/>
        <sz val="14"/>
        <color rgb="FF002060"/>
        <rFont val="Calibri"/>
        <family val="2"/>
        <scheme val="minor"/>
      </rPr>
      <t>سهم النظامية ليوم الاربعاء الموافق 2023/1/25</t>
    </r>
    <r>
      <rPr>
        <b/>
        <sz val="14"/>
        <color rgb="FF002060"/>
        <rFont val="Calibri"/>
        <family val="2"/>
        <charset val="178"/>
        <scheme val="minor"/>
      </rPr>
      <t xml:space="preserve"> Regular Market Trading</t>
    </r>
  </si>
  <si>
    <t>سيتم إطلاق التداول على أسهم الشركة إعتباراَ من جلسة الخميس  2023/1/26 بعد إجتماع الهيئة العامة المنعقد في 2022/12/31 ، المصادقة على الحسابات الختامية للسنوات من 2015/12/31 الى 2021/12/31 ، تدوير الأرباح المتحققة الى الفائض المتراكم ، إطفاء المبلغ من العجز المتراكم من رصيد الفائض المتراكم وسيتم معالجة العجز المتبقي خلال (5) سنوات القادمة عند تحقق ارباح،تعديل العقد التاسيسي للمصرف باضافة فقرة اعتماد التصويت التراكمي عند انتخاب مجلس الادارة</t>
  </si>
  <si>
    <t>سوق العراق للأوراق المالية</t>
  </si>
  <si>
    <t>نشرة تداول أسهم غير العراقيين لجلسة الاربعاء 2023/1/25</t>
  </si>
  <si>
    <t>نشرة تداول الاسهم المشتراة لغير العراقيين في السوق النظامي</t>
  </si>
  <si>
    <t xml:space="preserve">مصرف بغداد </t>
  </si>
  <si>
    <t>المصرف الاهلي العراقي</t>
  </si>
  <si>
    <t xml:space="preserve">قطاع الصناعة </t>
  </si>
  <si>
    <t xml:space="preserve">مجموع قطاع الصناعة </t>
  </si>
  <si>
    <t>المجموع الكلي</t>
  </si>
  <si>
    <t>نشرة  تداول الاسهم المشتراة لغير العراقيين في منصة الشركات غير  المفصحه</t>
  </si>
  <si>
    <t xml:space="preserve">مصرف بابل </t>
  </si>
  <si>
    <t>نشرة  تداول الاسهم المباعة من غير العراقيين في السوق النظامي</t>
  </si>
  <si>
    <t>نشرة  تداول الاسهم المباعة من غير العراقيين في منصة الشركات غير المفصحة</t>
  </si>
  <si>
    <t>الجلسة (17) لسنة 2023</t>
  </si>
  <si>
    <t>العراقية للاعمال الهندسية (IIEW)</t>
  </si>
  <si>
    <t>أرسل سوق العراق للاوراق المالية كتاب إلى شركة العراقية للاعمال الهندسية  للافصاح عن اهم الاحداث الجوهرية التي أدت إلى إرتفاع سعر السهم لجلستين بكامل حدود نسبة التغير لجسلتي 1/24 و 2023/1/25.</t>
  </si>
  <si>
    <t xml:space="preserve">جلسة  الاربعاء الموافق 2023/1/25        - </t>
  </si>
  <si>
    <t>سيعقد إجتماع الهيئة العامة للشركة يوم الاربعاء الموافق 2023/1/11 الساعة العاشرة صباحا في مقر الشركة ، لمناقشة الحسابات الختامية للسنة المالية المنتهية في 2020/12/31 ، مناقشة العجز المتراكم  ، انتخاب (5) اعضاء اصليين ومثلهم احتياط . تم إيقاف التداول على أسهم الشركة إعتباراً من جلسة الاحد 2023/1/8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</si>
</sst>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69">
    <font>
      <sz val="11"/>
      <color theme="1"/>
      <name val="Calibri"/>
      <family val="2"/>
      <charset val="178"/>
      <scheme val="minor"/>
    </font>
    <font>
      <sz val="11"/>
      <color theme="1"/>
      <name val="Calibri"/>
      <family val="2"/>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Calibri"/>
      <family val="2"/>
      <scheme val="minor"/>
    </font>
    <font>
      <b/>
      <sz val="15"/>
      <color rgb="FF002060"/>
      <name val="Arial"/>
      <family val="2"/>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b/>
      <sz val="17"/>
      <color rgb="FF002060"/>
      <name val="Calibri"/>
      <family val="2"/>
      <scheme val="minor"/>
    </font>
    <font>
      <b/>
      <sz val="14"/>
      <color theme="1"/>
      <name val="Calibri"/>
      <family val="2"/>
      <charset val="178"/>
      <scheme val="minor"/>
    </font>
    <font>
      <b/>
      <sz val="15"/>
      <color rgb="FF002060"/>
      <name val="Calibri"/>
      <family val="2"/>
      <scheme val="minor"/>
    </font>
    <font>
      <sz val="12"/>
      <color rgb="FF002060"/>
      <name val="Calibri"/>
      <family val="2"/>
      <scheme val="minor"/>
    </font>
    <font>
      <b/>
      <sz val="14"/>
      <color theme="0"/>
      <name val="Calibri"/>
      <family val="2"/>
      <scheme val="minor"/>
    </font>
    <font>
      <b/>
      <sz val="12"/>
      <color rgb="FF002060"/>
      <name val="Arial"/>
      <family val="2"/>
    </font>
    <font>
      <b/>
      <sz val="12"/>
      <color rgb="FF00B050"/>
      <name val="Arial"/>
      <family val="2"/>
    </font>
    <font>
      <b/>
      <sz val="12"/>
      <color rgb="FFFF0000"/>
      <name val="Arial"/>
      <family val="2"/>
    </font>
    <font>
      <b/>
      <sz val="12"/>
      <color rgb="FF002060"/>
      <name val="Arial"/>
      <family val="2"/>
      <charset val="178"/>
    </font>
    <font>
      <b/>
      <sz val="16"/>
      <color rgb="FFFF0000"/>
      <name val="Calibri"/>
      <family val="2"/>
      <scheme val="minor"/>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s>
  <cellStyleXfs count="437">
    <xf numFmtId="0" fontId="0" fillId="0" borderId="0"/>
    <xf numFmtId="0" fontId="2" fillId="0" borderId="0"/>
    <xf numFmtId="0" fontId="2" fillId="0" borderId="0"/>
    <xf numFmtId="0" fontId="8" fillId="13" borderId="0" applyNumberFormat="0" applyBorder="0" applyAlignment="0" applyProtection="0"/>
    <xf numFmtId="0" fontId="8" fillId="13" borderId="0" applyNumberFormat="0" applyBorder="0" applyAlignment="0" applyProtection="0"/>
    <xf numFmtId="0" fontId="9" fillId="3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3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3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3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4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4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42"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4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0" fillId="4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0" fillId="4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0" fillId="44"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0" fillId="4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0" fillId="48"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0" fillId="4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0" fillId="5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0" fillId="51"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0" fillId="5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0" fillId="4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0" fillId="4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0" fillId="53"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1" fillId="37" borderId="0" applyNumberFormat="0" applyBorder="0" applyAlignment="0" applyProtection="0"/>
    <xf numFmtId="0" fontId="30" fillId="9" borderId="14" applyNumberFormat="0" applyAlignment="0" applyProtection="0"/>
    <xf numFmtId="0" fontId="30" fillId="9" borderId="14" applyNumberFormat="0" applyAlignment="0" applyProtection="0"/>
    <xf numFmtId="0" fontId="12" fillId="54" borderId="20" applyNumberFormat="0" applyAlignment="0" applyProtection="0"/>
    <xf numFmtId="0" fontId="31" fillId="10" borderId="17" applyNumberFormat="0" applyAlignment="0" applyProtection="0"/>
    <xf numFmtId="0" fontId="31" fillId="10" borderId="17" applyNumberFormat="0" applyAlignment="0" applyProtection="0"/>
    <xf numFmtId="0" fontId="13" fillId="55" borderId="2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15" fillId="38"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16" fillId="0" borderId="2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7" fillId="0" borderId="2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8" fillId="0" borderId="2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8" borderId="14" applyNumberFormat="0" applyAlignment="0" applyProtection="0"/>
    <xf numFmtId="0" fontId="37" fillId="8" borderId="14" applyNumberFormat="0" applyAlignment="0" applyProtection="0"/>
    <xf numFmtId="0" fontId="19" fillId="41" borderId="20" applyNumberFormat="0" applyAlignment="0" applyProtection="0"/>
    <xf numFmtId="0" fontId="38" fillId="0" borderId="16" applyNumberFormat="0" applyFill="0" applyAlignment="0" applyProtection="0"/>
    <xf numFmtId="0" fontId="38" fillId="0" borderId="16" applyNumberFormat="0" applyFill="0" applyAlignment="0" applyProtection="0"/>
    <xf numFmtId="0" fontId="20" fillId="0" borderId="25" applyNumberFormat="0" applyFill="0" applyAlignment="0" applyProtection="0"/>
    <xf numFmtId="0" fontId="39" fillId="7" borderId="0" applyNumberFormat="0" applyBorder="0" applyAlignment="0" applyProtection="0"/>
    <xf numFmtId="0" fontId="39" fillId="7" borderId="0" applyNumberFormat="0" applyBorder="0" applyAlignment="0" applyProtection="0"/>
    <xf numFmtId="0" fontId="21" fillId="56"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11" borderId="18" applyNumberFormat="0" applyFont="0" applyAlignment="0" applyProtection="0"/>
    <xf numFmtId="0" fontId="27" fillId="11" borderId="18" applyNumberFormat="0" applyFont="0" applyAlignment="0" applyProtection="0"/>
    <xf numFmtId="0" fontId="2" fillId="57" borderId="26" applyNumberFormat="0" applyFont="0" applyAlignment="0" applyProtection="0"/>
    <xf numFmtId="0" fontId="2" fillId="57" borderId="26" applyNumberFormat="0" applyFont="0" applyAlignment="0" applyProtection="0"/>
    <xf numFmtId="0" fontId="40" fillId="9" borderId="15" applyNumberFormat="0" applyAlignment="0" applyProtection="0"/>
    <xf numFmtId="0" fontId="40" fillId="9" borderId="15" applyNumberFormat="0" applyAlignment="0" applyProtection="0"/>
    <xf numFmtId="0" fontId="23" fillId="54" borderId="2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42" fillId="0" borderId="19" applyNumberFormat="0" applyFill="0" applyAlignment="0" applyProtection="0"/>
    <xf numFmtId="0" fontId="42" fillId="0" borderId="19" applyNumberFormat="0" applyFill="0" applyAlignment="0" applyProtection="0"/>
    <xf numFmtId="0" fontId="25" fillId="0" borderId="2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12" fillId="54" borderId="29" applyNumberFormat="0" applyAlignment="0" applyProtection="0"/>
    <xf numFmtId="0" fontId="19" fillId="41" borderId="29" applyNumberFormat="0" applyAlignment="0" applyProtection="0"/>
    <xf numFmtId="0" fontId="2" fillId="57" borderId="30" applyNumberFormat="0" applyFont="0" applyAlignment="0" applyProtection="0"/>
    <xf numFmtId="0" fontId="2" fillId="57" borderId="30" applyNumberFormat="0" applyFont="0" applyAlignment="0" applyProtection="0"/>
    <xf numFmtId="0" fontId="23" fillId="54" borderId="31" applyNumberFormat="0" applyAlignment="0" applyProtection="0"/>
    <xf numFmtId="0" fontId="25" fillId="0" borderId="32" applyNumberFormat="0" applyFill="0" applyAlignment="0" applyProtection="0"/>
    <xf numFmtId="0" fontId="2" fillId="57" borderId="37" applyNumberFormat="0" applyFont="0" applyAlignment="0" applyProtection="0"/>
    <xf numFmtId="0" fontId="2" fillId="57" borderId="37" applyNumberFormat="0" applyFont="0" applyAlignment="0" applyProtection="0"/>
    <xf numFmtId="0" fontId="19" fillId="41" borderId="36" applyNumberFormat="0" applyAlignment="0" applyProtection="0"/>
    <xf numFmtId="0" fontId="12" fillId="54" borderId="36" applyNumberFormat="0" applyAlignment="0" applyProtection="0"/>
    <xf numFmtId="0" fontId="23" fillId="54" borderId="38" applyNumberFormat="0" applyAlignment="0" applyProtection="0"/>
    <xf numFmtId="0" fontId="25" fillId="0" borderId="39" applyNumberFormat="0" applyFill="0" applyAlignment="0" applyProtection="0"/>
    <xf numFmtId="0" fontId="2" fillId="57" borderId="41" applyNumberFormat="0" applyFont="0" applyAlignment="0" applyProtection="0"/>
    <xf numFmtId="0" fontId="2" fillId="57" borderId="41" applyNumberFormat="0" applyFont="0" applyAlignment="0" applyProtection="0"/>
    <xf numFmtId="0" fontId="19" fillId="41" borderId="40" applyNumberFormat="0" applyAlignment="0" applyProtection="0"/>
    <xf numFmtId="0" fontId="12" fillId="54" borderId="40" applyNumberFormat="0" applyAlignment="0" applyProtection="0"/>
    <xf numFmtId="0" fontId="23" fillId="54" borderId="42" applyNumberFormat="0" applyAlignment="0" applyProtection="0"/>
    <xf numFmtId="0" fontId="25" fillId="0" borderId="43" applyNumberFormat="0" applyFill="0" applyAlignment="0" applyProtection="0"/>
    <xf numFmtId="0" fontId="12" fillId="54" borderId="46" applyNumberFormat="0" applyAlignment="0" applyProtection="0"/>
    <xf numFmtId="0" fontId="19" fillId="41" borderId="46" applyNumberFormat="0" applyAlignment="0" applyProtection="0"/>
    <xf numFmtId="0" fontId="2" fillId="57" borderId="47" applyNumberFormat="0" applyFont="0" applyAlignment="0" applyProtection="0"/>
    <xf numFmtId="0" fontId="2" fillId="57" borderId="47" applyNumberFormat="0" applyFont="0" applyAlignment="0" applyProtection="0"/>
    <xf numFmtId="0" fontId="23" fillId="54" borderId="48" applyNumberFormat="0" applyAlignment="0" applyProtection="0"/>
    <xf numFmtId="0" fontId="25" fillId="0" borderId="49" applyNumberFormat="0" applyFill="0" applyAlignment="0" applyProtection="0"/>
  </cellStyleXfs>
  <cellXfs count="256">
    <xf numFmtId="0" fontId="0" fillId="0" borderId="0" xfId="0"/>
    <xf numFmtId="2" fontId="3" fillId="0" borderId="1" xfId="0" applyNumberFormat="1" applyFont="1" applyBorder="1"/>
    <xf numFmtId="0" fontId="5"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3"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4" fillId="0" borderId="0" xfId="0" applyFont="1"/>
    <xf numFmtId="0" fontId="45" fillId="0" borderId="0" xfId="0" applyFont="1"/>
    <xf numFmtId="166" fontId="5" fillId="0" borderId="0" xfId="0" applyNumberFormat="1" applyFont="1"/>
    <xf numFmtId="0" fontId="46" fillId="0" borderId="58" xfId="0" applyFont="1" applyFill="1" applyBorder="1" applyAlignment="1">
      <alignment vertical="center"/>
    </xf>
    <xf numFmtId="164" fontId="46" fillId="0" borderId="58" xfId="0" applyNumberFormat="1" applyFont="1" applyBorder="1" applyAlignment="1">
      <alignment horizontal="center" vertical="center"/>
    </xf>
    <xf numFmtId="164" fontId="46" fillId="0" borderId="58" xfId="0" applyNumberFormat="1" applyFont="1" applyBorder="1" applyAlignment="1">
      <alignment horizontal="left" vertical="center"/>
    </xf>
    <xf numFmtId="0" fontId="48" fillId="0" borderId="0" xfId="0" applyFont="1" applyAlignment="1">
      <alignment vertical="center"/>
    </xf>
    <xf numFmtId="0" fontId="6" fillId="0" borderId="58" xfId="0" applyFont="1" applyBorder="1" applyAlignment="1">
      <alignment horizontal="center" vertical="center"/>
    </xf>
    <xf numFmtId="0" fontId="49" fillId="0" borderId="0" xfId="0" applyFont="1" applyAlignment="1">
      <alignment vertical="center"/>
    </xf>
    <xf numFmtId="0" fontId="3" fillId="0" borderId="0" xfId="0" applyFont="1" applyAlignment="1">
      <alignment vertical="center"/>
    </xf>
    <xf numFmtId="0" fontId="51" fillId="0" borderId="58" xfId="0" applyFont="1" applyFill="1" applyBorder="1" applyAlignment="1">
      <alignment vertical="center"/>
    </xf>
    <xf numFmtId="164" fontId="51" fillId="0" borderId="58" xfId="0" applyNumberFormat="1" applyFont="1" applyBorder="1" applyAlignment="1">
      <alignment horizontal="center" vertical="center"/>
    </xf>
    <xf numFmtId="4" fontId="51" fillId="0" borderId="58" xfId="0" applyNumberFormat="1" applyFont="1" applyBorder="1" applyAlignment="1">
      <alignment horizontal="center" vertical="center"/>
    </xf>
    <xf numFmtId="3" fontId="51" fillId="0" borderId="58" xfId="0" applyNumberFormat="1" applyFont="1" applyBorder="1" applyAlignment="1">
      <alignment horizontal="center" vertical="center"/>
    </xf>
    <xf numFmtId="0" fontId="53" fillId="0" borderId="0" xfId="0" applyFont="1"/>
    <xf numFmtId="2" fontId="54" fillId="0" borderId="1" xfId="0" applyNumberFormat="1" applyFont="1" applyBorder="1"/>
    <xf numFmtId="2" fontId="54" fillId="0" borderId="2" xfId="0" applyNumberFormat="1" applyFont="1" applyBorder="1"/>
    <xf numFmtId="0" fontId="54" fillId="0" borderId="1" xfId="0" applyFont="1" applyBorder="1"/>
    <xf numFmtId="0" fontId="54" fillId="0" borderId="2" xfId="0" applyFont="1" applyBorder="1"/>
    <xf numFmtId="0" fontId="6" fillId="0" borderId="67" xfId="0" applyFont="1" applyBorder="1" applyAlignment="1">
      <alignment horizontal="center" vertical="center"/>
    </xf>
    <xf numFmtId="2" fontId="3" fillId="0" borderId="7" xfId="0" applyNumberFormat="1" applyFont="1" applyBorder="1" applyAlignment="1">
      <alignment vertical="center"/>
    </xf>
    <xf numFmtId="3" fontId="0" fillId="0" borderId="0" xfId="0" applyNumberFormat="1"/>
    <xf numFmtId="164" fontId="46" fillId="0" borderId="78" xfId="0" applyNumberFormat="1" applyFont="1" applyBorder="1" applyAlignment="1">
      <alignment horizontal="center" vertical="center"/>
    </xf>
    <xf numFmtId="0" fontId="46" fillId="0" borderId="0" xfId="0" applyFont="1" applyFill="1" applyBorder="1" applyAlignment="1">
      <alignment vertical="center"/>
    </xf>
    <xf numFmtId="3" fontId="51" fillId="59" borderId="58" xfId="0" applyNumberFormat="1" applyFont="1" applyFill="1" applyBorder="1" applyAlignment="1">
      <alignment horizontal="center" vertical="center"/>
    </xf>
    <xf numFmtId="3" fontId="51" fillId="59" borderId="77" xfId="0" applyNumberFormat="1" applyFont="1" applyFill="1" applyBorder="1" applyAlignment="1">
      <alignment horizontal="center" vertical="center"/>
    </xf>
    <xf numFmtId="3" fontId="51" fillId="60" borderId="54" xfId="0" applyNumberFormat="1" applyFont="1" applyFill="1" applyBorder="1" applyAlignment="1">
      <alignment horizontal="center" vertical="center"/>
    </xf>
    <xf numFmtId="0" fontId="51" fillId="0" borderId="0" xfId="0" applyFont="1" applyFill="1" applyBorder="1" applyAlignment="1">
      <alignment vertical="center"/>
    </xf>
    <xf numFmtId="164" fontId="46" fillId="0" borderId="33" xfId="0" applyNumberFormat="1" applyFont="1" applyBorder="1" applyAlignment="1">
      <alignment horizontal="center" vertical="center"/>
    </xf>
    <xf numFmtId="164" fontId="51" fillId="0" borderId="77" xfId="0" applyNumberFormat="1" applyFont="1" applyBorder="1" applyAlignment="1">
      <alignment horizontal="center" vertical="center"/>
    </xf>
    <xf numFmtId="164" fontId="46" fillId="0" borderId="64" xfId="0" applyNumberFormat="1" applyFont="1" applyBorder="1" applyAlignment="1">
      <alignment horizontal="center" vertical="center"/>
    </xf>
    <xf numFmtId="164" fontId="46" fillId="0" borderId="45" xfId="0" applyNumberFormat="1" applyFont="1" applyBorder="1" applyAlignment="1">
      <alignment horizontal="center" vertical="center"/>
    </xf>
    <xf numFmtId="164" fontId="46" fillId="0" borderId="77" xfId="0" applyNumberFormat="1" applyFont="1" applyBorder="1" applyAlignment="1">
      <alignment horizontal="center" vertical="center"/>
    </xf>
    <xf numFmtId="0" fontId="46" fillId="0" borderId="79" xfId="0" applyFont="1" applyFill="1" applyBorder="1" applyAlignment="1">
      <alignment vertical="center"/>
    </xf>
    <xf numFmtId="0" fontId="46" fillId="0" borderId="64" xfId="0" applyFont="1" applyFill="1" applyBorder="1" applyAlignment="1">
      <alignment vertical="center"/>
    </xf>
    <xf numFmtId="0" fontId="56" fillId="0" borderId="0" xfId="0" applyFont="1"/>
    <xf numFmtId="4" fontId="0" fillId="0" borderId="0" xfId="0" applyNumberFormat="1"/>
    <xf numFmtId="2" fontId="3" fillId="0" borderId="2" xfId="0" applyNumberFormat="1" applyFont="1" applyBorder="1" applyAlignment="1">
      <alignment vertical="center"/>
    </xf>
    <xf numFmtId="0" fontId="46" fillId="0" borderId="77" xfId="0" applyFont="1" applyFill="1" applyBorder="1" applyAlignment="1">
      <alignment vertical="center"/>
    </xf>
    <xf numFmtId="3" fontId="45" fillId="0" borderId="0" xfId="0" applyNumberFormat="1" applyFont="1"/>
    <xf numFmtId="164" fontId="51" fillId="0" borderId="78" xfId="0" applyNumberFormat="1" applyFont="1" applyBorder="1" applyAlignment="1">
      <alignment horizontal="center" vertical="center"/>
    </xf>
    <xf numFmtId="0" fontId="51" fillId="0" borderId="77" xfId="0" applyFont="1" applyFill="1" applyBorder="1" applyAlignment="1">
      <alignment vertical="center"/>
    </xf>
    <xf numFmtId="164" fontId="51" fillId="0" borderId="57" xfId="0" applyNumberFormat="1" applyFont="1" applyBorder="1" applyAlignment="1">
      <alignment horizontal="left" vertical="center"/>
    </xf>
    <xf numFmtId="0" fontId="46" fillId="0" borderId="66" xfId="0" applyFont="1" applyFill="1" applyBorder="1" applyAlignment="1">
      <alignment vertical="center"/>
    </xf>
    <xf numFmtId="0" fontId="4" fillId="2" borderId="58" xfId="1" applyFont="1" applyFill="1" applyBorder="1" applyAlignment="1">
      <alignment horizontal="center" vertical="center"/>
    </xf>
    <xf numFmtId="0" fontId="47" fillId="0" borderId="34" xfId="0" applyFont="1" applyFill="1" applyBorder="1" applyAlignment="1">
      <alignment vertical="center"/>
    </xf>
    <xf numFmtId="0" fontId="47" fillId="0" borderId="75" xfId="0" applyFont="1" applyFill="1" applyBorder="1" applyAlignment="1">
      <alignment vertical="center"/>
    </xf>
    <xf numFmtId="2" fontId="4" fillId="0" borderId="58" xfId="2" applyNumberFormat="1" applyFont="1" applyBorder="1" applyAlignment="1">
      <alignment horizontal="center" vertical="center"/>
    </xf>
    <xf numFmtId="2" fontId="4" fillId="0" borderId="58" xfId="2" applyNumberFormat="1" applyFont="1" applyBorder="1" applyAlignment="1">
      <alignment horizontal="center" vertical="center" wrapText="1"/>
    </xf>
    <xf numFmtId="0" fontId="6" fillId="4" borderId="58" xfId="0" applyFont="1" applyFill="1" applyBorder="1" applyAlignment="1">
      <alignment vertical="center" wrapText="1"/>
    </xf>
    <xf numFmtId="166" fontId="6" fillId="4" borderId="58" xfId="0" applyNumberFormat="1" applyFont="1" applyFill="1" applyBorder="1" applyAlignment="1">
      <alignment horizontal="center" vertical="center" wrapText="1"/>
    </xf>
    <xf numFmtId="164" fontId="6" fillId="4" borderId="58" xfId="0" applyNumberFormat="1" applyFont="1" applyFill="1" applyBorder="1" applyAlignment="1">
      <alignment horizontal="right" vertical="center" wrapText="1"/>
    </xf>
    <xf numFmtId="0" fontId="6" fillId="0" borderId="34" xfId="0" applyFont="1" applyFill="1" applyBorder="1" applyAlignment="1">
      <alignment vertical="center" wrapText="1"/>
    </xf>
    <xf numFmtId="14" fontId="6" fillId="0" borderId="58" xfId="0" applyNumberFormat="1" applyFont="1" applyFill="1" applyBorder="1" applyAlignment="1">
      <alignment horizontal="center" vertical="center"/>
    </xf>
    <xf numFmtId="166" fontId="6" fillId="4" borderId="58" xfId="0" applyNumberFormat="1" applyFont="1" applyFill="1" applyBorder="1" applyAlignment="1">
      <alignment horizontal="right" vertical="center" wrapText="1"/>
    </xf>
    <xf numFmtId="0" fontId="47" fillId="0" borderId="58" xfId="0" applyFont="1" applyFill="1" applyBorder="1" applyAlignment="1">
      <alignment vertical="center" wrapText="1"/>
    </xf>
    <xf numFmtId="164" fontId="47" fillId="0" borderId="58" xfId="0" applyNumberFormat="1" applyFont="1" applyFill="1" applyBorder="1" applyAlignment="1">
      <alignment horizontal="right" vertical="center" wrapText="1"/>
    </xf>
    <xf numFmtId="0" fontId="47" fillId="0" borderId="81" xfId="0" applyFont="1" applyFill="1" applyBorder="1" applyAlignment="1">
      <alignment vertical="center"/>
    </xf>
    <xf numFmtId="0" fontId="47" fillId="0" borderId="75" xfId="0" applyFont="1" applyFill="1" applyBorder="1" applyAlignment="1">
      <alignment vertical="center" wrapText="1"/>
    </xf>
    <xf numFmtId="164" fontId="47" fillId="0" borderId="57" xfId="0" applyNumberFormat="1" applyFont="1" applyBorder="1" applyAlignment="1">
      <alignment horizontal="right" vertical="center"/>
    </xf>
    <xf numFmtId="0" fontId="6" fillId="0" borderId="59" xfId="0" applyFont="1" applyFill="1" applyBorder="1" applyAlignment="1">
      <alignment horizontal="center" vertical="center"/>
    </xf>
    <xf numFmtId="167" fontId="6" fillId="0" borderId="58" xfId="0" applyNumberFormat="1" applyFont="1" applyBorder="1" applyAlignment="1">
      <alignment horizontal="center" vertical="center"/>
    </xf>
    <xf numFmtId="2" fontId="6" fillId="0" borderId="58" xfId="0" applyNumberFormat="1" applyFont="1" applyBorder="1" applyAlignment="1">
      <alignment horizontal="center" vertical="center"/>
    </xf>
    <xf numFmtId="0" fontId="47" fillId="2" borderId="58" xfId="1" applyFont="1" applyFill="1" applyBorder="1" applyAlignment="1">
      <alignment horizontal="center" vertical="center"/>
    </xf>
    <xf numFmtId="0" fontId="47" fillId="2" borderId="58" xfId="1" applyFont="1" applyFill="1" applyBorder="1" applyAlignment="1">
      <alignment horizontal="center" vertical="center" wrapText="1"/>
    </xf>
    <xf numFmtId="0" fontId="47" fillId="0" borderId="65" xfId="0" applyFont="1" applyFill="1" applyBorder="1" applyAlignment="1">
      <alignment vertical="center"/>
    </xf>
    <xf numFmtId="2" fontId="3" fillId="0" borderId="8" xfId="0" applyNumberFormat="1" applyFont="1" applyBorder="1" applyAlignment="1">
      <alignment horizontal="right" vertical="center"/>
    </xf>
    <xf numFmtId="4" fontId="3" fillId="0" borderId="6" xfId="0" applyNumberFormat="1" applyFont="1" applyBorder="1" applyAlignment="1">
      <alignment horizontal="right" vertical="center"/>
    </xf>
    <xf numFmtId="0" fontId="1" fillId="0" borderId="0" xfId="0" applyFont="1" applyAlignment="1">
      <alignment vertical="center"/>
    </xf>
    <xf numFmtId="3" fontId="3" fillId="0" borderId="1" xfId="0" applyNumberFormat="1" applyFont="1" applyBorder="1" applyAlignment="1">
      <alignment horizontal="right" vertical="center"/>
    </xf>
    <xf numFmtId="1" fontId="3" fillId="0" borderId="1" xfId="0" applyNumberFormat="1" applyFont="1" applyBorder="1" applyAlignment="1">
      <alignment vertical="center"/>
    </xf>
    <xf numFmtId="3" fontId="3" fillId="0" borderId="1" xfId="0" applyNumberFormat="1" applyFont="1" applyBorder="1" applyAlignment="1">
      <alignment horizontal="right"/>
    </xf>
    <xf numFmtId="4" fontId="3" fillId="0" borderId="60" xfId="0" applyNumberFormat="1" applyFont="1" applyBorder="1" applyAlignment="1">
      <alignment vertical="center"/>
    </xf>
    <xf numFmtId="0" fontId="3" fillId="0" borderId="1" xfId="0" applyFont="1" applyBorder="1" applyAlignment="1">
      <alignment horizontal="right"/>
    </xf>
    <xf numFmtId="3" fontId="3" fillId="0" borderId="2" xfId="0" applyNumberFormat="1" applyFont="1" applyFill="1" applyBorder="1" applyAlignment="1">
      <alignment horizontal="right" vertical="center"/>
    </xf>
    <xf numFmtId="164" fontId="60" fillId="0" borderId="58" xfId="0" applyNumberFormat="1" applyFont="1" applyBorder="1" applyAlignment="1">
      <alignment horizontal="center" vertical="center"/>
    </xf>
    <xf numFmtId="4" fontId="61" fillId="0" borderId="58" xfId="0" applyNumberFormat="1" applyFont="1" applyBorder="1" applyAlignment="1">
      <alignment horizontal="center" vertical="center"/>
    </xf>
    <xf numFmtId="4" fontId="62" fillId="0" borderId="58" xfId="0" applyNumberFormat="1" applyFont="1" applyBorder="1" applyAlignment="1">
      <alignment horizontal="center" vertical="center"/>
    </xf>
    <xf numFmtId="3" fontId="60" fillId="0" borderId="58" xfId="0" applyNumberFormat="1" applyFont="1" applyBorder="1" applyAlignment="1">
      <alignment horizontal="center" vertical="center"/>
    </xf>
    <xf numFmtId="4" fontId="60" fillId="0" borderId="58" xfId="0" applyNumberFormat="1" applyFont="1" applyBorder="1" applyAlignment="1">
      <alignment horizontal="center" vertical="center"/>
    </xf>
    <xf numFmtId="0" fontId="58" fillId="0" borderId="0" xfId="0" applyFont="1" applyAlignment="1">
      <alignment vertical="center"/>
    </xf>
    <xf numFmtId="0" fontId="6" fillId="0" borderId="34" xfId="0" applyFont="1" applyFill="1" applyBorder="1" applyAlignment="1">
      <alignment vertical="center"/>
    </xf>
    <xf numFmtId="164" fontId="6" fillId="0" borderId="34" xfId="0" applyNumberFormat="1" applyFont="1" applyBorder="1" applyAlignment="1">
      <alignment horizontal="right" vertical="center"/>
    </xf>
    <xf numFmtId="164" fontId="63" fillId="0" borderId="58" xfId="0" applyNumberFormat="1" applyFont="1" applyBorder="1" applyAlignment="1">
      <alignment horizontal="center" vertical="center"/>
    </xf>
    <xf numFmtId="4" fontId="63" fillId="0" borderId="58" xfId="0" applyNumberFormat="1" applyFont="1" applyBorder="1" applyAlignment="1">
      <alignment horizontal="center" vertical="center"/>
    </xf>
    <xf numFmtId="3" fontId="63" fillId="0" borderId="58" xfId="0" applyNumberFormat="1" applyFont="1" applyBorder="1" applyAlignment="1">
      <alignment horizontal="center" vertical="center"/>
    </xf>
    <xf numFmtId="164" fontId="60" fillId="0" borderId="82" xfId="0" applyNumberFormat="1" applyFont="1" applyBorder="1" applyAlignment="1">
      <alignment horizontal="center" vertical="center"/>
    </xf>
    <xf numFmtId="4" fontId="62" fillId="0" borderId="82" xfId="0" applyNumberFormat="1" applyFont="1" applyBorder="1" applyAlignment="1">
      <alignment horizontal="center" vertical="center"/>
    </xf>
    <xf numFmtId="3" fontId="60" fillId="0" borderId="82" xfId="0" applyNumberFormat="1" applyFont="1" applyBorder="1" applyAlignment="1">
      <alignment horizontal="center" vertical="center"/>
    </xf>
    <xf numFmtId="164" fontId="0" fillId="0" borderId="0" xfId="0" applyNumberFormat="1"/>
    <xf numFmtId="164" fontId="51" fillId="0" borderId="79" xfId="0" applyNumberFormat="1" applyFont="1" applyFill="1" applyBorder="1" applyAlignment="1">
      <alignment horizontal="center" vertical="center"/>
    </xf>
    <xf numFmtId="0" fontId="64" fillId="0" borderId="6" xfId="0" applyFont="1" applyBorder="1" applyAlignment="1">
      <alignment vertical="center"/>
    </xf>
    <xf numFmtId="4" fontId="64" fillId="0" borderId="6" xfId="0" applyNumberFormat="1" applyFont="1" applyBorder="1" applyAlignment="1">
      <alignment vertical="center"/>
    </xf>
    <xf numFmtId="0" fontId="66" fillId="0" borderId="0" xfId="0" applyFont="1" applyAlignment="1">
      <alignment vertical="center"/>
    </xf>
    <xf numFmtId="0" fontId="67" fillId="0" borderId="0" xfId="0" applyFont="1"/>
    <xf numFmtId="0" fontId="65" fillId="2" borderId="84" xfId="0" applyFont="1" applyFill="1" applyBorder="1" applyAlignment="1">
      <alignment horizontal="center" vertical="center"/>
    </xf>
    <xf numFmtId="0" fontId="65" fillId="2" borderId="84" xfId="0" applyFont="1" applyFill="1" applyBorder="1" applyAlignment="1">
      <alignment horizontal="center" vertical="center" wrapText="1"/>
    </xf>
    <xf numFmtId="0" fontId="68" fillId="4" borderId="88" xfId="364" applyFont="1" applyFill="1" applyBorder="1" applyAlignment="1">
      <alignment horizontal="right" vertical="center"/>
    </xf>
    <xf numFmtId="0" fontId="68" fillId="4" borderId="88" xfId="364" applyFont="1" applyFill="1" applyBorder="1" applyAlignment="1">
      <alignment horizontal="left" vertical="center"/>
    </xf>
    <xf numFmtId="3" fontId="65" fillId="0" borderId="89" xfId="2" applyNumberFormat="1" applyFont="1" applyFill="1" applyBorder="1" applyAlignment="1">
      <alignment horizontal="center" vertical="center"/>
    </xf>
    <xf numFmtId="3" fontId="68" fillId="0" borderId="89" xfId="2" applyNumberFormat="1" applyFont="1" applyFill="1" applyBorder="1" applyAlignment="1">
      <alignment horizontal="center" vertical="center"/>
    </xf>
    <xf numFmtId="0" fontId="66" fillId="2" borderId="84" xfId="0" applyFont="1" applyFill="1" applyBorder="1" applyAlignment="1">
      <alignment horizontal="center" vertical="center"/>
    </xf>
    <xf numFmtId="0" fontId="66" fillId="2" borderId="84" xfId="0" applyFont="1" applyFill="1" applyBorder="1" applyAlignment="1">
      <alignment horizontal="center" vertical="center" wrapText="1"/>
    </xf>
    <xf numFmtId="0" fontId="66" fillId="0" borderId="84" xfId="2" applyFont="1" applyFill="1" applyBorder="1" applyAlignment="1">
      <alignment horizontal="right" vertical="center"/>
    </xf>
    <xf numFmtId="0" fontId="66" fillId="0" borderId="84" xfId="2" applyFont="1" applyFill="1" applyBorder="1" applyAlignment="1">
      <alignment horizontal="left" vertical="center"/>
    </xf>
    <xf numFmtId="3" fontId="66" fillId="0" borderId="89" xfId="2" applyNumberFormat="1" applyFont="1" applyFill="1" applyBorder="1" applyAlignment="1">
      <alignment horizontal="center" vertical="center"/>
    </xf>
    <xf numFmtId="0" fontId="68" fillId="2" borderId="84" xfId="0" applyFont="1" applyFill="1" applyBorder="1" applyAlignment="1">
      <alignment horizontal="center" vertical="center"/>
    </xf>
    <xf numFmtId="0" fontId="68" fillId="2" borderId="84" xfId="0" applyFont="1" applyFill="1" applyBorder="1" applyAlignment="1">
      <alignment horizontal="center" vertical="center" wrapText="1"/>
    </xf>
    <xf numFmtId="0" fontId="6" fillId="0" borderId="92" xfId="0" applyFont="1" applyFill="1" applyBorder="1" applyAlignment="1">
      <alignment vertical="center"/>
    </xf>
    <xf numFmtId="164" fontId="60" fillId="0" borderId="93" xfId="0" applyNumberFormat="1" applyFont="1" applyBorder="1" applyAlignment="1">
      <alignment horizontal="center" vertical="center"/>
    </xf>
    <xf numFmtId="4" fontId="60" fillId="0" borderId="93" xfId="0" applyNumberFormat="1" applyFont="1" applyBorder="1" applyAlignment="1">
      <alignment horizontal="center" vertical="center"/>
    </xf>
    <xf numFmtId="164" fontId="63" fillId="0" borderId="93" xfId="0" applyNumberFormat="1" applyFont="1" applyBorder="1" applyAlignment="1">
      <alignment horizontal="center" vertical="center"/>
    </xf>
    <xf numFmtId="4" fontId="63" fillId="0" borderId="93" xfId="0" applyNumberFormat="1" applyFont="1" applyBorder="1" applyAlignment="1">
      <alignment horizontal="center" vertical="center"/>
    </xf>
    <xf numFmtId="3" fontId="63" fillId="0" borderId="93" xfId="0" applyNumberFormat="1" applyFont="1" applyBorder="1" applyAlignment="1">
      <alignment horizontal="center" vertical="center"/>
    </xf>
    <xf numFmtId="0" fontId="6" fillId="0" borderId="88" xfId="0" applyFont="1" applyFill="1" applyBorder="1" applyAlignment="1">
      <alignment vertical="center" wrapText="1"/>
    </xf>
    <xf numFmtId="3" fontId="60" fillId="0" borderId="34" xfId="0" applyNumberFormat="1" applyFont="1" applyBorder="1" applyAlignment="1">
      <alignment horizontal="center" vertical="center"/>
    </xf>
    <xf numFmtId="3" fontId="60" fillId="0" borderId="35" xfId="0" applyNumberFormat="1" applyFont="1" applyBorder="1" applyAlignment="1">
      <alignment horizontal="center" vertical="center"/>
    </xf>
    <xf numFmtId="3" fontId="60"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2" fontId="3" fillId="0" borderId="10" xfId="0" applyNumberFormat="1" applyFont="1" applyBorder="1" applyAlignment="1">
      <alignment horizontal="center" vertical="center"/>
    </xf>
    <xf numFmtId="2" fontId="3" fillId="0" borderId="9" xfId="0" applyNumberFormat="1" applyFont="1" applyBorder="1" applyAlignment="1">
      <alignment horizontal="center" vertical="center"/>
    </xf>
    <xf numFmtId="2" fontId="55" fillId="0" borderId="6" xfId="0" applyNumberFormat="1" applyFont="1" applyBorder="1" applyAlignment="1">
      <alignment horizontal="center" vertical="center"/>
    </xf>
    <xf numFmtId="2" fontId="55" fillId="0" borderId="7" xfId="0" applyNumberFormat="1" applyFont="1" applyBorder="1" applyAlignment="1">
      <alignment horizontal="center" vertical="center"/>
    </xf>
    <xf numFmtId="2" fontId="55" fillId="0" borderId="8" xfId="0" applyNumberFormat="1" applyFont="1" applyBorder="1" applyAlignment="1">
      <alignment horizontal="center" vertical="center"/>
    </xf>
    <xf numFmtId="0" fontId="3" fillId="0" borderId="6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2" fontId="3" fillId="0" borderId="6" xfId="0" applyNumberFormat="1" applyFont="1" applyBorder="1" applyAlignment="1">
      <alignment horizontal="right" vertical="center"/>
    </xf>
    <xf numFmtId="2" fontId="3" fillId="0" borderId="7" xfId="0" applyNumberFormat="1" applyFont="1" applyBorder="1" applyAlignment="1">
      <alignment horizontal="right" vertical="center"/>
    </xf>
    <xf numFmtId="2" fontId="3" fillId="0" borderId="8" xfId="0" applyNumberFormat="1" applyFont="1" applyBorder="1" applyAlignment="1">
      <alignment horizontal="right" vertical="center"/>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2" fontId="3" fillId="0" borderId="8" xfId="0" applyNumberFormat="1" applyFont="1" applyBorder="1" applyAlignment="1">
      <alignment horizontal="right"/>
    </xf>
    <xf numFmtId="4" fontId="3" fillId="0" borderId="6"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7" xfId="0" applyNumberFormat="1" applyFont="1" applyBorder="1" applyAlignment="1">
      <alignment horizontal="right" vertical="center"/>
    </xf>
    <xf numFmtId="3" fontId="3" fillId="0" borderId="68"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6" xfId="0" applyNumberFormat="1" applyFont="1" applyBorder="1" applyAlignment="1">
      <alignment horizontal="right" vertical="center"/>
    </xf>
    <xf numFmtId="2" fontId="3" fillId="0" borderId="6" xfId="0" applyNumberFormat="1" applyFont="1" applyBorder="1" applyAlignment="1">
      <alignment horizontal="right" vertical="center" wrapText="1"/>
    </xf>
    <xf numFmtId="2" fontId="3" fillId="0" borderId="7" xfId="0" applyNumberFormat="1" applyFont="1" applyBorder="1" applyAlignment="1">
      <alignment horizontal="right" vertical="center" wrapText="1"/>
    </xf>
    <xf numFmtId="2" fontId="3" fillId="0" borderId="8" xfId="0" applyNumberFormat="1" applyFont="1" applyBorder="1" applyAlignment="1">
      <alignment horizontal="right" vertical="center" wrapText="1"/>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3" xfId="0" applyNumberFormat="1"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3" fillId="0" borderId="3" xfId="0" applyFont="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78" xfId="0" applyFont="1" applyBorder="1" applyAlignment="1">
      <alignment horizontal="center" vertical="center"/>
    </xf>
    <xf numFmtId="0" fontId="59" fillId="58" borderId="63" xfId="0" applyFont="1" applyFill="1" applyBorder="1" applyAlignment="1">
      <alignment horizontal="center" vertical="center"/>
    </xf>
    <xf numFmtId="3" fontId="60" fillId="0" borderId="92" xfId="0" applyNumberFormat="1" applyFont="1" applyBorder="1" applyAlignment="1">
      <alignment horizontal="center" vertical="center"/>
    </xf>
    <xf numFmtId="3" fontId="60" fillId="0" borderId="94" xfId="0" applyNumberFormat="1" applyFont="1" applyBorder="1" applyAlignment="1">
      <alignment horizontal="center" vertical="center"/>
    </xf>
    <xf numFmtId="3" fontId="60" fillId="0" borderId="95" xfId="0" applyNumberFormat="1" applyFont="1" applyBorder="1" applyAlignment="1">
      <alignment horizontal="center" vertical="center"/>
    </xf>
    <xf numFmtId="0" fontId="6" fillId="0" borderId="92" xfId="0" applyFont="1" applyBorder="1" applyAlignment="1">
      <alignment horizontal="right" vertical="center"/>
    </xf>
    <xf numFmtId="0" fontId="6" fillId="0" borderId="94" xfId="0" applyFont="1" applyBorder="1" applyAlignment="1">
      <alignment horizontal="right" vertical="center"/>
    </xf>
    <xf numFmtId="0" fontId="6" fillId="0" borderId="95" xfId="0" applyFont="1" applyBorder="1" applyAlignment="1">
      <alignment horizontal="right" vertical="center"/>
    </xf>
    <xf numFmtId="164" fontId="58" fillId="0" borderId="60" xfId="0" applyNumberFormat="1" applyFont="1" applyFill="1" applyBorder="1" applyAlignment="1">
      <alignment horizontal="right" vertical="center" wrapText="1"/>
    </xf>
    <xf numFmtId="164" fontId="58" fillId="0" borderId="61" xfId="0" applyNumberFormat="1" applyFont="1" applyFill="1" applyBorder="1" applyAlignment="1">
      <alignment horizontal="right" vertical="center" wrapText="1"/>
    </xf>
    <xf numFmtId="164" fontId="58" fillId="0" borderId="62" xfId="0" applyNumberFormat="1" applyFont="1" applyFill="1" applyBorder="1" applyAlignment="1">
      <alignment horizontal="right" vertical="center" wrapText="1"/>
    </xf>
    <xf numFmtId="164" fontId="60" fillId="0" borderId="88" xfId="0" applyNumberFormat="1" applyFont="1" applyBorder="1" applyAlignment="1">
      <alignment horizontal="right" vertical="center" wrapText="1"/>
    </xf>
    <xf numFmtId="2" fontId="45" fillId="0" borderId="81" xfId="0" applyNumberFormat="1" applyFont="1" applyBorder="1" applyAlignment="1">
      <alignment horizontal="center"/>
    </xf>
    <xf numFmtId="2" fontId="45" fillId="0" borderId="80" xfId="0" applyNumberFormat="1" applyFont="1" applyBorder="1" applyAlignment="1">
      <alignment horizontal="center"/>
    </xf>
    <xf numFmtId="2" fontId="45" fillId="0" borderId="78" xfId="0" applyNumberFormat="1" applyFont="1" applyBorder="1" applyAlignment="1">
      <alignment horizontal="center"/>
    </xf>
    <xf numFmtId="0" fontId="47" fillId="0" borderId="75" xfId="0" applyFont="1" applyFill="1" applyBorder="1" applyAlignment="1">
      <alignment horizontal="center" vertical="center"/>
    </xf>
    <xf numFmtId="0" fontId="47" fillId="0" borderId="78" xfId="0" applyFont="1" applyFill="1" applyBorder="1" applyAlignment="1">
      <alignment horizontal="center" vertical="center"/>
    </xf>
    <xf numFmtId="0" fontId="47" fillId="59" borderId="75" xfId="0" applyFont="1" applyFill="1" applyBorder="1" applyAlignment="1">
      <alignment horizontal="center" vertical="center"/>
    </xf>
    <xf numFmtId="0" fontId="47" fillId="59" borderId="78" xfId="0" applyFont="1" applyFill="1" applyBorder="1" applyAlignment="1">
      <alignment horizontal="center" vertical="center"/>
    </xf>
    <xf numFmtId="2" fontId="45" fillId="59" borderId="75" xfId="0" applyNumberFormat="1" applyFont="1" applyFill="1" applyBorder="1" applyAlignment="1">
      <alignment horizontal="center"/>
    </xf>
    <xf numFmtId="2" fontId="45" fillId="59" borderId="73" xfId="0" applyNumberFormat="1" applyFont="1" applyFill="1" applyBorder="1" applyAlignment="1">
      <alignment horizontal="center"/>
    </xf>
    <xf numFmtId="2" fontId="45" fillId="59" borderId="78" xfId="0" applyNumberFormat="1" applyFont="1" applyFill="1" applyBorder="1" applyAlignment="1">
      <alignment horizontal="center"/>
    </xf>
    <xf numFmtId="2" fontId="45" fillId="0" borderId="75" xfId="0" applyNumberFormat="1" applyFont="1" applyBorder="1" applyAlignment="1">
      <alignment horizontal="center"/>
    </xf>
    <xf numFmtId="2" fontId="45" fillId="0" borderId="73" xfId="0" applyNumberFormat="1" applyFont="1" applyBorder="1" applyAlignment="1">
      <alignment horizontal="center"/>
    </xf>
    <xf numFmtId="2" fontId="50" fillId="0" borderId="81" xfId="0" applyNumberFormat="1" applyFont="1" applyBorder="1" applyAlignment="1">
      <alignment horizontal="center" vertical="center"/>
    </xf>
    <xf numFmtId="2" fontId="50" fillId="0" borderId="80" xfId="0" applyNumberFormat="1" applyFont="1" applyBorder="1" applyAlignment="1">
      <alignment horizontal="center" vertical="center"/>
    </xf>
    <xf numFmtId="2" fontId="50" fillId="0" borderId="78" xfId="0" applyNumberFormat="1" applyFont="1" applyBorder="1" applyAlignment="1">
      <alignment horizontal="center" vertical="center"/>
    </xf>
    <xf numFmtId="2" fontId="50" fillId="0" borderId="75" xfId="0" applyNumberFormat="1" applyFont="1" applyBorder="1" applyAlignment="1">
      <alignment horizontal="center" vertical="center"/>
    </xf>
    <xf numFmtId="2" fontId="50" fillId="0" borderId="73" xfId="0" applyNumberFormat="1" applyFont="1" applyBorder="1" applyAlignment="1">
      <alignment horizontal="center" vertical="center"/>
    </xf>
    <xf numFmtId="2" fontId="52" fillId="0" borderId="4" xfId="0" applyNumberFormat="1" applyFont="1" applyBorder="1" applyAlignment="1">
      <alignment horizontal="center" vertical="center"/>
    </xf>
    <xf numFmtId="2" fontId="52" fillId="0" borderId="5" xfId="0" applyNumberFormat="1" applyFont="1" applyBorder="1" applyAlignment="1">
      <alignment horizontal="center" vertical="center"/>
    </xf>
    <xf numFmtId="2" fontId="50" fillId="0" borderId="81" xfId="0" applyNumberFormat="1" applyFont="1" applyBorder="1" applyAlignment="1">
      <alignment horizontal="center"/>
    </xf>
    <xf numFmtId="2" fontId="50" fillId="0" borderId="80" xfId="0" applyNumberFormat="1" applyFont="1" applyBorder="1" applyAlignment="1">
      <alignment horizontal="center"/>
    </xf>
    <xf numFmtId="2" fontId="50" fillId="0" borderId="78" xfId="0" applyNumberFormat="1" applyFont="1" applyBorder="1" applyAlignment="1">
      <alignment horizontal="center"/>
    </xf>
    <xf numFmtId="2" fontId="50" fillId="0" borderId="53" xfId="0" applyNumberFormat="1" applyFont="1" applyBorder="1" applyAlignment="1">
      <alignment horizontal="center"/>
    </xf>
    <xf numFmtId="2" fontId="50" fillId="0" borderId="50" xfId="0" applyNumberFormat="1" applyFont="1" applyBorder="1" applyAlignment="1">
      <alignment horizontal="center"/>
    </xf>
    <xf numFmtId="2" fontId="50" fillId="0" borderId="51" xfId="0" applyNumberFormat="1" applyFont="1" applyBorder="1" applyAlignment="1">
      <alignment horizontal="center"/>
    </xf>
    <xf numFmtId="2" fontId="50" fillId="0" borderId="52" xfId="0" applyNumberFormat="1" applyFont="1" applyBorder="1" applyAlignment="1">
      <alignment horizontal="center" vertical="center"/>
    </xf>
    <xf numFmtId="2" fontId="50" fillId="0" borderId="50" xfId="0" applyNumberFormat="1" applyFont="1" applyBorder="1" applyAlignment="1">
      <alignment horizontal="center" vertical="center"/>
    </xf>
    <xf numFmtId="2" fontId="50" fillId="0" borderId="51" xfId="0" applyNumberFormat="1" applyFont="1" applyBorder="1" applyAlignment="1">
      <alignment horizontal="center" vertical="center"/>
    </xf>
    <xf numFmtId="0" fontId="47" fillId="60" borderId="44" xfId="0" applyFont="1" applyFill="1" applyBorder="1" applyAlignment="1">
      <alignment horizontal="center" vertical="center"/>
    </xf>
    <xf numFmtId="0" fontId="47" fillId="60" borderId="45" xfId="0" applyFont="1" applyFill="1" applyBorder="1" applyAlignment="1">
      <alignment horizontal="center" vertical="center"/>
    </xf>
    <xf numFmtId="2" fontId="50" fillId="60" borderId="56" xfId="0" applyNumberFormat="1" applyFont="1" applyFill="1" applyBorder="1" applyAlignment="1">
      <alignment horizontal="center"/>
    </xf>
    <xf numFmtId="2" fontId="50" fillId="60" borderId="50" xfId="0" applyNumberFormat="1" applyFont="1" applyFill="1" applyBorder="1" applyAlignment="1">
      <alignment horizontal="center"/>
    </xf>
    <xf numFmtId="2" fontId="50" fillId="60" borderId="55" xfId="0" applyNumberFormat="1" applyFont="1" applyFill="1" applyBorder="1" applyAlignment="1">
      <alignment horizontal="center"/>
    </xf>
    <xf numFmtId="2" fontId="50" fillId="59" borderId="81" xfId="0" applyNumberFormat="1" applyFont="1" applyFill="1" applyBorder="1" applyAlignment="1">
      <alignment horizontal="center"/>
    </xf>
    <xf numFmtId="2" fontId="50" fillId="59" borderId="80" xfId="0" applyNumberFormat="1" applyFont="1" applyFill="1" applyBorder="1" applyAlignment="1">
      <alignment horizontal="center"/>
    </xf>
    <xf numFmtId="2" fontId="50" fillId="59" borderId="78" xfId="0" applyNumberFormat="1" applyFont="1" applyFill="1" applyBorder="1" applyAlignment="1">
      <alignment horizontal="center"/>
    </xf>
    <xf numFmtId="0" fontId="66" fillId="0" borderId="90" xfId="2" applyFont="1" applyFill="1" applyBorder="1" applyAlignment="1">
      <alignment horizontal="center" vertical="center"/>
    </xf>
    <xf numFmtId="0" fontId="66" fillId="0" borderId="91" xfId="2" applyFont="1" applyFill="1" applyBorder="1" applyAlignment="1">
      <alignment horizontal="center" vertical="center"/>
    </xf>
    <xf numFmtId="0" fontId="65" fillId="0" borderId="0" xfId="0" applyFont="1" applyAlignment="1">
      <alignment horizontal="right" vertical="center"/>
    </xf>
    <xf numFmtId="0" fontId="65" fillId="0" borderId="83" xfId="0" applyFont="1" applyBorder="1" applyAlignment="1">
      <alignment horizontal="right" vertical="center"/>
    </xf>
    <xf numFmtId="0" fontId="65" fillId="0" borderId="85" xfId="0" applyFont="1" applyBorder="1" applyAlignment="1">
      <alignment horizontal="center" vertical="center"/>
    </xf>
    <xf numFmtId="0" fontId="65" fillId="0" borderId="86" xfId="0" applyFont="1" applyBorder="1" applyAlignment="1">
      <alignment horizontal="center" vertical="center"/>
    </xf>
    <xf numFmtId="0" fontId="65" fillId="0" borderId="87" xfId="0" applyFont="1" applyBorder="1" applyAlignment="1">
      <alignment horizontal="center" vertical="center"/>
    </xf>
    <xf numFmtId="0" fontId="68" fillId="0" borderId="90" xfId="0" applyFont="1" applyFill="1" applyBorder="1" applyAlignment="1">
      <alignment horizontal="center" vertical="center"/>
    </xf>
    <xf numFmtId="0" fontId="68" fillId="0" borderId="91" xfId="0" applyFont="1" applyFill="1" applyBorder="1" applyAlignment="1">
      <alignment horizontal="center" vertical="center"/>
    </xf>
    <xf numFmtId="0" fontId="68" fillId="0" borderId="85" xfId="0" applyFont="1" applyBorder="1" applyAlignment="1">
      <alignment horizontal="center" vertical="center"/>
    </xf>
    <xf numFmtId="0" fontId="68" fillId="0" borderId="86" xfId="0" applyFont="1" applyBorder="1" applyAlignment="1">
      <alignment horizontal="center" vertical="center"/>
    </xf>
    <xf numFmtId="0" fontId="68" fillId="0" borderId="87" xfId="0" applyFont="1" applyBorder="1" applyAlignment="1">
      <alignment horizontal="center" vertical="center"/>
    </xf>
    <xf numFmtId="0" fontId="68" fillId="0" borderId="90" xfId="2" applyFont="1" applyFill="1" applyBorder="1" applyAlignment="1">
      <alignment horizontal="center" vertical="center"/>
    </xf>
    <xf numFmtId="0" fontId="68" fillId="0" borderId="91" xfId="2" applyFont="1" applyFill="1" applyBorder="1" applyAlignment="1">
      <alignment horizontal="center" vertical="center"/>
    </xf>
    <xf numFmtId="0" fontId="66" fillId="0" borderId="83" xfId="0" applyFont="1" applyBorder="1" applyAlignment="1">
      <alignment horizontal="right" vertical="center"/>
    </xf>
    <xf numFmtId="0" fontId="66" fillId="0" borderId="85" xfId="0" applyFont="1" applyBorder="1" applyAlignment="1">
      <alignment horizontal="center" vertical="center"/>
    </xf>
    <xf numFmtId="0" fontId="66" fillId="0" borderId="86" xfId="0" applyFont="1" applyBorder="1" applyAlignment="1">
      <alignment horizontal="center" vertical="center"/>
    </xf>
    <xf numFmtId="0" fontId="66" fillId="0" borderId="87" xfId="0" applyFont="1" applyBorder="1" applyAlignment="1">
      <alignment horizontal="center" vertical="center"/>
    </xf>
    <xf numFmtId="0" fontId="66" fillId="0" borderId="90" xfId="0" applyFont="1" applyFill="1" applyBorder="1" applyAlignment="1">
      <alignment horizontal="center" vertical="center"/>
    </xf>
    <xf numFmtId="0" fontId="66" fillId="0" borderId="91" xfId="0" applyFont="1" applyFill="1" applyBorder="1" applyAlignment="1">
      <alignment horizontal="center" vertical="center"/>
    </xf>
    <xf numFmtId="0" fontId="68" fillId="0" borderId="83" xfId="0" applyFont="1" applyBorder="1" applyAlignment="1">
      <alignment horizontal="right" vertical="center"/>
    </xf>
    <xf numFmtId="0" fontId="4" fillId="0" borderId="3" xfId="0" applyFont="1" applyBorder="1" applyAlignment="1">
      <alignment horizontal="center" vertical="center"/>
    </xf>
    <xf numFmtId="2" fontId="47" fillId="0" borderId="81" xfId="0" applyNumberFormat="1" applyFont="1" applyBorder="1" applyAlignment="1">
      <alignment horizontal="center" vertical="center"/>
    </xf>
    <xf numFmtId="2" fontId="47" fillId="0" borderId="80" xfId="0" applyNumberFormat="1" applyFont="1" applyBorder="1" applyAlignment="1">
      <alignment horizontal="center" vertical="center"/>
    </xf>
    <xf numFmtId="2" fontId="47" fillId="0" borderId="78" xfId="0" applyNumberFormat="1" applyFont="1" applyBorder="1" applyAlignment="1">
      <alignment horizontal="center" vertical="center"/>
    </xf>
    <xf numFmtId="2" fontId="47" fillId="0" borderId="34" xfId="0" applyNumberFormat="1" applyFont="1" applyBorder="1" applyAlignment="1">
      <alignment horizontal="center" vertical="center"/>
    </xf>
    <xf numFmtId="2" fontId="47" fillId="0" borderId="35" xfId="0" applyNumberFormat="1" applyFont="1" applyBorder="1" applyAlignment="1">
      <alignment horizontal="center" vertical="center"/>
    </xf>
    <xf numFmtId="2" fontId="47" fillId="0" borderId="33" xfId="0" applyNumberFormat="1" applyFont="1" applyBorder="1" applyAlignment="1">
      <alignment horizontal="center" vertical="center"/>
    </xf>
    <xf numFmtId="2" fontId="47" fillId="0" borderId="44" xfId="0" applyNumberFormat="1" applyFont="1" applyBorder="1" applyAlignment="1">
      <alignment horizontal="center" vertical="center"/>
    </xf>
    <xf numFmtId="2" fontId="47" fillId="0" borderId="73" xfId="0" applyNumberFormat="1"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3" xfId="0" applyFont="1" applyBorder="1" applyAlignment="1">
      <alignment horizontal="center" vertical="center"/>
    </xf>
    <xf numFmtId="0" fontId="47" fillId="0" borderId="81" xfId="0" applyFont="1" applyBorder="1" applyAlignment="1">
      <alignment horizontal="center" vertical="center"/>
    </xf>
    <xf numFmtId="0" fontId="47" fillId="0" borderId="80" xfId="0" applyFont="1" applyBorder="1" applyAlignment="1">
      <alignment horizontal="center" vertical="center"/>
    </xf>
    <xf numFmtId="0" fontId="47" fillId="0" borderId="78" xfId="0" applyFont="1" applyBorder="1" applyAlignment="1">
      <alignment horizontal="center" vertical="center"/>
    </xf>
    <xf numFmtId="0" fontId="4" fillId="0" borderId="80" xfId="0" applyFont="1" applyBorder="1" applyAlignment="1">
      <alignment horizontal="center" vertical="center"/>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2" fontId="57" fillId="0" borderId="4" xfId="2" applyNumberFormat="1" applyFont="1" applyBorder="1" applyAlignment="1">
      <alignment horizontal="center" vertical="center"/>
    </xf>
    <xf numFmtId="165" fontId="4" fillId="3" borderId="58" xfId="2" applyNumberFormat="1" applyFont="1" applyFill="1" applyBorder="1" applyAlignment="1">
      <alignment horizontal="right" vertical="center"/>
    </xf>
    <xf numFmtId="164" fontId="3" fillId="0" borderId="34" xfId="0" applyNumberFormat="1" applyFont="1" applyFill="1" applyBorder="1" applyAlignment="1">
      <alignment horizontal="center" vertical="center" wrapText="1"/>
    </xf>
    <xf numFmtId="164" fontId="3" fillId="0" borderId="33" xfId="0" applyNumberFormat="1" applyFont="1" applyFill="1" applyBorder="1" applyAlignment="1">
      <alignment horizontal="center" vertical="center" wrapText="1"/>
    </xf>
    <xf numFmtId="165" fontId="4" fillId="3" borderId="77" xfId="2" applyNumberFormat="1" applyFont="1" applyFill="1" applyBorder="1" applyAlignment="1">
      <alignment horizontal="right" vertical="center"/>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867834</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96629" cy="836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1047750</xdr:colOff>
      <xdr:row>0</xdr:row>
      <xdr:rowOff>9527</xdr:rowOff>
    </xdr:from>
    <xdr:to>
      <xdr:col>13</xdr:col>
      <xdr:colOff>1356102</xdr:colOff>
      <xdr:row>1</xdr:row>
      <xdr:rowOff>19051</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7"/>
          <a:ext cx="308352" cy="238124"/>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228253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228253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228253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28228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28228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28228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228253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989206</xdr:colOff>
      <xdr:row>51</xdr:row>
      <xdr:rowOff>47625</xdr:rowOff>
    </xdr:from>
    <xdr:to>
      <xdr:col>14</xdr:col>
      <xdr:colOff>9525</xdr:colOff>
      <xdr:row>52</xdr:row>
      <xdr:rowOff>28575</xdr:rowOff>
    </xdr:to>
    <xdr:pic>
      <xdr:nvPicPr>
        <xdr:cNvPr id="12" name="Picture 11"/>
        <xdr:cNvPicPr>
          <a:picLocks noChangeAspect="1"/>
        </xdr:cNvPicPr>
      </xdr:nvPicPr>
      <xdr:blipFill>
        <a:blip xmlns:r="http://schemas.openxmlformats.org/officeDocument/2006/relationships" r:embed="rId2"/>
        <a:stretch>
          <a:fillRect/>
        </a:stretch>
      </xdr:blipFill>
      <xdr:spPr>
        <a:xfrm>
          <a:off x="9823218225" y="10077450"/>
          <a:ext cx="401444" cy="285750"/>
        </a:xfrm>
        <a:prstGeom prst="rect">
          <a:avLst/>
        </a:prstGeom>
      </xdr:spPr>
    </xdr:pic>
    <xdr:clientData/>
  </xdr:twoCellAnchor>
  <xdr:twoCellAnchor editAs="oneCell">
    <xdr:from>
      <xdr:col>13</xdr:col>
      <xdr:colOff>1026583</xdr:colOff>
      <xdr:row>59</xdr:row>
      <xdr:rowOff>0</xdr:rowOff>
    </xdr:from>
    <xdr:to>
      <xdr:col>13</xdr:col>
      <xdr:colOff>1028825</xdr:colOff>
      <xdr:row>62</xdr:row>
      <xdr:rowOff>180628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62</xdr:row>
      <xdr:rowOff>180628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62</xdr:row>
      <xdr:rowOff>180628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59</xdr:row>
      <xdr:rowOff>0</xdr:rowOff>
    </xdr:from>
    <xdr:to>
      <xdr:col>13</xdr:col>
      <xdr:colOff>685925</xdr:colOff>
      <xdr:row>62</xdr:row>
      <xdr:rowOff>209203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60</xdr:row>
      <xdr:rowOff>0</xdr:rowOff>
    </xdr:from>
    <xdr:to>
      <xdr:col>8</xdr:col>
      <xdr:colOff>125</xdr:colOff>
      <xdr:row>62</xdr:row>
      <xdr:rowOff>37753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60</xdr:row>
      <xdr:rowOff>0</xdr:rowOff>
    </xdr:from>
    <xdr:to>
      <xdr:col>8</xdr:col>
      <xdr:colOff>125</xdr:colOff>
      <xdr:row>62</xdr:row>
      <xdr:rowOff>37753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60</xdr:row>
      <xdr:rowOff>0</xdr:rowOff>
    </xdr:from>
    <xdr:to>
      <xdr:col>8</xdr:col>
      <xdr:colOff>125</xdr:colOff>
      <xdr:row>62</xdr:row>
      <xdr:rowOff>37753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59</xdr:row>
      <xdr:rowOff>0</xdr:rowOff>
    </xdr:from>
    <xdr:to>
      <xdr:col>13</xdr:col>
      <xdr:colOff>1028825</xdr:colOff>
      <xdr:row>62</xdr:row>
      <xdr:rowOff>180628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62</xdr:row>
      <xdr:rowOff>180628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64</xdr:row>
      <xdr:rowOff>37753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64</xdr:row>
      <xdr:rowOff>37753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64</xdr:row>
      <xdr:rowOff>37753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59</xdr:row>
      <xdr:rowOff>0</xdr:rowOff>
    </xdr:from>
    <xdr:to>
      <xdr:col>13</xdr:col>
      <xdr:colOff>685925</xdr:colOff>
      <xdr:row>64</xdr:row>
      <xdr:rowOff>66328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59</xdr:row>
      <xdr:rowOff>0</xdr:rowOff>
    </xdr:from>
    <xdr:to>
      <xdr:col>13</xdr:col>
      <xdr:colOff>1028825</xdr:colOff>
      <xdr:row>61</xdr:row>
      <xdr:rowOff>199678</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59</xdr:row>
      <xdr:rowOff>0</xdr:rowOff>
    </xdr:from>
    <xdr:to>
      <xdr:col>13</xdr:col>
      <xdr:colOff>1028825</xdr:colOff>
      <xdr:row>61</xdr:row>
      <xdr:rowOff>199678</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59</xdr:row>
      <xdr:rowOff>0</xdr:rowOff>
    </xdr:from>
    <xdr:to>
      <xdr:col>13</xdr:col>
      <xdr:colOff>1028825</xdr:colOff>
      <xdr:row>61</xdr:row>
      <xdr:rowOff>199678</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59</xdr:row>
      <xdr:rowOff>0</xdr:rowOff>
    </xdr:from>
    <xdr:to>
      <xdr:col>13</xdr:col>
      <xdr:colOff>1028825</xdr:colOff>
      <xdr:row>64</xdr:row>
      <xdr:rowOff>37753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64</xdr:row>
      <xdr:rowOff>37753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60</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60</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60</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59</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60</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60</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60</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60</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60</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60</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60</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twoCellAnchor editAs="oneCell">
    <xdr:from>
      <xdr:col>13</xdr:col>
      <xdr:colOff>1001619</xdr:colOff>
      <xdr:row>41</xdr:row>
      <xdr:rowOff>28575</xdr:rowOff>
    </xdr:from>
    <xdr:to>
      <xdr:col>13</xdr:col>
      <xdr:colOff>1378496</xdr:colOff>
      <xdr:row>42</xdr:row>
      <xdr:rowOff>25173</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30379" y="9086850"/>
          <a:ext cx="376877" cy="339498"/>
        </a:xfrm>
        <a:prstGeom prst="rect">
          <a:avLst/>
        </a:prstGeom>
      </xdr:spPr>
    </xdr:pic>
    <xdr:clientData/>
  </xdr:twoCellAnchor>
  <xdr:oneCellAnchor>
    <xdr:from>
      <xdr:col>7</xdr:col>
      <xdr:colOff>1026583</xdr:colOff>
      <xdr:row>61</xdr:row>
      <xdr:rowOff>0</xdr:rowOff>
    </xdr:from>
    <xdr:ext cx="2242" cy="333028"/>
    <xdr:pic>
      <xdr:nvPicPr>
        <xdr:cNvPr id="46" name="Picture 45"/>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61</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61</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61</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61</xdr:row>
      <xdr:rowOff>0</xdr:rowOff>
    </xdr:from>
    <xdr:ext cx="2242" cy="333028"/>
    <xdr:pic>
      <xdr:nvPicPr>
        <xdr:cNvPr id="52" name="Picture 51"/>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61</xdr:row>
      <xdr:rowOff>0</xdr:rowOff>
    </xdr:from>
    <xdr:ext cx="2242" cy="333028"/>
    <xdr:pic>
      <xdr:nvPicPr>
        <xdr:cNvPr id="53" name="Picture 52"/>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4</xdr:col>
      <xdr:colOff>666750</xdr:colOff>
      <xdr:row>0</xdr:row>
      <xdr:rowOff>9525</xdr:rowOff>
    </xdr:from>
    <xdr:to>
      <xdr:col>5</xdr:col>
      <xdr:colOff>1295400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85725" y="9525"/>
          <a:ext cx="1714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rightToLeft="1" zoomScale="90" zoomScaleNormal="90" workbookViewId="0">
      <selection activeCell="N5" sqref="N5"/>
    </sheetView>
  </sheetViews>
  <sheetFormatPr defaultRowHeight="15"/>
  <cols>
    <col min="1" max="1" width="24.140625" customWidth="1"/>
    <col min="2" max="2" width="11.5703125" customWidth="1"/>
    <col min="3" max="3" width="13.28515625" customWidth="1"/>
    <col min="4" max="4" width="9" customWidth="1"/>
    <col min="5" max="5" width="11.28515625" bestFit="1"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7.85546875" customWidth="1"/>
  </cols>
  <sheetData>
    <row r="1" spans="1:16" s="2" customFormat="1" ht="21" customHeight="1">
      <c r="A1" s="131" t="s">
        <v>0</v>
      </c>
      <c r="B1" s="132"/>
      <c r="C1" s="133"/>
      <c r="D1" s="23"/>
      <c r="E1" s="23"/>
      <c r="F1" s="23"/>
      <c r="G1" s="23"/>
      <c r="H1" s="23"/>
      <c r="I1" s="23"/>
      <c r="J1" s="23"/>
      <c r="K1" s="23"/>
      <c r="L1" s="23"/>
      <c r="M1" s="23"/>
    </row>
    <row r="2" spans="1:16" s="2" customFormat="1" ht="25.5" customHeight="1">
      <c r="A2" s="138" t="s">
        <v>323</v>
      </c>
      <c r="B2" s="138"/>
      <c r="C2" s="139"/>
      <c r="D2" s="137" t="s">
        <v>320</v>
      </c>
      <c r="E2" s="138"/>
      <c r="F2" s="139"/>
      <c r="G2" s="23"/>
      <c r="H2" s="23"/>
      <c r="I2" s="23"/>
      <c r="J2" s="23"/>
      <c r="K2" s="23"/>
      <c r="L2" s="23"/>
      <c r="M2" s="23"/>
    </row>
    <row r="3" spans="1:16" s="2" customFormat="1" ht="21.75" customHeight="1">
      <c r="A3" s="129" t="s">
        <v>156</v>
      </c>
      <c r="B3" s="129"/>
      <c r="C3" s="129"/>
      <c r="D3" s="129"/>
      <c r="E3" s="129"/>
      <c r="F3" s="129"/>
      <c r="G3" s="129"/>
      <c r="H3" s="129"/>
      <c r="I3" s="129"/>
      <c r="J3" s="129"/>
      <c r="K3" s="130"/>
      <c r="L3" s="24"/>
      <c r="M3" s="22"/>
    </row>
    <row r="4" spans="1:16" s="7" customFormat="1" ht="35.25" customHeight="1">
      <c r="A4" s="5" t="s">
        <v>2</v>
      </c>
      <c r="B4" s="148">
        <f>'نشرة التداول'!M74</f>
        <v>661227499</v>
      </c>
      <c r="C4" s="147"/>
      <c r="D4" s="75"/>
      <c r="E4" s="23"/>
      <c r="F4" s="23"/>
      <c r="G4" s="23"/>
      <c r="H4" s="23"/>
      <c r="I4" s="23"/>
      <c r="J4" s="137" t="s">
        <v>5</v>
      </c>
      <c r="K4" s="138"/>
      <c r="L4" s="139"/>
      <c r="M4" s="77">
        <v>103</v>
      </c>
      <c r="N4" s="29"/>
      <c r="O4" s="29"/>
      <c r="P4" s="97"/>
    </row>
    <row r="5" spans="1:16" s="7" customFormat="1" ht="35.25" customHeight="1">
      <c r="A5" s="74" t="s">
        <v>1</v>
      </c>
      <c r="B5" s="146">
        <f>'نشرة التداول'!N74</f>
        <v>1033074875.55</v>
      </c>
      <c r="C5" s="147"/>
      <c r="D5" s="75"/>
      <c r="E5" s="23"/>
      <c r="F5" s="23"/>
      <c r="G5" s="23"/>
      <c r="H5" s="23"/>
      <c r="I5" s="25"/>
      <c r="J5" s="140" t="s">
        <v>6</v>
      </c>
      <c r="K5" s="141"/>
      <c r="L5" s="142"/>
      <c r="M5" s="77">
        <v>40</v>
      </c>
      <c r="N5" s="29"/>
      <c r="O5" s="29"/>
      <c r="P5" s="97"/>
    </row>
    <row r="6" spans="1:16" s="7" customFormat="1" ht="35.25" customHeight="1">
      <c r="A6" s="28" t="s">
        <v>3</v>
      </c>
      <c r="B6" s="78">
        <f>'نشرة التداول'!L74</f>
        <v>737</v>
      </c>
      <c r="C6" s="145"/>
      <c r="D6" s="144"/>
      <c r="E6" s="23"/>
      <c r="F6" s="23"/>
      <c r="G6" s="23"/>
      <c r="H6" s="23"/>
      <c r="I6" s="25"/>
      <c r="J6" s="1" t="s">
        <v>7</v>
      </c>
      <c r="K6" s="23"/>
      <c r="L6" s="23"/>
      <c r="M6" s="79">
        <v>14</v>
      </c>
      <c r="N6" s="29"/>
      <c r="O6" s="97"/>
      <c r="P6" s="44"/>
    </row>
    <row r="7" spans="1:16" s="7" customFormat="1" ht="35.25" customHeight="1">
      <c r="A7" s="5" t="s">
        <v>113</v>
      </c>
      <c r="B7" s="80">
        <v>614.76</v>
      </c>
      <c r="C7" s="143" t="s">
        <v>100</v>
      </c>
      <c r="D7" s="144"/>
      <c r="E7" s="23"/>
      <c r="F7" s="23"/>
      <c r="G7" s="23"/>
      <c r="H7" s="23"/>
      <c r="I7" s="25"/>
      <c r="J7" s="1" t="s">
        <v>8</v>
      </c>
      <c r="K7" s="23"/>
      <c r="L7" s="23"/>
      <c r="M7" s="81">
        <v>13</v>
      </c>
      <c r="N7" s="29"/>
      <c r="O7" s="97"/>
      <c r="P7" s="44"/>
    </row>
    <row r="8" spans="1:16" s="7" customFormat="1" ht="35.25" customHeight="1">
      <c r="A8" s="5" t="s">
        <v>114</v>
      </c>
      <c r="B8" s="80">
        <v>616.57000000000005</v>
      </c>
      <c r="C8" s="143" t="s">
        <v>100</v>
      </c>
      <c r="D8" s="144"/>
      <c r="E8" s="23"/>
      <c r="F8" s="23"/>
      <c r="G8" s="23"/>
      <c r="H8" s="23"/>
      <c r="I8" s="25"/>
      <c r="J8" s="1" t="s">
        <v>9</v>
      </c>
      <c r="K8" s="23"/>
      <c r="L8" s="23"/>
      <c r="M8" s="81">
        <v>4</v>
      </c>
      <c r="N8" s="29"/>
      <c r="O8" s="97"/>
    </row>
    <row r="9" spans="1:16" s="7" customFormat="1" ht="35.25" customHeight="1">
      <c r="A9" s="5" t="s">
        <v>4</v>
      </c>
      <c r="B9" s="99">
        <v>-0.28999999999999998</v>
      </c>
      <c r="C9" s="143"/>
      <c r="D9" s="144"/>
      <c r="E9" s="23"/>
      <c r="F9" s="23"/>
      <c r="G9" s="23"/>
      <c r="H9" s="23"/>
      <c r="I9" s="25"/>
      <c r="J9" s="149" t="s">
        <v>182</v>
      </c>
      <c r="K9" s="150"/>
      <c r="L9" s="151"/>
      <c r="M9" s="77">
        <v>3</v>
      </c>
      <c r="N9" s="29"/>
      <c r="O9" s="29"/>
      <c r="P9" s="29"/>
    </row>
    <row r="10" spans="1:16" s="7" customFormat="1" ht="33" customHeight="1">
      <c r="A10" s="5" t="s">
        <v>124</v>
      </c>
      <c r="B10" s="100">
        <f>B7-B8</f>
        <v>-1.8100000000000591</v>
      </c>
      <c r="C10" s="143" t="s">
        <v>100</v>
      </c>
      <c r="D10" s="144"/>
      <c r="E10" s="23"/>
      <c r="F10" s="23"/>
      <c r="G10" s="23"/>
      <c r="H10" s="24"/>
      <c r="I10" s="26"/>
      <c r="J10" s="45" t="s">
        <v>10</v>
      </c>
      <c r="K10" s="24"/>
      <c r="L10" s="24"/>
      <c r="M10" s="82">
        <v>56</v>
      </c>
      <c r="N10" s="29"/>
      <c r="O10" s="29"/>
    </row>
    <row r="11" spans="1:16" ht="23.25" customHeight="1">
      <c r="A11" s="134" t="s">
        <v>103</v>
      </c>
      <c r="B11" s="135"/>
      <c r="C11" s="135"/>
      <c r="D11" s="135"/>
      <c r="E11" s="135"/>
      <c r="F11" s="136"/>
      <c r="G11" s="14"/>
      <c r="H11" s="134" t="s">
        <v>104</v>
      </c>
      <c r="I11" s="135"/>
      <c r="J11" s="135"/>
      <c r="K11" s="135"/>
      <c r="L11" s="135"/>
      <c r="M11" s="136"/>
      <c r="N11" s="29"/>
      <c r="O11" s="29"/>
    </row>
    <row r="12" spans="1:16" ht="20.100000000000001" customHeight="1">
      <c r="A12" s="68" t="s">
        <v>28</v>
      </c>
      <c r="B12" s="69" t="s">
        <v>105</v>
      </c>
      <c r="C12" s="70" t="s">
        <v>106</v>
      </c>
      <c r="D12" s="152" t="s">
        <v>35</v>
      </c>
      <c r="E12" s="153"/>
      <c r="F12" s="154"/>
      <c r="G12" s="76"/>
      <c r="H12" s="155" t="s">
        <v>28</v>
      </c>
      <c r="I12" s="156"/>
      <c r="J12" s="157"/>
      <c r="K12" s="27" t="s">
        <v>105</v>
      </c>
      <c r="L12" s="27" t="s">
        <v>20</v>
      </c>
      <c r="M12" s="27" t="s">
        <v>35</v>
      </c>
      <c r="N12" s="29"/>
    </row>
    <row r="13" spans="1:16" ht="20.100000000000001" customHeight="1">
      <c r="A13" s="89" t="s">
        <v>270</v>
      </c>
      <c r="B13" s="83">
        <v>9.1999999999999993</v>
      </c>
      <c r="C13" s="84">
        <v>15</v>
      </c>
      <c r="D13" s="123">
        <v>300000</v>
      </c>
      <c r="E13" s="124">
        <v>300000</v>
      </c>
      <c r="F13" s="125">
        <v>300000</v>
      </c>
      <c r="G13" s="16"/>
      <c r="H13" s="126" t="s">
        <v>140</v>
      </c>
      <c r="I13" s="127" t="s">
        <v>140</v>
      </c>
      <c r="J13" s="128" t="s">
        <v>140</v>
      </c>
      <c r="K13" s="83">
        <v>25</v>
      </c>
      <c r="L13" s="85">
        <v>-7.41</v>
      </c>
      <c r="M13" s="86">
        <v>10000</v>
      </c>
    </row>
    <row r="14" spans="1:16" ht="20.100000000000001" customHeight="1">
      <c r="A14" s="89" t="s">
        <v>167</v>
      </c>
      <c r="B14" s="83">
        <v>2.2799999999999998</v>
      </c>
      <c r="C14" s="84">
        <v>5.56</v>
      </c>
      <c r="D14" s="123">
        <v>72000</v>
      </c>
      <c r="E14" s="124">
        <v>72000</v>
      </c>
      <c r="F14" s="125">
        <v>72000</v>
      </c>
      <c r="G14" s="16"/>
      <c r="H14" s="126" t="s">
        <v>232</v>
      </c>
      <c r="I14" s="127" t="s">
        <v>232</v>
      </c>
      <c r="J14" s="128" t="s">
        <v>232</v>
      </c>
      <c r="K14" s="83">
        <v>0.2</v>
      </c>
      <c r="L14" s="85">
        <v>-4.76</v>
      </c>
      <c r="M14" s="86">
        <v>179880715</v>
      </c>
    </row>
    <row r="15" spans="1:16" ht="20.100000000000001" customHeight="1">
      <c r="A15" s="90" t="s">
        <v>185</v>
      </c>
      <c r="B15" s="83">
        <v>6</v>
      </c>
      <c r="C15" s="84">
        <v>5.26</v>
      </c>
      <c r="D15" s="123">
        <v>500000</v>
      </c>
      <c r="E15" s="124">
        <v>500000</v>
      </c>
      <c r="F15" s="125">
        <v>500000</v>
      </c>
      <c r="G15" s="16"/>
      <c r="H15" s="126" t="s">
        <v>215</v>
      </c>
      <c r="I15" s="127" t="s">
        <v>215</v>
      </c>
      <c r="J15" s="128" t="s">
        <v>215</v>
      </c>
      <c r="K15" s="83">
        <v>0.22</v>
      </c>
      <c r="L15" s="85">
        <v>-4.3499999999999996</v>
      </c>
      <c r="M15" s="86">
        <v>19566767</v>
      </c>
    </row>
    <row r="16" spans="1:16" ht="20.100000000000001" customHeight="1">
      <c r="A16" s="89" t="s">
        <v>174</v>
      </c>
      <c r="B16" s="83">
        <v>23.68</v>
      </c>
      <c r="C16" s="84">
        <v>4.96</v>
      </c>
      <c r="D16" s="123">
        <v>25000</v>
      </c>
      <c r="E16" s="124">
        <v>25000</v>
      </c>
      <c r="F16" s="125">
        <v>25000</v>
      </c>
      <c r="G16" s="16"/>
      <c r="H16" s="126" t="s">
        <v>230</v>
      </c>
      <c r="I16" s="127" t="s">
        <v>230</v>
      </c>
      <c r="J16" s="128" t="s">
        <v>230</v>
      </c>
      <c r="K16" s="94">
        <v>0.45</v>
      </c>
      <c r="L16" s="95">
        <v>-4.26</v>
      </c>
      <c r="M16" s="96">
        <v>14844000</v>
      </c>
    </row>
    <row r="17" spans="1:13" ht="20.100000000000001" customHeight="1">
      <c r="A17" s="89" t="s">
        <v>275</v>
      </c>
      <c r="B17" s="83">
        <v>1.93</v>
      </c>
      <c r="C17" s="84">
        <v>4.8899999999999997</v>
      </c>
      <c r="D17" s="123">
        <v>120446877</v>
      </c>
      <c r="E17" s="124">
        <v>120446877</v>
      </c>
      <c r="F17" s="125">
        <v>120446877</v>
      </c>
      <c r="G17" s="16"/>
      <c r="H17" s="126" t="s">
        <v>190</v>
      </c>
      <c r="I17" s="127" t="s">
        <v>190</v>
      </c>
      <c r="J17" s="128" t="s">
        <v>190</v>
      </c>
      <c r="K17" s="94">
        <v>0.45</v>
      </c>
      <c r="L17" s="95">
        <v>-4.26</v>
      </c>
      <c r="M17" s="96">
        <v>200000</v>
      </c>
    </row>
    <row r="18" spans="1:13" ht="19.5" customHeight="1">
      <c r="A18" s="158" t="s">
        <v>107</v>
      </c>
      <c r="B18" s="158"/>
      <c r="C18" s="158"/>
      <c r="D18" s="158"/>
      <c r="E18" s="158"/>
      <c r="F18" s="158"/>
      <c r="G18" s="17"/>
      <c r="H18" s="158" t="s">
        <v>108</v>
      </c>
      <c r="I18" s="158"/>
      <c r="J18" s="158"/>
      <c r="K18" s="158"/>
      <c r="L18" s="158"/>
      <c r="M18" s="158"/>
    </row>
    <row r="19" spans="1:13" ht="20.100000000000001" customHeight="1">
      <c r="A19" s="68" t="s">
        <v>28</v>
      </c>
      <c r="B19" s="69" t="s">
        <v>105</v>
      </c>
      <c r="C19" s="70" t="s">
        <v>106</v>
      </c>
      <c r="D19" s="152" t="s">
        <v>35</v>
      </c>
      <c r="E19" s="153"/>
      <c r="F19" s="154"/>
      <c r="G19" s="76"/>
      <c r="H19" s="159" t="s">
        <v>28</v>
      </c>
      <c r="I19" s="160"/>
      <c r="J19" s="161"/>
      <c r="K19" s="15" t="s">
        <v>105</v>
      </c>
      <c r="L19" s="15" t="s">
        <v>20</v>
      </c>
      <c r="M19" s="15" t="s">
        <v>1</v>
      </c>
    </row>
    <row r="20" spans="1:13" ht="20.100000000000001" customHeight="1">
      <c r="A20" s="89" t="s">
        <v>232</v>
      </c>
      <c r="B20" s="83">
        <v>0.2</v>
      </c>
      <c r="C20" s="87">
        <v>-4.76</v>
      </c>
      <c r="D20" s="123">
        <v>179880715</v>
      </c>
      <c r="E20" s="124">
        <v>179880715</v>
      </c>
      <c r="F20" s="125">
        <v>179880715</v>
      </c>
      <c r="G20" s="88"/>
      <c r="H20" s="126" t="s">
        <v>279</v>
      </c>
      <c r="I20" s="127" t="s">
        <v>279</v>
      </c>
      <c r="J20" s="128" t="s">
        <v>279</v>
      </c>
      <c r="K20" s="91">
        <v>6.49</v>
      </c>
      <c r="L20" s="92">
        <v>2.5299999999999998</v>
      </c>
      <c r="M20" s="93">
        <v>244677848.44999999</v>
      </c>
    </row>
    <row r="21" spans="1:13" ht="20.100000000000001" customHeight="1">
      <c r="A21" s="89" t="s">
        <v>275</v>
      </c>
      <c r="B21" s="83">
        <v>1.93</v>
      </c>
      <c r="C21" s="87">
        <v>4.8899999999999997</v>
      </c>
      <c r="D21" s="123">
        <v>120446877</v>
      </c>
      <c r="E21" s="124">
        <v>120446877</v>
      </c>
      <c r="F21" s="125">
        <v>120446877</v>
      </c>
      <c r="G21" s="88"/>
      <c r="H21" s="126" t="s">
        <v>275</v>
      </c>
      <c r="I21" s="127" t="s">
        <v>275</v>
      </c>
      <c r="J21" s="128" t="s">
        <v>275</v>
      </c>
      <c r="K21" s="91">
        <v>1.93</v>
      </c>
      <c r="L21" s="92">
        <v>4.8899999999999997</v>
      </c>
      <c r="M21" s="93">
        <v>231096050.06999999</v>
      </c>
    </row>
    <row r="22" spans="1:13" ht="20.100000000000001" customHeight="1">
      <c r="A22" s="90" t="s">
        <v>125</v>
      </c>
      <c r="B22" s="83">
        <v>1.42</v>
      </c>
      <c r="C22" s="87">
        <v>1.43</v>
      </c>
      <c r="D22" s="123">
        <v>56773676</v>
      </c>
      <c r="E22" s="124">
        <v>56773676</v>
      </c>
      <c r="F22" s="125">
        <v>56773676</v>
      </c>
      <c r="G22" s="88"/>
      <c r="H22" s="126" t="s">
        <v>61</v>
      </c>
      <c r="I22" s="127" t="s">
        <v>61</v>
      </c>
      <c r="J22" s="128" t="s">
        <v>61</v>
      </c>
      <c r="K22" s="91">
        <v>3.3</v>
      </c>
      <c r="L22" s="92">
        <v>-1.49</v>
      </c>
      <c r="M22" s="93">
        <v>122782676.7</v>
      </c>
    </row>
    <row r="23" spans="1:13" ht="20.100000000000001" customHeight="1">
      <c r="A23" s="89" t="s">
        <v>222</v>
      </c>
      <c r="B23" s="83">
        <v>1.43</v>
      </c>
      <c r="C23" s="87">
        <v>0</v>
      </c>
      <c r="D23" s="123">
        <v>55300000</v>
      </c>
      <c r="E23" s="124">
        <v>55300000</v>
      </c>
      <c r="F23" s="125">
        <v>55300000</v>
      </c>
      <c r="G23" s="88"/>
      <c r="H23" s="126" t="s">
        <v>125</v>
      </c>
      <c r="I23" s="127" t="s">
        <v>125</v>
      </c>
      <c r="J23" s="128" t="s">
        <v>125</v>
      </c>
      <c r="K23" s="91">
        <v>1.42</v>
      </c>
      <c r="L23" s="92">
        <v>1.43</v>
      </c>
      <c r="M23" s="93">
        <v>81711544.019999996</v>
      </c>
    </row>
    <row r="24" spans="1:13" ht="20.100000000000001" customHeight="1">
      <c r="A24" s="116" t="s">
        <v>204</v>
      </c>
      <c r="B24" s="117">
        <v>0.53</v>
      </c>
      <c r="C24" s="118">
        <v>1.92</v>
      </c>
      <c r="D24" s="163">
        <v>41661910</v>
      </c>
      <c r="E24" s="164">
        <v>41661910</v>
      </c>
      <c r="F24" s="165">
        <v>41661910</v>
      </c>
      <c r="G24" s="88"/>
      <c r="H24" s="166" t="s">
        <v>222</v>
      </c>
      <c r="I24" s="167" t="s">
        <v>222</v>
      </c>
      <c r="J24" s="168" t="s">
        <v>222</v>
      </c>
      <c r="K24" s="119">
        <v>1.43</v>
      </c>
      <c r="L24" s="120">
        <v>0</v>
      </c>
      <c r="M24" s="121">
        <v>78164712</v>
      </c>
    </row>
    <row r="25" spans="1:13" s="7" customFormat="1" ht="33" customHeight="1">
      <c r="A25" s="122" t="s">
        <v>321</v>
      </c>
      <c r="B25" s="172" t="s">
        <v>322</v>
      </c>
      <c r="C25" s="172"/>
      <c r="D25" s="172"/>
      <c r="E25" s="172"/>
      <c r="F25" s="172"/>
      <c r="G25" s="172"/>
      <c r="H25" s="172"/>
      <c r="I25" s="172"/>
      <c r="J25" s="172"/>
      <c r="K25" s="172"/>
      <c r="L25" s="172"/>
      <c r="M25" s="172"/>
    </row>
    <row r="26" spans="1:13" ht="20.25" customHeight="1">
      <c r="A26" s="169" t="s">
        <v>109</v>
      </c>
      <c r="B26" s="170"/>
      <c r="C26" s="170"/>
      <c r="D26" s="170"/>
      <c r="E26" s="170"/>
      <c r="F26" s="170"/>
      <c r="G26" s="170"/>
      <c r="H26" s="170"/>
      <c r="I26" s="170"/>
      <c r="J26" s="170"/>
      <c r="K26" s="170"/>
      <c r="L26" s="170"/>
      <c r="M26" s="171"/>
    </row>
    <row r="27" spans="1:13" ht="20.25" customHeight="1">
      <c r="A27" s="162" t="s">
        <v>110</v>
      </c>
      <c r="B27" s="162"/>
      <c r="C27" s="162"/>
      <c r="D27" s="162"/>
      <c r="E27" s="162"/>
      <c r="F27" s="162"/>
      <c r="G27" s="162"/>
      <c r="H27" s="162"/>
      <c r="I27" s="162"/>
      <c r="J27" s="162"/>
      <c r="K27" s="162"/>
      <c r="L27" s="162"/>
      <c r="M27" s="162"/>
    </row>
  </sheetData>
  <mergeCells count="45">
    <mergeCell ref="D23:F23"/>
    <mergeCell ref="H23:J23"/>
    <mergeCell ref="A27:M27"/>
    <mergeCell ref="D24:F24"/>
    <mergeCell ref="H24:J24"/>
    <mergeCell ref="A26:M26"/>
    <mergeCell ref="B25:M25"/>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20:F20"/>
    <mergeCell ref="H20:J20"/>
    <mergeCell ref="D21:F21"/>
    <mergeCell ref="H21:J21"/>
    <mergeCell ref="D22:F22"/>
    <mergeCell ref="H22:J22"/>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6"/>
  <sheetViews>
    <sheetView rightToLeft="1" topLeftCell="A46" workbookViewId="0">
      <selection activeCell="O53" sqref="O53"/>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5" ht="18" customHeight="1">
      <c r="B1" s="190" t="s">
        <v>306</v>
      </c>
      <c r="C1" s="190"/>
      <c r="D1" s="190"/>
      <c r="E1" s="190"/>
      <c r="F1" s="190"/>
      <c r="G1" s="190"/>
      <c r="H1" s="190"/>
      <c r="I1" s="190"/>
      <c r="J1" s="190"/>
      <c r="K1" s="190"/>
      <c r="L1" s="190"/>
      <c r="M1" s="190"/>
      <c r="N1" s="191"/>
    </row>
    <row r="2" spans="2:15" ht="27.75" customHeight="1">
      <c r="B2" s="71" t="s">
        <v>11</v>
      </c>
      <c r="C2" s="72" t="s">
        <v>12</v>
      </c>
      <c r="D2" s="72" t="s">
        <v>13</v>
      </c>
      <c r="E2" s="72" t="s">
        <v>14</v>
      </c>
      <c r="F2" s="72" t="s">
        <v>15</v>
      </c>
      <c r="G2" s="72" t="s">
        <v>16</v>
      </c>
      <c r="H2" s="72" t="s">
        <v>17</v>
      </c>
      <c r="I2" s="72" t="s">
        <v>18</v>
      </c>
      <c r="J2" s="72" t="s">
        <v>19</v>
      </c>
      <c r="K2" s="72" t="s">
        <v>20</v>
      </c>
      <c r="L2" s="72" t="s">
        <v>3</v>
      </c>
      <c r="M2" s="72" t="s">
        <v>2</v>
      </c>
      <c r="N2" s="72" t="s">
        <v>1</v>
      </c>
    </row>
    <row r="3" spans="2:15" ht="15" customHeight="1">
      <c r="B3" s="188" t="s">
        <v>21</v>
      </c>
      <c r="C3" s="189"/>
      <c r="D3" s="189"/>
      <c r="E3" s="189"/>
      <c r="F3" s="189"/>
      <c r="G3" s="189"/>
      <c r="H3" s="189"/>
      <c r="I3" s="189"/>
      <c r="J3" s="189"/>
      <c r="K3" s="189"/>
      <c r="L3" s="189"/>
      <c r="M3" s="189"/>
      <c r="N3" s="187"/>
    </row>
    <row r="4" spans="2:15" ht="15" customHeight="1">
      <c r="B4" s="53" t="s">
        <v>222</v>
      </c>
      <c r="C4" s="11" t="s">
        <v>223</v>
      </c>
      <c r="D4" s="19">
        <v>1.41</v>
      </c>
      <c r="E4" s="19">
        <v>1.43</v>
      </c>
      <c r="F4" s="19">
        <v>1.41</v>
      </c>
      <c r="G4" s="19">
        <v>1.41</v>
      </c>
      <c r="H4" s="19">
        <v>1.41</v>
      </c>
      <c r="I4" s="19">
        <v>1.43</v>
      </c>
      <c r="J4" s="19">
        <v>1.43</v>
      </c>
      <c r="K4" s="20">
        <v>0</v>
      </c>
      <c r="L4" s="21">
        <v>15</v>
      </c>
      <c r="M4" s="21">
        <v>55300000</v>
      </c>
      <c r="N4" s="21">
        <v>78164712</v>
      </c>
      <c r="O4" s="7"/>
    </row>
    <row r="5" spans="2:15" ht="15" customHeight="1">
      <c r="B5" s="53" t="s">
        <v>204</v>
      </c>
      <c r="C5" s="11" t="s">
        <v>205</v>
      </c>
      <c r="D5" s="19">
        <v>0.53</v>
      </c>
      <c r="E5" s="19">
        <v>0.54</v>
      </c>
      <c r="F5" s="19">
        <v>0.53</v>
      </c>
      <c r="G5" s="19">
        <v>0.53</v>
      </c>
      <c r="H5" s="19">
        <v>0.52</v>
      </c>
      <c r="I5" s="19">
        <v>0.53</v>
      </c>
      <c r="J5" s="19">
        <v>0.52</v>
      </c>
      <c r="K5" s="20">
        <v>1.92</v>
      </c>
      <c r="L5" s="21">
        <v>18</v>
      </c>
      <c r="M5" s="21">
        <v>41661910</v>
      </c>
      <c r="N5" s="21">
        <v>22113335.850000001</v>
      </c>
      <c r="O5" s="7"/>
    </row>
    <row r="6" spans="2:15" ht="15" customHeight="1">
      <c r="B6" s="53" t="s">
        <v>148</v>
      </c>
      <c r="C6" s="11" t="s">
        <v>149</v>
      </c>
      <c r="D6" s="19">
        <v>0.16</v>
      </c>
      <c r="E6" s="19">
        <v>0.16</v>
      </c>
      <c r="F6" s="19">
        <v>0.16</v>
      </c>
      <c r="G6" s="19">
        <v>0.16</v>
      </c>
      <c r="H6" s="19">
        <v>0.16</v>
      </c>
      <c r="I6" s="19">
        <v>0.16</v>
      </c>
      <c r="J6" s="19">
        <v>0.16</v>
      </c>
      <c r="K6" s="20">
        <v>0</v>
      </c>
      <c r="L6" s="21">
        <v>1</v>
      </c>
      <c r="M6" s="21">
        <v>10000000</v>
      </c>
      <c r="N6" s="21">
        <v>1600000</v>
      </c>
      <c r="O6" s="7"/>
    </row>
    <row r="7" spans="2:15" ht="15" customHeight="1">
      <c r="B7" s="54" t="s">
        <v>230</v>
      </c>
      <c r="C7" s="49" t="s">
        <v>231</v>
      </c>
      <c r="D7" s="19">
        <v>0.45</v>
      </c>
      <c r="E7" s="19">
        <v>0.46</v>
      </c>
      <c r="F7" s="19">
        <v>0.45</v>
      </c>
      <c r="G7" s="19">
        <v>0.45</v>
      </c>
      <c r="H7" s="19">
        <v>0.47</v>
      </c>
      <c r="I7" s="19">
        <v>0.45</v>
      </c>
      <c r="J7" s="19">
        <v>0.47</v>
      </c>
      <c r="K7" s="20">
        <v>-4.26</v>
      </c>
      <c r="L7" s="21">
        <v>18</v>
      </c>
      <c r="M7" s="21">
        <v>14844000</v>
      </c>
      <c r="N7" s="21">
        <v>6702300</v>
      </c>
      <c r="O7" s="7"/>
    </row>
    <row r="8" spans="2:15" ht="15" customHeight="1">
      <c r="B8" s="53" t="s">
        <v>46</v>
      </c>
      <c r="C8" s="18" t="s">
        <v>47</v>
      </c>
      <c r="D8" s="19">
        <v>0.14000000000000001</v>
      </c>
      <c r="E8" s="19">
        <v>0.14000000000000001</v>
      </c>
      <c r="F8" s="19">
        <v>0.14000000000000001</v>
      </c>
      <c r="G8" s="19">
        <v>0.14000000000000001</v>
      </c>
      <c r="H8" s="19">
        <v>0.14000000000000001</v>
      </c>
      <c r="I8" s="19">
        <v>0.14000000000000001</v>
      </c>
      <c r="J8" s="19">
        <v>0.14000000000000001</v>
      </c>
      <c r="K8" s="20">
        <v>0</v>
      </c>
      <c r="L8" s="21">
        <v>7</v>
      </c>
      <c r="M8" s="21">
        <v>10572295</v>
      </c>
      <c r="N8" s="21">
        <v>1480121.3</v>
      </c>
      <c r="O8" s="7"/>
    </row>
    <row r="9" spans="2:15" ht="15" customHeight="1">
      <c r="B9" s="54" t="s">
        <v>215</v>
      </c>
      <c r="C9" s="49" t="s">
        <v>214</v>
      </c>
      <c r="D9" s="19">
        <v>0.22</v>
      </c>
      <c r="E9" s="19">
        <v>0.22</v>
      </c>
      <c r="F9" s="19">
        <v>0.22</v>
      </c>
      <c r="G9" s="19">
        <v>0.22</v>
      </c>
      <c r="H9" s="19">
        <v>0.23</v>
      </c>
      <c r="I9" s="19">
        <v>0.22</v>
      </c>
      <c r="J9" s="19">
        <v>0.23</v>
      </c>
      <c r="K9" s="20">
        <v>-4.3499999999999996</v>
      </c>
      <c r="L9" s="21">
        <v>8</v>
      </c>
      <c r="M9" s="21">
        <v>19566767</v>
      </c>
      <c r="N9" s="21">
        <v>4304688.74</v>
      </c>
      <c r="O9" s="7"/>
    </row>
    <row r="10" spans="2:15" ht="15" customHeight="1">
      <c r="B10" s="53" t="s">
        <v>74</v>
      </c>
      <c r="C10" s="11" t="s">
        <v>75</v>
      </c>
      <c r="D10" s="19">
        <v>0.68</v>
      </c>
      <c r="E10" s="19">
        <v>0.68</v>
      </c>
      <c r="F10" s="19">
        <v>0.68</v>
      </c>
      <c r="G10" s="19">
        <v>0.68</v>
      </c>
      <c r="H10" s="19">
        <v>0.68</v>
      </c>
      <c r="I10" s="19">
        <v>0.68</v>
      </c>
      <c r="J10" s="19">
        <v>0.68</v>
      </c>
      <c r="K10" s="20">
        <v>0</v>
      </c>
      <c r="L10" s="21">
        <v>2</v>
      </c>
      <c r="M10" s="21">
        <v>5050000</v>
      </c>
      <c r="N10" s="21">
        <v>3434000</v>
      </c>
      <c r="O10" s="7"/>
    </row>
    <row r="11" spans="2:15" ht="15" customHeight="1">
      <c r="B11" s="73" t="s">
        <v>125</v>
      </c>
      <c r="C11" s="51" t="s">
        <v>126</v>
      </c>
      <c r="D11" s="19">
        <v>1.41</v>
      </c>
      <c r="E11" s="19">
        <v>1.45</v>
      </c>
      <c r="F11" s="19">
        <v>1.41</v>
      </c>
      <c r="G11" s="19">
        <v>1.44</v>
      </c>
      <c r="H11" s="19">
        <v>1.41</v>
      </c>
      <c r="I11" s="19">
        <v>1.42</v>
      </c>
      <c r="J11" s="19">
        <v>1.4</v>
      </c>
      <c r="K11" s="20">
        <v>1.43</v>
      </c>
      <c r="L11" s="21">
        <v>27</v>
      </c>
      <c r="M11" s="21">
        <v>56773676</v>
      </c>
      <c r="N11" s="21">
        <v>81711544.019999996</v>
      </c>
      <c r="O11" s="7"/>
    </row>
    <row r="12" spans="2:15" ht="15" customHeight="1">
      <c r="B12" s="54" t="s">
        <v>232</v>
      </c>
      <c r="C12" s="11" t="s">
        <v>233</v>
      </c>
      <c r="D12" s="19">
        <v>0.2</v>
      </c>
      <c r="E12" s="19">
        <v>0.2</v>
      </c>
      <c r="F12" s="19">
        <v>0.2</v>
      </c>
      <c r="G12" s="19">
        <v>0.2</v>
      </c>
      <c r="H12" s="19">
        <v>0.2</v>
      </c>
      <c r="I12" s="19">
        <v>0.2</v>
      </c>
      <c r="J12" s="19">
        <v>0.21</v>
      </c>
      <c r="K12" s="20">
        <v>-4.76</v>
      </c>
      <c r="L12" s="21">
        <v>7</v>
      </c>
      <c r="M12" s="21">
        <v>179880715</v>
      </c>
      <c r="N12" s="21">
        <v>35976143</v>
      </c>
      <c r="O12" s="7"/>
    </row>
    <row r="13" spans="2:15" ht="14.25" customHeight="1">
      <c r="B13" s="176" t="s">
        <v>22</v>
      </c>
      <c r="C13" s="177"/>
      <c r="D13" s="183"/>
      <c r="E13" s="184"/>
      <c r="F13" s="184"/>
      <c r="G13" s="184"/>
      <c r="H13" s="184"/>
      <c r="I13" s="184"/>
      <c r="J13" s="184"/>
      <c r="K13" s="175"/>
      <c r="L13" s="21">
        <f>SUM(L4:L12)</f>
        <v>103</v>
      </c>
      <c r="M13" s="21">
        <f>SUM(M4:M12)</f>
        <v>393649363</v>
      </c>
      <c r="N13" s="21">
        <f>SUM(N4:N12)</f>
        <v>235486844.90999997</v>
      </c>
      <c r="O13" s="7"/>
    </row>
    <row r="14" spans="2:15" ht="15" customHeight="1">
      <c r="B14" s="185" t="s">
        <v>23</v>
      </c>
      <c r="C14" s="186"/>
      <c r="D14" s="186"/>
      <c r="E14" s="186"/>
      <c r="F14" s="186"/>
      <c r="G14" s="186"/>
      <c r="H14" s="186"/>
      <c r="I14" s="186"/>
      <c r="J14" s="186"/>
      <c r="K14" s="186"/>
      <c r="L14" s="186"/>
      <c r="M14" s="186"/>
      <c r="N14" s="187"/>
    </row>
    <row r="15" spans="2:15" ht="15" customHeight="1">
      <c r="B15" s="53" t="s">
        <v>234</v>
      </c>
      <c r="C15" s="11" t="s">
        <v>235</v>
      </c>
      <c r="D15" s="19">
        <v>33</v>
      </c>
      <c r="E15" s="19">
        <v>33</v>
      </c>
      <c r="F15" s="19">
        <v>31</v>
      </c>
      <c r="G15" s="19">
        <v>31.72</v>
      </c>
      <c r="H15" s="19">
        <v>30.3</v>
      </c>
      <c r="I15" s="19">
        <v>31</v>
      </c>
      <c r="J15" s="19">
        <v>30.95</v>
      </c>
      <c r="K15" s="20">
        <v>0.16</v>
      </c>
      <c r="L15" s="21">
        <v>3</v>
      </c>
      <c r="M15" s="21">
        <v>78313</v>
      </c>
      <c r="N15" s="21">
        <v>2484329</v>
      </c>
      <c r="O15" s="7"/>
    </row>
    <row r="16" spans="2:15" ht="15" customHeight="1">
      <c r="B16" s="53" t="s">
        <v>237</v>
      </c>
      <c r="C16" s="11" t="s">
        <v>238</v>
      </c>
      <c r="D16" s="19">
        <v>3.15</v>
      </c>
      <c r="E16" s="19">
        <v>3.15</v>
      </c>
      <c r="F16" s="19">
        <v>3.15</v>
      </c>
      <c r="G16" s="19">
        <v>3.15</v>
      </c>
      <c r="H16" s="19">
        <v>3.18</v>
      </c>
      <c r="I16" s="19">
        <v>3.15</v>
      </c>
      <c r="J16" s="19">
        <v>3.15</v>
      </c>
      <c r="K16" s="20">
        <v>0</v>
      </c>
      <c r="L16" s="21">
        <v>14</v>
      </c>
      <c r="M16" s="21">
        <v>6650000</v>
      </c>
      <c r="N16" s="21">
        <v>20947500</v>
      </c>
      <c r="O16" s="7"/>
    </row>
    <row r="17" spans="2:15" ht="15" customHeight="1">
      <c r="B17" s="53" t="s">
        <v>64</v>
      </c>
      <c r="C17" s="11" t="s">
        <v>65</v>
      </c>
      <c r="D17" s="19">
        <v>11.4</v>
      </c>
      <c r="E17" s="19">
        <v>11.85</v>
      </c>
      <c r="F17" s="19">
        <v>11.4</v>
      </c>
      <c r="G17" s="19">
        <v>11.56</v>
      </c>
      <c r="H17" s="19">
        <v>11.09</v>
      </c>
      <c r="I17" s="19">
        <v>11.8</v>
      </c>
      <c r="J17" s="19">
        <v>11.4</v>
      </c>
      <c r="K17" s="20">
        <v>3.51</v>
      </c>
      <c r="L17" s="21">
        <v>15</v>
      </c>
      <c r="M17" s="21">
        <v>1530298</v>
      </c>
      <c r="N17" s="21">
        <v>17695897.199999999</v>
      </c>
      <c r="O17" s="7"/>
    </row>
    <row r="18" spans="2:15" ht="15" customHeight="1">
      <c r="B18" s="176" t="s">
        <v>48</v>
      </c>
      <c r="C18" s="177"/>
      <c r="D18" s="183"/>
      <c r="E18" s="184"/>
      <c r="F18" s="184"/>
      <c r="G18" s="184"/>
      <c r="H18" s="184"/>
      <c r="I18" s="184"/>
      <c r="J18" s="184"/>
      <c r="K18" s="175"/>
      <c r="L18" s="21">
        <f>SUM(L15:L17)</f>
        <v>32</v>
      </c>
      <c r="M18" s="21">
        <f>SUM(M15:M17)</f>
        <v>8258611</v>
      </c>
      <c r="N18" s="21">
        <f>SUM(N15:N17)</f>
        <v>41127726.200000003</v>
      </c>
    </row>
    <row r="19" spans="2:15" ht="12.75" customHeight="1">
      <c r="B19" s="188" t="s">
        <v>24</v>
      </c>
      <c r="C19" s="189"/>
      <c r="D19" s="189"/>
      <c r="E19" s="189"/>
      <c r="F19" s="189"/>
      <c r="G19" s="189"/>
      <c r="H19" s="189"/>
      <c r="I19" s="189"/>
      <c r="J19" s="189"/>
      <c r="K19" s="189"/>
      <c r="L19" s="189"/>
      <c r="M19" s="189"/>
      <c r="N19" s="187"/>
      <c r="O19" s="7"/>
    </row>
    <row r="20" spans="2:15" ht="15" customHeight="1">
      <c r="B20" s="53" t="s">
        <v>61</v>
      </c>
      <c r="C20" s="11" t="s">
        <v>60</v>
      </c>
      <c r="D20" s="19">
        <v>3.35</v>
      </c>
      <c r="E20" s="19">
        <v>3.35</v>
      </c>
      <c r="F20" s="19">
        <v>3.3</v>
      </c>
      <c r="G20" s="19">
        <v>3.31</v>
      </c>
      <c r="H20" s="19">
        <v>3.36</v>
      </c>
      <c r="I20" s="19">
        <v>3.3</v>
      </c>
      <c r="J20" s="19">
        <v>3.35</v>
      </c>
      <c r="K20" s="20">
        <v>-1.49</v>
      </c>
      <c r="L20" s="21">
        <v>119</v>
      </c>
      <c r="M20" s="21">
        <v>37127099</v>
      </c>
      <c r="N20" s="21">
        <v>122782676.7</v>
      </c>
      <c r="O20" s="7"/>
    </row>
    <row r="21" spans="2:15" ht="15" customHeight="1">
      <c r="B21" s="53" t="s">
        <v>129</v>
      </c>
      <c r="C21" s="11" t="s">
        <v>130</v>
      </c>
      <c r="D21" s="19">
        <v>0.95</v>
      </c>
      <c r="E21" s="19">
        <v>0.95</v>
      </c>
      <c r="F21" s="19">
        <v>0.95</v>
      </c>
      <c r="G21" s="19">
        <v>0.95</v>
      </c>
      <c r="H21" s="19">
        <v>0.96</v>
      </c>
      <c r="I21" s="19">
        <v>0.95</v>
      </c>
      <c r="J21" s="19">
        <v>0.98</v>
      </c>
      <c r="K21" s="20">
        <v>-3.06</v>
      </c>
      <c r="L21" s="21">
        <v>1</v>
      </c>
      <c r="M21" s="21">
        <v>50000</v>
      </c>
      <c r="N21" s="21">
        <v>47500</v>
      </c>
      <c r="O21" s="7"/>
    </row>
    <row r="22" spans="2:15" ht="15" customHeight="1">
      <c r="B22" s="53" t="s">
        <v>241</v>
      </c>
      <c r="C22" s="11" t="s">
        <v>242</v>
      </c>
      <c r="D22" s="19">
        <v>1.06</v>
      </c>
      <c r="E22" s="19">
        <v>1.06</v>
      </c>
      <c r="F22" s="19">
        <v>1.06</v>
      </c>
      <c r="G22" s="19">
        <v>1.06</v>
      </c>
      <c r="H22" s="19">
        <v>1.06</v>
      </c>
      <c r="I22" s="19">
        <v>1.06</v>
      </c>
      <c r="J22" s="19">
        <v>1.06</v>
      </c>
      <c r="K22" s="20">
        <v>0</v>
      </c>
      <c r="L22" s="21">
        <v>5</v>
      </c>
      <c r="M22" s="21">
        <v>560000</v>
      </c>
      <c r="N22" s="21">
        <v>593600</v>
      </c>
      <c r="O22" s="7"/>
    </row>
    <row r="23" spans="2:15" ht="15" customHeight="1">
      <c r="B23" s="53" t="s">
        <v>270</v>
      </c>
      <c r="C23" s="11" t="s">
        <v>271</v>
      </c>
      <c r="D23" s="19">
        <v>9.1999999999999993</v>
      </c>
      <c r="E23" s="19">
        <v>9.1999999999999993</v>
      </c>
      <c r="F23" s="19">
        <v>9.1999999999999993</v>
      </c>
      <c r="G23" s="19">
        <v>9.1999999999999993</v>
      </c>
      <c r="H23" s="19">
        <v>8</v>
      </c>
      <c r="I23" s="19">
        <v>9.1999999999999993</v>
      </c>
      <c r="J23" s="19">
        <v>8</v>
      </c>
      <c r="K23" s="20">
        <v>15</v>
      </c>
      <c r="L23" s="21">
        <v>2</v>
      </c>
      <c r="M23" s="21">
        <v>300000</v>
      </c>
      <c r="N23" s="21">
        <v>2760000</v>
      </c>
      <c r="O23" s="7"/>
    </row>
    <row r="24" spans="2:15" ht="15" customHeight="1">
      <c r="B24" s="53" t="s">
        <v>150</v>
      </c>
      <c r="C24" s="11" t="s">
        <v>151</v>
      </c>
      <c r="D24" s="19">
        <v>2.15</v>
      </c>
      <c r="E24" s="19">
        <v>2.15</v>
      </c>
      <c r="F24" s="19">
        <v>2.15</v>
      </c>
      <c r="G24" s="19">
        <v>2.15</v>
      </c>
      <c r="H24" s="19">
        <v>2.15</v>
      </c>
      <c r="I24" s="19">
        <v>2.15</v>
      </c>
      <c r="J24" s="19">
        <v>2.15</v>
      </c>
      <c r="K24" s="20">
        <v>0</v>
      </c>
      <c r="L24" s="21">
        <v>1</v>
      </c>
      <c r="M24" s="21">
        <v>50000</v>
      </c>
      <c r="N24" s="21">
        <v>107500</v>
      </c>
      <c r="O24" s="7"/>
    </row>
    <row r="25" spans="2:15" ht="15" customHeight="1">
      <c r="B25" s="53" t="s">
        <v>276</v>
      </c>
      <c r="C25" s="11" t="s">
        <v>278</v>
      </c>
      <c r="D25" s="19">
        <v>1.42</v>
      </c>
      <c r="E25" s="19">
        <v>1.42</v>
      </c>
      <c r="F25" s="19">
        <v>1.42</v>
      </c>
      <c r="G25" s="19">
        <v>1.42</v>
      </c>
      <c r="H25" s="19">
        <v>1.42</v>
      </c>
      <c r="I25" s="19">
        <v>1.42</v>
      </c>
      <c r="J25" s="19">
        <v>1.42</v>
      </c>
      <c r="K25" s="20">
        <v>0</v>
      </c>
      <c r="L25" s="21">
        <v>2</v>
      </c>
      <c r="M25" s="21">
        <v>500000</v>
      </c>
      <c r="N25" s="21">
        <v>710000</v>
      </c>
      <c r="O25" s="7"/>
    </row>
    <row r="26" spans="2:15" ht="15" customHeight="1">
      <c r="B26" s="53" t="s">
        <v>275</v>
      </c>
      <c r="C26" s="11" t="s">
        <v>277</v>
      </c>
      <c r="D26" s="19">
        <v>1.85</v>
      </c>
      <c r="E26" s="19">
        <v>1.96</v>
      </c>
      <c r="F26" s="19">
        <v>1.85</v>
      </c>
      <c r="G26" s="19">
        <v>1.92</v>
      </c>
      <c r="H26" s="19">
        <v>1.82</v>
      </c>
      <c r="I26" s="19">
        <v>1.93</v>
      </c>
      <c r="J26" s="19">
        <v>1.84</v>
      </c>
      <c r="K26" s="20">
        <v>4.8899999999999997</v>
      </c>
      <c r="L26" s="21">
        <v>192</v>
      </c>
      <c r="M26" s="21">
        <v>120446877</v>
      </c>
      <c r="N26" s="21">
        <v>231096050.06999999</v>
      </c>
      <c r="O26" s="7"/>
    </row>
    <row r="27" spans="2:15" ht="15" customHeight="1">
      <c r="B27" s="53" t="s">
        <v>212</v>
      </c>
      <c r="C27" s="11" t="s">
        <v>213</v>
      </c>
      <c r="D27" s="19">
        <v>3.03</v>
      </c>
      <c r="E27" s="19">
        <v>3.03</v>
      </c>
      <c r="F27" s="19">
        <v>3.01</v>
      </c>
      <c r="G27" s="19">
        <v>3.02</v>
      </c>
      <c r="H27" s="19">
        <v>3</v>
      </c>
      <c r="I27" s="19">
        <v>3.01</v>
      </c>
      <c r="J27" s="19">
        <v>3.01</v>
      </c>
      <c r="K27" s="20">
        <v>0</v>
      </c>
      <c r="L27" s="21">
        <v>5</v>
      </c>
      <c r="M27" s="21">
        <v>1327484</v>
      </c>
      <c r="N27" s="21">
        <v>4012726.84</v>
      </c>
      <c r="O27" s="7"/>
    </row>
    <row r="28" spans="2:15" ht="15" customHeight="1">
      <c r="B28" s="54" t="s">
        <v>144</v>
      </c>
      <c r="C28" s="11" t="s">
        <v>143</v>
      </c>
      <c r="D28" s="19">
        <v>7.1</v>
      </c>
      <c r="E28" s="19">
        <v>7.1</v>
      </c>
      <c r="F28" s="19">
        <v>7.1</v>
      </c>
      <c r="G28" s="19">
        <v>7.1</v>
      </c>
      <c r="H28" s="19">
        <v>6.92</v>
      </c>
      <c r="I28" s="19">
        <v>7.1</v>
      </c>
      <c r="J28" s="19">
        <v>6.99</v>
      </c>
      <c r="K28" s="20">
        <v>1.57</v>
      </c>
      <c r="L28" s="21">
        <v>18</v>
      </c>
      <c r="M28" s="21">
        <v>1100000</v>
      </c>
      <c r="N28" s="21">
        <v>7810000</v>
      </c>
      <c r="O28" s="7"/>
    </row>
    <row r="29" spans="2:15" ht="15" customHeight="1">
      <c r="B29" s="53" t="s">
        <v>198</v>
      </c>
      <c r="C29" s="11" t="s">
        <v>199</v>
      </c>
      <c r="D29" s="19">
        <v>5</v>
      </c>
      <c r="E29" s="19">
        <v>5</v>
      </c>
      <c r="F29" s="19">
        <v>5</v>
      </c>
      <c r="G29" s="19">
        <v>5</v>
      </c>
      <c r="H29" s="19">
        <v>4.95</v>
      </c>
      <c r="I29" s="19">
        <v>5</v>
      </c>
      <c r="J29" s="19">
        <v>4.95</v>
      </c>
      <c r="K29" s="20">
        <v>1.01</v>
      </c>
      <c r="L29" s="21">
        <v>1</v>
      </c>
      <c r="M29" s="21">
        <v>500000</v>
      </c>
      <c r="N29" s="21">
        <v>2500000</v>
      </c>
      <c r="O29" s="7"/>
    </row>
    <row r="30" spans="2:15" ht="15" customHeight="1">
      <c r="B30" s="176" t="s">
        <v>25</v>
      </c>
      <c r="C30" s="177"/>
      <c r="D30" s="173"/>
      <c r="E30" s="174"/>
      <c r="F30" s="174"/>
      <c r="G30" s="174"/>
      <c r="H30" s="174"/>
      <c r="I30" s="174"/>
      <c r="J30" s="174"/>
      <c r="K30" s="175"/>
      <c r="L30" s="21">
        <f>SUM(L20:L29)</f>
        <v>346</v>
      </c>
      <c r="M30" s="21">
        <f>SUM(M20:M29)</f>
        <v>161961460</v>
      </c>
      <c r="N30" s="21">
        <f>SUM(N20:N29)</f>
        <v>372420053.60999995</v>
      </c>
      <c r="O30" s="7"/>
    </row>
    <row r="31" spans="2:15" ht="15" customHeight="1">
      <c r="B31" s="188" t="s">
        <v>40</v>
      </c>
      <c r="C31" s="189"/>
      <c r="D31" s="189"/>
      <c r="E31" s="189"/>
      <c r="F31" s="189"/>
      <c r="G31" s="189"/>
      <c r="H31" s="189"/>
      <c r="I31" s="189"/>
      <c r="J31" s="189"/>
      <c r="K31" s="189"/>
      <c r="L31" s="189"/>
      <c r="M31" s="189"/>
      <c r="N31" s="187"/>
    </row>
    <row r="32" spans="2:15" ht="15" customHeight="1">
      <c r="B32" s="53" t="s">
        <v>53</v>
      </c>
      <c r="C32" s="11" t="s">
        <v>54</v>
      </c>
      <c r="D32" s="19">
        <v>12.5</v>
      </c>
      <c r="E32" s="19">
        <v>12.5</v>
      </c>
      <c r="F32" s="19">
        <v>12.5</v>
      </c>
      <c r="G32" s="19">
        <v>12.5</v>
      </c>
      <c r="H32" s="19">
        <v>12.17</v>
      </c>
      <c r="I32" s="19">
        <v>12.5</v>
      </c>
      <c r="J32" s="19">
        <v>12.5</v>
      </c>
      <c r="K32" s="20">
        <v>0</v>
      </c>
      <c r="L32" s="21">
        <v>1</v>
      </c>
      <c r="M32" s="21">
        <v>75000</v>
      </c>
      <c r="N32" s="21">
        <v>937500</v>
      </c>
    </row>
    <row r="33" spans="2:14" ht="15" customHeight="1">
      <c r="B33" s="54" t="s">
        <v>62</v>
      </c>
      <c r="C33" s="11" t="s">
        <v>63</v>
      </c>
      <c r="D33" s="19">
        <v>38</v>
      </c>
      <c r="E33" s="19">
        <v>38</v>
      </c>
      <c r="F33" s="19">
        <v>38</v>
      </c>
      <c r="G33" s="19">
        <v>38</v>
      </c>
      <c r="H33" s="19">
        <v>37.83</v>
      </c>
      <c r="I33" s="19">
        <v>38</v>
      </c>
      <c r="J33" s="19">
        <v>38</v>
      </c>
      <c r="K33" s="20">
        <v>0</v>
      </c>
      <c r="L33" s="21">
        <v>1</v>
      </c>
      <c r="M33" s="21">
        <v>70000</v>
      </c>
      <c r="N33" s="21">
        <v>2660000</v>
      </c>
    </row>
    <row r="34" spans="2:14" ht="15" customHeight="1">
      <c r="B34" s="53" t="s">
        <v>134</v>
      </c>
      <c r="C34" s="18" t="s">
        <v>135</v>
      </c>
      <c r="D34" s="19">
        <v>12.5</v>
      </c>
      <c r="E34" s="19">
        <v>12.5</v>
      </c>
      <c r="F34" s="19">
        <v>12.2</v>
      </c>
      <c r="G34" s="19">
        <v>12.22</v>
      </c>
      <c r="H34" s="19">
        <v>12.5</v>
      </c>
      <c r="I34" s="19">
        <v>12.2</v>
      </c>
      <c r="J34" s="19">
        <v>12.5</v>
      </c>
      <c r="K34" s="20">
        <v>-2.4</v>
      </c>
      <c r="L34" s="21">
        <v>5</v>
      </c>
      <c r="M34" s="21">
        <v>237000</v>
      </c>
      <c r="N34" s="21">
        <v>2895000</v>
      </c>
    </row>
    <row r="35" spans="2:14" ht="15" customHeight="1">
      <c r="B35" s="176" t="s">
        <v>52</v>
      </c>
      <c r="C35" s="177"/>
      <c r="D35" s="173"/>
      <c r="E35" s="174"/>
      <c r="F35" s="174"/>
      <c r="G35" s="174"/>
      <c r="H35" s="174"/>
      <c r="I35" s="174"/>
      <c r="J35" s="174"/>
      <c r="K35" s="175"/>
      <c r="L35" s="21">
        <f>SUM(L32:L34)</f>
        <v>7</v>
      </c>
      <c r="M35" s="21">
        <f>SUM(M32:M34)</f>
        <v>382000</v>
      </c>
      <c r="N35" s="21">
        <f>SUM(N32:N34)</f>
        <v>6492500</v>
      </c>
    </row>
    <row r="36" spans="2:14" ht="15" customHeight="1">
      <c r="B36" s="185" t="s">
        <v>26</v>
      </c>
      <c r="C36" s="186"/>
      <c r="D36" s="186"/>
      <c r="E36" s="186"/>
      <c r="F36" s="186"/>
      <c r="G36" s="186"/>
      <c r="H36" s="186"/>
      <c r="I36" s="186"/>
      <c r="J36" s="186"/>
      <c r="K36" s="186"/>
      <c r="L36" s="186"/>
      <c r="M36" s="186"/>
      <c r="N36" s="187"/>
    </row>
    <row r="37" spans="2:14" ht="15" customHeight="1">
      <c r="B37" s="53" t="s">
        <v>185</v>
      </c>
      <c r="C37" s="11" t="s">
        <v>186</v>
      </c>
      <c r="D37" s="19">
        <v>6</v>
      </c>
      <c r="E37" s="19">
        <v>6</v>
      </c>
      <c r="F37" s="19">
        <v>6</v>
      </c>
      <c r="G37" s="19">
        <v>6</v>
      </c>
      <c r="H37" s="19">
        <v>5.7</v>
      </c>
      <c r="I37" s="19">
        <v>6</v>
      </c>
      <c r="J37" s="19">
        <v>5.7</v>
      </c>
      <c r="K37" s="20">
        <v>5.26</v>
      </c>
      <c r="L37" s="21">
        <v>1</v>
      </c>
      <c r="M37" s="21">
        <v>500000</v>
      </c>
      <c r="N37" s="21">
        <v>3000000</v>
      </c>
    </row>
    <row r="38" spans="2:14" ht="15" customHeight="1">
      <c r="B38" s="53" t="s">
        <v>140</v>
      </c>
      <c r="C38" s="11" t="s">
        <v>139</v>
      </c>
      <c r="D38" s="19">
        <v>25</v>
      </c>
      <c r="E38" s="19">
        <v>25</v>
      </c>
      <c r="F38" s="19">
        <v>25</v>
      </c>
      <c r="G38" s="19">
        <v>25</v>
      </c>
      <c r="H38" s="19">
        <v>27</v>
      </c>
      <c r="I38" s="19">
        <v>25</v>
      </c>
      <c r="J38" s="19">
        <v>27</v>
      </c>
      <c r="K38" s="20">
        <v>-7.41</v>
      </c>
      <c r="L38" s="21">
        <v>1</v>
      </c>
      <c r="M38" s="21">
        <v>10000</v>
      </c>
      <c r="N38" s="21">
        <v>250000</v>
      </c>
    </row>
    <row r="39" spans="2:14" ht="15" customHeight="1">
      <c r="B39" s="53" t="s">
        <v>49</v>
      </c>
      <c r="C39" s="11" t="s">
        <v>50</v>
      </c>
      <c r="D39" s="19">
        <v>11.45</v>
      </c>
      <c r="E39" s="19">
        <v>11.45</v>
      </c>
      <c r="F39" s="19">
        <v>11.33</v>
      </c>
      <c r="G39" s="19">
        <v>11.39</v>
      </c>
      <c r="H39" s="19">
        <v>11.43</v>
      </c>
      <c r="I39" s="19">
        <v>11.33</v>
      </c>
      <c r="J39" s="19">
        <v>11.42</v>
      </c>
      <c r="K39" s="20">
        <v>-0.79</v>
      </c>
      <c r="L39" s="21">
        <v>41</v>
      </c>
      <c r="M39" s="21">
        <v>3869000</v>
      </c>
      <c r="N39" s="21">
        <v>44060050</v>
      </c>
    </row>
    <row r="40" spans="2:14" ht="15" customHeight="1">
      <c r="B40" s="176" t="s">
        <v>51</v>
      </c>
      <c r="C40" s="177"/>
      <c r="D40" s="183"/>
      <c r="E40" s="184"/>
      <c r="F40" s="184"/>
      <c r="G40" s="184"/>
      <c r="H40" s="184"/>
      <c r="I40" s="184"/>
      <c r="J40" s="184"/>
      <c r="K40" s="175"/>
      <c r="L40" s="21">
        <f>SUM(L37:L39)</f>
        <v>43</v>
      </c>
      <c r="M40" s="21">
        <f>SUM(M37:M39)</f>
        <v>4379000</v>
      </c>
      <c r="N40" s="21">
        <f>SUM(N37:N39)</f>
        <v>47310050</v>
      </c>
    </row>
    <row r="41" spans="2:14" ht="13.5" customHeight="1">
      <c r="B41" s="178" t="s">
        <v>27</v>
      </c>
      <c r="C41" s="179"/>
      <c r="D41" s="180"/>
      <c r="E41" s="181"/>
      <c r="F41" s="181"/>
      <c r="G41" s="181"/>
      <c r="H41" s="181"/>
      <c r="I41" s="181"/>
      <c r="J41" s="181"/>
      <c r="K41" s="182"/>
      <c r="L41" s="32">
        <f>L40+L35+L30+L18+L13</f>
        <v>531</v>
      </c>
      <c r="M41" s="32">
        <f t="shared" ref="M41:N41" si="0">M40+M35+M30+M18+M13</f>
        <v>568630434</v>
      </c>
      <c r="N41" s="32">
        <f t="shared" si="0"/>
        <v>702837174.71999991</v>
      </c>
    </row>
    <row r="42" spans="2:14" ht="27" customHeight="1">
      <c r="B42" s="190" t="s">
        <v>305</v>
      </c>
      <c r="C42" s="190"/>
      <c r="D42" s="190"/>
      <c r="E42" s="190"/>
      <c r="F42" s="190"/>
      <c r="G42" s="190"/>
      <c r="H42" s="190"/>
      <c r="I42" s="190"/>
      <c r="J42" s="190"/>
      <c r="K42" s="190"/>
      <c r="L42" s="190"/>
      <c r="M42" s="190"/>
      <c r="N42" s="191"/>
    </row>
    <row r="43" spans="2:14" ht="27" customHeight="1">
      <c r="B43" s="71" t="s">
        <v>11</v>
      </c>
      <c r="C43" s="72" t="s">
        <v>12</v>
      </c>
      <c r="D43" s="72" t="s">
        <v>13</v>
      </c>
      <c r="E43" s="72" t="s">
        <v>14</v>
      </c>
      <c r="F43" s="72" t="s">
        <v>15</v>
      </c>
      <c r="G43" s="72" t="s">
        <v>16</v>
      </c>
      <c r="H43" s="72" t="s">
        <v>17</v>
      </c>
      <c r="I43" s="72" t="s">
        <v>18</v>
      </c>
      <c r="J43" s="72" t="s">
        <v>19</v>
      </c>
      <c r="K43" s="72" t="s">
        <v>20</v>
      </c>
      <c r="L43" s="72" t="s">
        <v>3</v>
      </c>
      <c r="M43" s="72" t="s">
        <v>2</v>
      </c>
      <c r="N43" s="72" t="s">
        <v>1</v>
      </c>
    </row>
    <row r="44" spans="2:14" ht="14.1" customHeight="1">
      <c r="B44" s="185" t="s">
        <v>24</v>
      </c>
      <c r="C44" s="186"/>
      <c r="D44" s="186"/>
      <c r="E44" s="186"/>
      <c r="F44" s="186"/>
      <c r="G44" s="186"/>
      <c r="H44" s="186"/>
      <c r="I44" s="186"/>
      <c r="J44" s="186"/>
      <c r="K44" s="186"/>
      <c r="L44" s="186"/>
      <c r="M44" s="186"/>
      <c r="N44" s="187"/>
    </row>
    <row r="45" spans="2:14" ht="14.1" customHeight="1">
      <c r="B45" s="53" t="s">
        <v>279</v>
      </c>
      <c r="C45" s="50" t="s">
        <v>280</v>
      </c>
      <c r="D45" s="19">
        <v>6.49</v>
      </c>
      <c r="E45" s="19">
        <v>6.6</v>
      </c>
      <c r="F45" s="19">
        <v>6.46</v>
      </c>
      <c r="G45" s="19">
        <v>6.5</v>
      </c>
      <c r="H45" s="19">
        <v>6.18</v>
      </c>
      <c r="I45" s="19">
        <v>6.49</v>
      </c>
      <c r="J45" s="19">
        <v>6.33</v>
      </c>
      <c r="K45" s="20">
        <v>2.5299999999999998</v>
      </c>
      <c r="L45" s="21">
        <v>140</v>
      </c>
      <c r="M45" s="21">
        <v>37622405</v>
      </c>
      <c r="N45" s="21">
        <v>244677848.44999999</v>
      </c>
    </row>
    <row r="46" spans="2:14" ht="14.1" customHeight="1">
      <c r="B46" s="53" t="s">
        <v>167</v>
      </c>
      <c r="C46" s="13" t="s">
        <v>168</v>
      </c>
      <c r="D46" s="19">
        <v>2.2799999999999998</v>
      </c>
      <c r="E46" s="19">
        <v>2.2799999999999998</v>
      </c>
      <c r="F46" s="19">
        <v>2.2799999999999998</v>
      </c>
      <c r="G46" s="19">
        <v>2.2799999999999998</v>
      </c>
      <c r="H46" s="19">
        <v>2.1800000000000002</v>
      </c>
      <c r="I46" s="19">
        <v>2.2799999999999998</v>
      </c>
      <c r="J46" s="19">
        <v>2.16</v>
      </c>
      <c r="K46" s="20">
        <v>5.56</v>
      </c>
      <c r="L46" s="21">
        <v>1</v>
      </c>
      <c r="M46" s="21">
        <v>72000</v>
      </c>
      <c r="N46" s="21">
        <v>164160</v>
      </c>
    </row>
    <row r="47" spans="2:14" ht="14.1" customHeight="1">
      <c r="B47" s="176" t="s">
        <v>25</v>
      </c>
      <c r="C47" s="177"/>
      <c r="D47" s="183"/>
      <c r="E47" s="184"/>
      <c r="F47" s="184"/>
      <c r="G47" s="184"/>
      <c r="H47" s="184"/>
      <c r="I47" s="184"/>
      <c r="J47" s="184"/>
      <c r="K47" s="175"/>
      <c r="L47" s="21">
        <f>SUM(L45:L46)</f>
        <v>141</v>
      </c>
      <c r="M47" s="21">
        <f>SUM(M45:M46)</f>
        <v>37694405</v>
      </c>
      <c r="N47" s="21">
        <f>SUM(N45:N46)</f>
        <v>244842008.44999999</v>
      </c>
    </row>
    <row r="48" spans="2:14" ht="14.1" customHeight="1">
      <c r="B48" s="188" t="s">
        <v>40</v>
      </c>
      <c r="C48" s="189"/>
      <c r="D48" s="189"/>
      <c r="E48" s="189"/>
      <c r="F48" s="189"/>
      <c r="G48" s="189"/>
      <c r="H48" s="189"/>
      <c r="I48" s="189"/>
      <c r="J48" s="189"/>
      <c r="K48" s="189"/>
      <c r="L48" s="189"/>
      <c r="M48" s="189"/>
      <c r="N48" s="187"/>
    </row>
    <row r="49" spans="2:14" ht="14.1" customHeight="1">
      <c r="B49" s="53" t="s">
        <v>200</v>
      </c>
      <c r="C49" s="50" t="s">
        <v>201</v>
      </c>
      <c r="D49" s="19">
        <v>12.25</v>
      </c>
      <c r="E49" s="19">
        <v>12.25</v>
      </c>
      <c r="F49" s="19">
        <v>12.25</v>
      </c>
      <c r="G49" s="19">
        <v>12.25</v>
      </c>
      <c r="H49" s="19">
        <v>12</v>
      </c>
      <c r="I49" s="19">
        <v>12.25</v>
      </c>
      <c r="J49" s="19">
        <v>12</v>
      </c>
      <c r="K49" s="20">
        <v>2.08</v>
      </c>
      <c r="L49" s="21">
        <v>1</v>
      </c>
      <c r="M49" s="21">
        <v>20000</v>
      </c>
      <c r="N49" s="21">
        <v>245000</v>
      </c>
    </row>
    <row r="50" spans="2:14" ht="14.1" customHeight="1">
      <c r="B50" s="176" t="s">
        <v>52</v>
      </c>
      <c r="C50" s="177"/>
      <c r="D50" s="183"/>
      <c r="E50" s="184"/>
      <c r="F50" s="184"/>
      <c r="G50" s="184"/>
      <c r="H50" s="184"/>
      <c r="I50" s="184"/>
      <c r="J50" s="184"/>
      <c r="K50" s="175"/>
      <c r="L50" s="21">
        <v>1</v>
      </c>
      <c r="M50" s="21">
        <v>20000</v>
      </c>
      <c r="N50" s="21">
        <v>245000</v>
      </c>
    </row>
    <row r="51" spans="2:14" ht="15" customHeight="1">
      <c r="B51" s="178" t="s">
        <v>55</v>
      </c>
      <c r="C51" s="179"/>
      <c r="D51" s="180"/>
      <c r="E51" s="181"/>
      <c r="F51" s="181"/>
      <c r="G51" s="181"/>
      <c r="H51" s="181"/>
      <c r="I51" s="181"/>
      <c r="J51" s="181"/>
      <c r="K51" s="182"/>
      <c r="L51" s="32">
        <f>L50+L47</f>
        <v>142</v>
      </c>
      <c r="M51" s="32">
        <f t="shared" ref="M51:N51" si="1">M50+M47</f>
        <v>37714405</v>
      </c>
      <c r="N51" s="32">
        <f t="shared" si="1"/>
        <v>245087008.44999999</v>
      </c>
    </row>
    <row r="52" spans="2:14" ht="24" customHeight="1">
      <c r="B52" s="190" t="s">
        <v>304</v>
      </c>
      <c r="C52" s="190"/>
      <c r="D52" s="190"/>
      <c r="E52" s="190"/>
      <c r="F52" s="190"/>
      <c r="G52" s="190"/>
      <c r="H52" s="190"/>
      <c r="I52" s="190"/>
      <c r="J52" s="190"/>
      <c r="K52" s="190"/>
      <c r="L52" s="190"/>
      <c r="M52" s="190"/>
      <c r="N52" s="191"/>
    </row>
    <row r="53" spans="2:14" ht="27.75" customHeight="1">
      <c r="B53" s="71" t="s">
        <v>11</v>
      </c>
      <c r="C53" s="72" t="s">
        <v>12</v>
      </c>
      <c r="D53" s="72" t="s">
        <v>13</v>
      </c>
      <c r="E53" s="72" t="s">
        <v>14</v>
      </c>
      <c r="F53" s="72" t="s">
        <v>15</v>
      </c>
      <c r="G53" s="72" t="s">
        <v>16</v>
      </c>
      <c r="H53" s="72" t="s">
        <v>17</v>
      </c>
      <c r="I53" s="72" t="s">
        <v>18</v>
      </c>
      <c r="J53" s="72" t="s">
        <v>19</v>
      </c>
      <c r="K53" s="72" t="s">
        <v>20</v>
      </c>
      <c r="L53" s="72" t="s">
        <v>3</v>
      </c>
      <c r="M53" s="72" t="s">
        <v>2</v>
      </c>
      <c r="N53" s="72" t="s">
        <v>1</v>
      </c>
    </row>
    <row r="54" spans="2:14" ht="15" customHeight="1">
      <c r="B54" s="188" t="s">
        <v>21</v>
      </c>
      <c r="C54" s="189"/>
      <c r="D54" s="189"/>
      <c r="E54" s="189"/>
      <c r="F54" s="189"/>
      <c r="G54" s="189"/>
      <c r="H54" s="189"/>
      <c r="I54" s="189"/>
      <c r="J54" s="189"/>
      <c r="K54" s="189"/>
      <c r="L54" s="189"/>
      <c r="M54" s="189"/>
      <c r="N54" s="187"/>
    </row>
    <row r="55" spans="2:14" ht="15" customHeight="1">
      <c r="B55" s="54" t="s">
        <v>82</v>
      </c>
      <c r="C55" s="13" t="s">
        <v>83</v>
      </c>
      <c r="D55" s="19">
        <v>7.0000000000000007E-2</v>
      </c>
      <c r="E55" s="19">
        <v>7.0000000000000007E-2</v>
      </c>
      <c r="F55" s="19">
        <v>7.0000000000000007E-2</v>
      </c>
      <c r="G55" s="19">
        <v>7.0000000000000007E-2</v>
      </c>
      <c r="H55" s="19">
        <v>7.0000000000000007E-2</v>
      </c>
      <c r="I55" s="19">
        <v>7.0000000000000007E-2</v>
      </c>
      <c r="J55" s="19">
        <v>7.0000000000000007E-2</v>
      </c>
      <c r="K55" s="20">
        <v>0</v>
      </c>
      <c r="L55" s="21">
        <v>9</v>
      </c>
      <c r="M55" s="21">
        <v>39070904</v>
      </c>
      <c r="N55" s="21">
        <v>2734963.28</v>
      </c>
    </row>
    <row r="56" spans="2:14" ht="15" customHeight="1">
      <c r="B56" s="176" t="s">
        <v>22</v>
      </c>
      <c r="C56" s="177"/>
      <c r="D56" s="183"/>
      <c r="E56" s="184"/>
      <c r="F56" s="184"/>
      <c r="G56" s="184"/>
      <c r="H56" s="184"/>
      <c r="I56" s="184"/>
      <c r="J56" s="184"/>
      <c r="K56" s="175"/>
      <c r="L56" s="21">
        <v>9</v>
      </c>
      <c r="M56" s="21">
        <v>39070904</v>
      </c>
      <c r="N56" s="21">
        <v>2734963.28</v>
      </c>
    </row>
    <row r="57" spans="2:14" ht="15" customHeight="1">
      <c r="B57" s="185" t="s">
        <v>23</v>
      </c>
      <c r="C57" s="186"/>
      <c r="D57" s="186"/>
      <c r="E57" s="186"/>
      <c r="F57" s="186"/>
      <c r="G57" s="186"/>
      <c r="H57" s="186"/>
      <c r="I57" s="186"/>
      <c r="J57" s="186"/>
      <c r="K57" s="186"/>
      <c r="L57" s="186"/>
      <c r="M57" s="186"/>
      <c r="N57" s="187"/>
    </row>
    <row r="58" spans="2:14" ht="15" customHeight="1">
      <c r="B58" s="53" t="s">
        <v>86</v>
      </c>
      <c r="C58" s="18" t="s">
        <v>85</v>
      </c>
      <c r="D58" s="19">
        <v>1.85</v>
      </c>
      <c r="E58" s="19">
        <v>1.85</v>
      </c>
      <c r="F58" s="19">
        <v>1.85</v>
      </c>
      <c r="G58" s="19">
        <v>1.85</v>
      </c>
      <c r="H58" s="19">
        <v>1.85</v>
      </c>
      <c r="I58" s="19">
        <v>1.85</v>
      </c>
      <c r="J58" s="19">
        <v>1.85</v>
      </c>
      <c r="K58" s="20">
        <v>0</v>
      </c>
      <c r="L58" s="21">
        <v>6</v>
      </c>
      <c r="M58" s="21">
        <v>1758701</v>
      </c>
      <c r="N58" s="21">
        <v>3253596.85</v>
      </c>
    </row>
    <row r="59" spans="2:14" ht="15" customHeight="1">
      <c r="B59" s="176" t="s">
        <v>48</v>
      </c>
      <c r="C59" s="177"/>
      <c r="D59" s="183"/>
      <c r="E59" s="184"/>
      <c r="F59" s="184"/>
      <c r="G59" s="184"/>
      <c r="H59" s="184"/>
      <c r="I59" s="184"/>
      <c r="J59" s="184"/>
      <c r="K59" s="175"/>
      <c r="L59" s="21">
        <v>6</v>
      </c>
      <c r="M59" s="21">
        <v>1758701</v>
      </c>
      <c r="N59" s="21">
        <v>3253596.85</v>
      </c>
    </row>
    <row r="60" spans="2:14" ht="15" customHeight="1">
      <c r="B60" s="198" t="s">
        <v>24</v>
      </c>
      <c r="C60" s="199"/>
      <c r="D60" s="199"/>
      <c r="E60" s="199"/>
      <c r="F60" s="199"/>
      <c r="G60" s="199"/>
      <c r="H60" s="199"/>
      <c r="I60" s="199"/>
      <c r="J60" s="199"/>
      <c r="K60" s="199"/>
      <c r="L60" s="199"/>
      <c r="M60" s="199"/>
      <c r="N60" s="200"/>
    </row>
    <row r="61" spans="2:14" ht="18" customHeight="1">
      <c r="B61" s="53" t="s">
        <v>91</v>
      </c>
      <c r="C61" s="18" t="s">
        <v>90</v>
      </c>
      <c r="D61" s="19">
        <v>0.91</v>
      </c>
      <c r="E61" s="19">
        <v>0.91</v>
      </c>
      <c r="F61" s="19">
        <v>0.9</v>
      </c>
      <c r="G61" s="19">
        <v>0.91</v>
      </c>
      <c r="H61" s="19">
        <v>0.93</v>
      </c>
      <c r="I61" s="19">
        <v>0.9</v>
      </c>
      <c r="J61" s="19">
        <v>0.93</v>
      </c>
      <c r="K61" s="20">
        <v>-3.23</v>
      </c>
      <c r="L61" s="21">
        <v>3</v>
      </c>
      <c r="M61" s="21">
        <v>2000000</v>
      </c>
      <c r="N61" s="21">
        <v>1810000</v>
      </c>
    </row>
    <row r="62" spans="2:14" ht="18" customHeight="1">
      <c r="B62" s="53" t="s">
        <v>119</v>
      </c>
      <c r="C62" s="18" t="s">
        <v>120</v>
      </c>
      <c r="D62" s="19">
        <v>1</v>
      </c>
      <c r="E62" s="19">
        <v>1</v>
      </c>
      <c r="F62" s="19">
        <v>1</v>
      </c>
      <c r="G62" s="19">
        <v>1</v>
      </c>
      <c r="H62" s="19">
        <v>1.02</v>
      </c>
      <c r="I62" s="19">
        <v>1</v>
      </c>
      <c r="J62" s="19">
        <v>1.02</v>
      </c>
      <c r="K62" s="20">
        <v>-1.96</v>
      </c>
      <c r="L62" s="21">
        <v>1</v>
      </c>
      <c r="M62" s="21">
        <v>50000</v>
      </c>
      <c r="N62" s="21">
        <v>50000</v>
      </c>
    </row>
    <row r="63" spans="2:14" ht="18" customHeight="1">
      <c r="B63" s="53" t="s">
        <v>172</v>
      </c>
      <c r="C63" s="18" t="s">
        <v>173</v>
      </c>
      <c r="D63" s="19">
        <v>1.95</v>
      </c>
      <c r="E63" s="19">
        <v>1.95</v>
      </c>
      <c r="F63" s="19">
        <v>1.95</v>
      </c>
      <c r="G63" s="19">
        <v>1.95</v>
      </c>
      <c r="H63" s="19">
        <v>1.98</v>
      </c>
      <c r="I63" s="19">
        <v>1.95</v>
      </c>
      <c r="J63" s="19">
        <v>1.98</v>
      </c>
      <c r="K63" s="20">
        <v>-1.52</v>
      </c>
      <c r="L63" s="21">
        <v>1</v>
      </c>
      <c r="M63" s="21">
        <v>555555</v>
      </c>
      <c r="N63" s="21">
        <v>1083332.25</v>
      </c>
    </row>
    <row r="64" spans="2:14" ht="15" customHeight="1">
      <c r="B64" s="53" t="s">
        <v>92</v>
      </c>
      <c r="C64" s="18" t="s">
        <v>89</v>
      </c>
      <c r="D64" s="19">
        <v>0.89</v>
      </c>
      <c r="E64" s="19">
        <v>0.89</v>
      </c>
      <c r="F64" s="19">
        <v>0.88</v>
      </c>
      <c r="G64" s="19">
        <v>0.88</v>
      </c>
      <c r="H64" s="19">
        <v>0.92</v>
      </c>
      <c r="I64" s="19">
        <v>0.88</v>
      </c>
      <c r="J64" s="19">
        <v>0.9</v>
      </c>
      <c r="K64" s="20">
        <v>-2.2200000000000002</v>
      </c>
      <c r="L64" s="21">
        <v>9</v>
      </c>
      <c r="M64" s="21">
        <v>8300000</v>
      </c>
      <c r="N64" s="21">
        <v>7324000</v>
      </c>
    </row>
    <row r="65" spans="2:14" ht="15" customHeight="1">
      <c r="B65" s="176" t="s">
        <v>25</v>
      </c>
      <c r="C65" s="177"/>
      <c r="D65" s="195"/>
      <c r="E65" s="196"/>
      <c r="F65" s="196"/>
      <c r="G65" s="196"/>
      <c r="H65" s="196"/>
      <c r="I65" s="196"/>
      <c r="J65" s="196"/>
      <c r="K65" s="197"/>
      <c r="L65" s="21">
        <f>SUM(L61:L64)</f>
        <v>14</v>
      </c>
      <c r="M65" s="21">
        <f>SUM(M61:M64)</f>
        <v>10905555</v>
      </c>
      <c r="N65" s="21">
        <f>SUM(N61:N64)</f>
        <v>10267332.25</v>
      </c>
    </row>
    <row r="66" spans="2:14" ht="15" customHeight="1">
      <c r="B66" s="188" t="s">
        <v>40</v>
      </c>
      <c r="C66" s="189"/>
      <c r="D66" s="189"/>
      <c r="E66" s="189"/>
      <c r="F66" s="189"/>
      <c r="G66" s="189"/>
      <c r="H66" s="189"/>
      <c r="I66" s="189"/>
      <c r="J66" s="189"/>
      <c r="K66" s="189"/>
      <c r="L66" s="189"/>
      <c r="M66" s="189"/>
      <c r="N66" s="187"/>
    </row>
    <row r="67" spans="2:14" ht="15" customHeight="1">
      <c r="B67" s="53" t="s">
        <v>122</v>
      </c>
      <c r="C67" s="18" t="s">
        <v>121</v>
      </c>
      <c r="D67" s="19">
        <v>22.62</v>
      </c>
      <c r="E67" s="19">
        <v>23.68</v>
      </c>
      <c r="F67" s="19">
        <v>22.62</v>
      </c>
      <c r="G67" s="19">
        <v>23.34</v>
      </c>
      <c r="H67" s="19">
        <v>22.34</v>
      </c>
      <c r="I67" s="19">
        <v>23.1</v>
      </c>
      <c r="J67" s="19">
        <v>22.56</v>
      </c>
      <c r="K67" s="20">
        <v>2.39</v>
      </c>
      <c r="L67" s="21">
        <v>33</v>
      </c>
      <c r="M67" s="21">
        <v>2922500</v>
      </c>
      <c r="N67" s="21">
        <v>68212800</v>
      </c>
    </row>
    <row r="68" spans="2:14" ht="15" customHeight="1">
      <c r="B68" s="53" t="s">
        <v>174</v>
      </c>
      <c r="C68" s="18" t="s">
        <v>175</v>
      </c>
      <c r="D68" s="19">
        <v>23.68</v>
      </c>
      <c r="E68" s="19">
        <v>23.68</v>
      </c>
      <c r="F68" s="19">
        <v>23.68</v>
      </c>
      <c r="G68" s="19">
        <v>23.68</v>
      </c>
      <c r="H68" s="19">
        <v>22.56</v>
      </c>
      <c r="I68" s="19">
        <v>23.68</v>
      </c>
      <c r="J68" s="19">
        <v>22.56</v>
      </c>
      <c r="K68" s="20">
        <v>4.96</v>
      </c>
      <c r="L68" s="21">
        <v>1</v>
      </c>
      <c r="M68" s="21">
        <v>25000</v>
      </c>
      <c r="N68" s="21">
        <v>592000</v>
      </c>
    </row>
    <row r="69" spans="2:14" ht="13.5" customHeight="1">
      <c r="B69" s="176" t="s">
        <v>52</v>
      </c>
      <c r="C69" s="177"/>
      <c r="D69" s="192"/>
      <c r="E69" s="193"/>
      <c r="F69" s="193"/>
      <c r="G69" s="193"/>
      <c r="H69" s="193"/>
      <c r="I69" s="193"/>
      <c r="J69" s="193"/>
      <c r="K69" s="194"/>
      <c r="L69" s="21">
        <f>SUM(L67:L68)</f>
        <v>34</v>
      </c>
      <c r="M69" s="21">
        <f>SUM(M67:M68)</f>
        <v>2947500</v>
      </c>
      <c r="N69" s="21">
        <f>SUM(N67:N68)</f>
        <v>68804800</v>
      </c>
    </row>
    <row r="70" spans="2:14" ht="15" customHeight="1">
      <c r="B70" s="185" t="s">
        <v>26</v>
      </c>
      <c r="C70" s="186"/>
      <c r="D70" s="186"/>
      <c r="E70" s="186"/>
      <c r="F70" s="186"/>
      <c r="G70" s="186"/>
      <c r="H70" s="186"/>
      <c r="I70" s="186"/>
      <c r="J70" s="186"/>
      <c r="K70" s="186"/>
      <c r="L70" s="186"/>
      <c r="M70" s="186"/>
      <c r="N70" s="187"/>
    </row>
    <row r="71" spans="2:14" ht="15" customHeight="1">
      <c r="B71" s="53" t="s">
        <v>190</v>
      </c>
      <c r="C71" s="50" t="s">
        <v>189</v>
      </c>
      <c r="D71" s="19">
        <v>0.45</v>
      </c>
      <c r="E71" s="19">
        <v>0.45</v>
      </c>
      <c r="F71" s="19">
        <v>0.45</v>
      </c>
      <c r="G71" s="19">
        <v>0.45</v>
      </c>
      <c r="H71" s="19">
        <v>0.47</v>
      </c>
      <c r="I71" s="19">
        <v>0.45</v>
      </c>
      <c r="J71" s="19">
        <v>0.47</v>
      </c>
      <c r="K71" s="20">
        <v>-4.26</v>
      </c>
      <c r="L71" s="21">
        <v>1</v>
      </c>
      <c r="M71" s="21">
        <v>200000</v>
      </c>
      <c r="N71" s="21">
        <v>90000</v>
      </c>
    </row>
    <row r="72" spans="2:14" ht="15" customHeight="1">
      <c r="B72" s="176" t="s">
        <v>51</v>
      </c>
      <c r="C72" s="177"/>
      <c r="D72" s="183"/>
      <c r="E72" s="184"/>
      <c r="F72" s="184"/>
      <c r="G72" s="184"/>
      <c r="H72" s="184"/>
      <c r="I72" s="184"/>
      <c r="J72" s="184"/>
      <c r="K72" s="175"/>
      <c r="L72" s="21">
        <v>1</v>
      </c>
      <c r="M72" s="21">
        <v>200000</v>
      </c>
      <c r="N72" s="21">
        <v>90000</v>
      </c>
    </row>
    <row r="73" spans="2:14" ht="15" customHeight="1">
      <c r="B73" s="178" t="s">
        <v>141</v>
      </c>
      <c r="C73" s="179"/>
      <c r="D73" s="206"/>
      <c r="E73" s="207"/>
      <c r="F73" s="207"/>
      <c r="G73" s="207"/>
      <c r="H73" s="207"/>
      <c r="I73" s="207"/>
      <c r="J73" s="207"/>
      <c r="K73" s="208"/>
      <c r="L73" s="33">
        <f>L72+L69+L65+L59+L56</f>
        <v>64</v>
      </c>
      <c r="M73" s="33">
        <f t="shared" ref="M73:N73" si="2">M72+M69+M65+M59+M56</f>
        <v>54882660</v>
      </c>
      <c r="N73" s="33">
        <f t="shared" si="2"/>
        <v>85150692.379999995</v>
      </c>
    </row>
    <row r="74" spans="2:14" ht="15" customHeight="1">
      <c r="B74" s="201" t="s">
        <v>142</v>
      </c>
      <c r="C74" s="202"/>
      <c r="D74" s="203"/>
      <c r="E74" s="204"/>
      <c r="F74" s="204"/>
      <c r="G74" s="204"/>
      <c r="H74" s="204"/>
      <c r="I74" s="204"/>
      <c r="J74" s="204"/>
      <c r="K74" s="205"/>
      <c r="L74" s="34">
        <f>L73+L51+L41</f>
        <v>737</v>
      </c>
      <c r="M74" s="34">
        <f t="shared" ref="M74:N74" si="3">M73+M51+M41</f>
        <v>661227499</v>
      </c>
      <c r="N74" s="34">
        <f t="shared" si="3"/>
        <v>1033074875.55</v>
      </c>
    </row>
    <row r="75" spans="2:14" ht="15.6" customHeight="1"/>
    <row r="76" spans="2:14" ht="19.5" customHeight="1">
      <c r="L76" s="47"/>
      <c r="M76" s="47"/>
      <c r="N76" s="47"/>
    </row>
  </sheetData>
  <mergeCells count="47">
    <mergeCell ref="B70:N70"/>
    <mergeCell ref="B72:C72"/>
    <mergeCell ref="D72:K72"/>
    <mergeCell ref="B74:C74"/>
    <mergeCell ref="D74:K74"/>
    <mergeCell ref="B73:C73"/>
    <mergeCell ref="D73:K73"/>
    <mergeCell ref="B52:N52"/>
    <mergeCell ref="B69:C69"/>
    <mergeCell ref="D69:K69"/>
    <mergeCell ref="D65:K65"/>
    <mergeCell ref="B65:C65"/>
    <mergeCell ref="B66:N66"/>
    <mergeCell ref="B60:N60"/>
    <mergeCell ref="B54:N54"/>
    <mergeCell ref="B56:C56"/>
    <mergeCell ref="D56:K56"/>
    <mergeCell ref="B57:N57"/>
    <mergeCell ref="B59:C59"/>
    <mergeCell ref="D59:K59"/>
    <mergeCell ref="B1:N1"/>
    <mergeCell ref="B42:N42"/>
    <mergeCell ref="D41:K41"/>
    <mergeCell ref="B41:C41"/>
    <mergeCell ref="D40:K40"/>
    <mergeCell ref="B40:C40"/>
    <mergeCell ref="B36:N36"/>
    <mergeCell ref="B3:N3"/>
    <mergeCell ref="B13:C13"/>
    <mergeCell ref="D13:K13"/>
    <mergeCell ref="B14:N14"/>
    <mergeCell ref="B18:C18"/>
    <mergeCell ref="B19:N19"/>
    <mergeCell ref="D18:K18"/>
    <mergeCell ref="B31:N31"/>
    <mergeCell ref="B35:C35"/>
    <mergeCell ref="D35:K35"/>
    <mergeCell ref="B30:C30"/>
    <mergeCell ref="D30:K30"/>
    <mergeCell ref="B51:C51"/>
    <mergeCell ref="D51:K51"/>
    <mergeCell ref="B47:C47"/>
    <mergeCell ref="D47:K47"/>
    <mergeCell ref="B44:N44"/>
    <mergeCell ref="B48:N48"/>
    <mergeCell ref="B50:C50"/>
    <mergeCell ref="D50:K50"/>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rightToLeft="1" workbookViewId="0">
      <selection activeCell="M8" sqref="M8"/>
    </sheetView>
  </sheetViews>
  <sheetFormatPr defaultRowHeight="18.75"/>
  <cols>
    <col min="1" max="1" width="3.7109375" style="43" customWidth="1"/>
    <col min="2" max="2" width="25.28515625" style="43" bestFit="1" customWidth="1"/>
    <col min="3" max="3" width="12.42578125" style="43" customWidth="1"/>
    <col min="4" max="4" width="11.5703125" style="43" customWidth="1"/>
    <col min="5" max="5" width="16.28515625" style="43" customWidth="1"/>
    <col min="6" max="6" width="20.7109375" style="43" customWidth="1"/>
    <col min="7" max="256" width="9.140625" style="43"/>
    <col min="257" max="257" width="3.7109375" style="43" customWidth="1"/>
    <col min="258" max="258" width="25.28515625" style="43" bestFit="1" customWidth="1"/>
    <col min="259" max="259" width="12.42578125" style="43" customWidth="1"/>
    <col min="260" max="260" width="11.5703125" style="43" customWidth="1"/>
    <col min="261" max="261" width="16.28515625" style="43" customWidth="1"/>
    <col min="262" max="262" width="20.7109375" style="43" customWidth="1"/>
    <col min="263" max="512" width="9.140625" style="43"/>
    <col min="513" max="513" width="3.7109375" style="43" customWidth="1"/>
    <col min="514" max="514" width="25.28515625" style="43" bestFit="1" customWidth="1"/>
    <col min="515" max="515" width="12.42578125" style="43" customWidth="1"/>
    <col min="516" max="516" width="11.5703125" style="43" customWidth="1"/>
    <col min="517" max="517" width="16.28515625" style="43" customWidth="1"/>
    <col min="518" max="518" width="20.7109375" style="43" customWidth="1"/>
    <col min="519" max="768" width="9.140625" style="43"/>
    <col min="769" max="769" width="3.7109375" style="43" customWidth="1"/>
    <col min="770" max="770" width="25.28515625" style="43" bestFit="1" customWidth="1"/>
    <col min="771" max="771" width="12.42578125" style="43" customWidth="1"/>
    <col min="772" max="772" width="11.5703125" style="43" customWidth="1"/>
    <col min="773" max="773" width="16.28515625" style="43" customWidth="1"/>
    <col min="774" max="774" width="20.7109375" style="43" customWidth="1"/>
    <col min="775" max="1024" width="9.140625" style="43"/>
    <col min="1025" max="1025" width="3.7109375" style="43" customWidth="1"/>
    <col min="1026" max="1026" width="25.28515625" style="43" bestFit="1" customWidth="1"/>
    <col min="1027" max="1027" width="12.42578125" style="43" customWidth="1"/>
    <col min="1028" max="1028" width="11.5703125" style="43" customWidth="1"/>
    <col min="1029" max="1029" width="16.28515625" style="43" customWidth="1"/>
    <col min="1030" max="1030" width="20.7109375" style="43" customWidth="1"/>
    <col min="1031" max="1280" width="9.140625" style="43"/>
    <col min="1281" max="1281" width="3.7109375" style="43" customWidth="1"/>
    <col min="1282" max="1282" width="25.28515625" style="43" bestFit="1" customWidth="1"/>
    <col min="1283" max="1283" width="12.42578125" style="43" customWidth="1"/>
    <col min="1284" max="1284" width="11.5703125" style="43" customWidth="1"/>
    <col min="1285" max="1285" width="16.28515625" style="43" customWidth="1"/>
    <col min="1286" max="1286" width="20.7109375" style="43" customWidth="1"/>
    <col min="1287" max="1536" width="9.140625" style="43"/>
    <col min="1537" max="1537" width="3.7109375" style="43" customWidth="1"/>
    <col min="1538" max="1538" width="25.28515625" style="43" bestFit="1" customWidth="1"/>
    <col min="1539" max="1539" width="12.42578125" style="43" customWidth="1"/>
    <col min="1540" max="1540" width="11.5703125" style="43" customWidth="1"/>
    <col min="1541" max="1541" width="16.28515625" style="43" customWidth="1"/>
    <col min="1542" max="1542" width="20.7109375" style="43" customWidth="1"/>
    <col min="1543" max="1792" width="9.140625" style="43"/>
    <col min="1793" max="1793" width="3.7109375" style="43" customWidth="1"/>
    <col min="1794" max="1794" width="25.28515625" style="43" bestFit="1" customWidth="1"/>
    <col min="1795" max="1795" width="12.42578125" style="43" customWidth="1"/>
    <col min="1796" max="1796" width="11.5703125" style="43" customWidth="1"/>
    <col min="1797" max="1797" width="16.28515625" style="43" customWidth="1"/>
    <col min="1798" max="1798" width="20.7109375" style="43" customWidth="1"/>
    <col min="1799" max="2048" width="9.140625" style="43"/>
    <col min="2049" max="2049" width="3.7109375" style="43" customWidth="1"/>
    <col min="2050" max="2050" width="25.28515625" style="43" bestFit="1" customWidth="1"/>
    <col min="2051" max="2051" width="12.42578125" style="43" customWidth="1"/>
    <col min="2052" max="2052" width="11.5703125" style="43" customWidth="1"/>
    <col min="2053" max="2053" width="16.28515625" style="43" customWidth="1"/>
    <col min="2054" max="2054" width="20.7109375" style="43" customWidth="1"/>
    <col min="2055" max="2304" width="9.140625" style="43"/>
    <col min="2305" max="2305" width="3.7109375" style="43" customWidth="1"/>
    <col min="2306" max="2306" width="25.28515625" style="43" bestFit="1" customWidth="1"/>
    <col min="2307" max="2307" width="12.42578125" style="43" customWidth="1"/>
    <col min="2308" max="2308" width="11.5703125" style="43" customWidth="1"/>
    <col min="2309" max="2309" width="16.28515625" style="43" customWidth="1"/>
    <col min="2310" max="2310" width="20.7109375" style="43" customWidth="1"/>
    <col min="2311" max="2560" width="9.140625" style="43"/>
    <col min="2561" max="2561" width="3.7109375" style="43" customWidth="1"/>
    <col min="2562" max="2562" width="25.28515625" style="43" bestFit="1" customWidth="1"/>
    <col min="2563" max="2563" width="12.42578125" style="43" customWidth="1"/>
    <col min="2564" max="2564" width="11.5703125" style="43" customWidth="1"/>
    <col min="2565" max="2565" width="16.28515625" style="43" customWidth="1"/>
    <col min="2566" max="2566" width="20.7109375" style="43" customWidth="1"/>
    <col min="2567" max="2816" width="9.140625" style="43"/>
    <col min="2817" max="2817" width="3.7109375" style="43" customWidth="1"/>
    <col min="2818" max="2818" width="25.28515625" style="43" bestFit="1" customWidth="1"/>
    <col min="2819" max="2819" width="12.42578125" style="43" customWidth="1"/>
    <col min="2820" max="2820" width="11.5703125" style="43" customWidth="1"/>
    <col min="2821" max="2821" width="16.28515625" style="43" customWidth="1"/>
    <col min="2822" max="2822" width="20.7109375" style="43" customWidth="1"/>
    <col min="2823" max="3072" width="9.140625" style="43"/>
    <col min="3073" max="3073" width="3.7109375" style="43" customWidth="1"/>
    <col min="3074" max="3074" width="25.28515625" style="43" bestFit="1" customWidth="1"/>
    <col min="3075" max="3075" width="12.42578125" style="43" customWidth="1"/>
    <col min="3076" max="3076" width="11.5703125" style="43" customWidth="1"/>
    <col min="3077" max="3077" width="16.28515625" style="43" customWidth="1"/>
    <col min="3078" max="3078" width="20.7109375" style="43" customWidth="1"/>
    <col min="3079" max="3328" width="9.140625" style="43"/>
    <col min="3329" max="3329" width="3.7109375" style="43" customWidth="1"/>
    <col min="3330" max="3330" width="25.28515625" style="43" bestFit="1" customWidth="1"/>
    <col min="3331" max="3331" width="12.42578125" style="43" customWidth="1"/>
    <col min="3332" max="3332" width="11.5703125" style="43" customWidth="1"/>
    <col min="3333" max="3333" width="16.28515625" style="43" customWidth="1"/>
    <col min="3334" max="3334" width="20.7109375" style="43" customWidth="1"/>
    <col min="3335" max="3584" width="9.140625" style="43"/>
    <col min="3585" max="3585" width="3.7109375" style="43" customWidth="1"/>
    <col min="3586" max="3586" width="25.28515625" style="43" bestFit="1" customWidth="1"/>
    <col min="3587" max="3587" width="12.42578125" style="43" customWidth="1"/>
    <col min="3588" max="3588" width="11.5703125" style="43" customWidth="1"/>
    <col min="3589" max="3589" width="16.28515625" style="43" customWidth="1"/>
    <col min="3590" max="3590" width="20.7109375" style="43" customWidth="1"/>
    <col min="3591" max="3840" width="9.140625" style="43"/>
    <col min="3841" max="3841" width="3.7109375" style="43" customWidth="1"/>
    <col min="3842" max="3842" width="25.28515625" style="43" bestFit="1" customWidth="1"/>
    <col min="3843" max="3843" width="12.42578125" style="43" customWidth="1"/>
    <col min="3844" max="3844" width="11.5703125" style="43" customWidth="1"/>
    <col min="3845" max="3845" width="16.28515625" style="43" customWidth="1"/>
    <col min="3846" max="3846" width="20.7109375" style="43" customWidth="1"/>
    <col min="3847" max="4096" width="9.140625" style="43"/>
    <col min="4097" max="4097" width="3.7109375" style="43" customWidth="1"/>
    <col min="4098" max="4098" width="25.28515625" style="43" bestFit="1" customWidth="1"/>
    <col min="4099" max="4099" width="12.42578125" style="43" customWidth="1"/>
    <col min="4100" max="4100" width="11.5703125" style="43" customWidth="1"/>
    <col min="4101" max="4101" width="16.28515625" style="43" customWidth="1"/>
    <col min="4102" max="4102" width="20.7109375" style="43" customWidth="1"/>
    <col min="4103" max="4352" width="9.140625" style="43"/>
    <col min="4353" max="4353" width="3.7109375" style="43" customWidth="1"/>
    <col min="4354" max="4354" width="25.28515625" style="43" bestFit="1" customWidth="1"/>
    <col min="4355" max="4355" width="12.42578125" style="43" customWidth="1"/>
    <col min="4356" max="4356" width="11.5703125" style="43" customWidth="1"/>
    <col min="4357" max="4357" width="16.28515625" style="43" customWidth="1"/>
    <col min="4358" max="4358" width="20.7109375" style="43" customWidth="1"/>
    <col min="4359" max="4608" width="9.140625" style="43"/>
    <col min="4609" max="4609" width="3.7109375" style="43" customWidth="1"/>
    <col min="4610" max="4610" width="25.28515625" style="43" bestFit="1" customWidth="1"/>
    <col min="4611" max="4611" width="12.42578125" style="43" customWidth="1"/>
    <col min="4612" max="4612" width="11.5703125" style="43" customWidth="1"/>
    <col min="4613" max="4613" width="16.28515625" style="43" customWidth="1"/>
    <col min="4614" max="4614" width="20.7109375" style="43" customWidth="1"/>
    <col min="4615" max="4864" width="9.140625" style="43"/>
    <col min="4865" max="4865" width="3.7109375" style="43" customWidth="1"/>
    <col min="4866" max="4866" width="25.28515625" style="43" bestFit="1" customWidth="1"/>
    <col min="4867" max="4867" width="12.42578125" style="43" customWidth="1"/>
    <col min="4868" max="4868" width="11.5703125" style="43" customWidth="1"/>
    <col min="4869" max="4869" width="16.28515625" style="43" customWidth="1"/>
    <col min="4870" max="4870" width="20.7109375" style="43" customWidth="1"/>
    <col min="4871" max="5120" width="9.140625" style="43"/>
    <col min="5121" max="5121" width="3.7109375" style="43" customWidth="1"/>
    <col min="5122" max="5122" width="25.28515625" style="43" bestFit="1" customWidth="1"/>
    <col min="5123" max="5123" width="12.42578125" style="43" customWidth="1"/>
    <col min="5124" max="5124" width="11.5703125" style="43" customWidth="1"/>
    <col min="5125" max="5125" width="16.28515625" style="43" customWidth="1"/>
    <col min="5126" max="5126" width="20.7109375" style="43" customWidth="1"/>
    <col min="5127" max="5376" width="9.140625" style="43"/>
    <col min="5377" max="5377" width="3.7109375" style="43" customWidth="1"/>
    <col min="5378" max="5378" width="25.28515625" style="43" bestFit="1" customWidth="1"/>
    <col min="5379" max="5379" width="12.42578125" style="43" customWidth="1"/>
    <col min="5380" max="5380" width="11.5703125" style="43" customWidth="1"/>
    <col min="5381" max="5381" width="16.28515625" style="43" customWidth="1"/>
    <col min="5382" max="5382" width="20.7109375" style="43" customWidth="1"/>
    <col min="5383" max="5632" width="9.140625" style="43"/>
    <col min="5633" max="5633" width="3.7109375" style="43" customWidth="1"/>
    <col min="5634" max="5634" width="25.28515625" style="43" bestFit="1" customWidth="1"/>
    <col min="5635" max="5635" width="12.42578125" style="43" customWidth="1"/>
    <col min="5636" max="5636" width="11.5703125" style="43" customWidth="1"/>
    <col min="5637" max="5637" width="16.28515625" style="43" customWidth="1"/>
    <col min="5638" max="5638" width="20.7109375" style="43" customWidth="1"/>
    <col min="5639" max="5888" width="9.140625" style="43"/>
    <col min="5889" max="5889" width="3.7109375" style="43" customWidth="1"/>
    <col min="5890" max="5890" width="25.28515625" style="43" bestFit="1" customWidth="1"/>
    <col min="5891" max="5891" width="12.42578125" style="43" customWidth="1"/>
    <col min="5892" max="5892" width="11.5703125" style="43" customWidth="1"/>
    <col min="5893" max="5893" width="16.28515625" style="43" customWidth="1"/>
    <col min="5894" max="5894" width="20.7109375" style="43" customWidth="1"/>
    <col min="5895" max="6144" width="9.140625" style="43"/>
    <col min="6145" max="6145" width="3.7109375" style="43" customWidth="1"/>
    <col min="6146" max="6146" width="25.28515625" style="43" bestFit="1" customWidth="1"/>
    <col min="6147" max="6147" width="12.42578125" style="43" customWidth="1"/>
    <col min="6148" max="6148" width="11.5703125" style="43" customWidth="1"/>
    <col min="6149" max="6149" width="16.28515625" style="43" customWidth="1"/>
    <col min="6150" max="6150" width="20.7109375" style="43" customWidth="1"/>
    <col min="6151" max="6400" width="9.140625" style="43"/>
    <col min="6401" max="6401" width="3.7109375" style="43" customWidth="1"/>
    <col min="6402" max="6402" width="25.28515625" style="43" bestFit="1" customWidth="1"/>
    <col min="6403" max="6403" width="12.42578125" style="43" customWidth="1"/>
    <col min="6404" max="6404" width="11.5703125" style="43" customWidth="1"/>
    <col min="6405" max="6405" width="16.28515625" style="43" customWidth="1"/>
    <col min="6406" max="6406" width="20.7109375" style="43" customWidth="1"/>
    <col min="6407" max="6656" width="9.140625" style="43"/>
    <col min="6657" max="6657" width="3.7109375" style="43" customWidth="1"/>
    <col min="6658" max="6658" width="25.28515625" style="43" bestFit="1" customWidth="1"/>
    <col min="6659" max="6659" width="12.42578125" style="43" customWidth="1"/>
    <col min="6660" max="6660" width="11.5703125" style="43" customWidth="1"/>
    <col min="6661" max="6661" width="16.28515625" style="43" customWidth="1"/>
    <col min="6662" max="6662" width="20.7109375" style="43" customWidth="1"/>
    <col min="6663" max="6912" width="9.140625" style="43"/>
    <col min="6913" max="6913" width="3.7109375" style="43" customWidth="1"/>
    <col min="6914" max="6914" width="25.28515625" style="43" bestFit="1" customWidth="1"/>
    <col min="6915" max="6915" width="12.42578125" style="43" customWidth="1"/>
    <col min="6916" max="6916" width="11.5703125" style="43" customWidth="1"/>
    <col min="6917" max="6917" width="16.28515625" style="43" customWidth="1"/>
    <col min="6918" max="6918" width="20.7109375" style="43" customWidth="1"/>
    <col min="6919" max="7168" width="9.140625" style="43"/>
    <col min="7169" max="7169" width="3.7109375" style="43" customWidth="1"/>
    <col min="7170" max="7170" width="25.28515625" style="43" bestFit="1" customWidth="1"/>
    <col min="7171" max="7171" width="12.42578125" style="43" customWidth="1"/>
    <col min="7172" max="7172" width="11.5703125" style="43" customWidth="1"/>
    <col min="7173" max="7173" width="16.28515625" style="43" customWidth="1"/>
    <col min="7174" max="7174" width="20.7109375" style="43" customWidth="1"/>
    <col min="7175" max="7424" width="9.140625" style="43"/>
    <col min="7425" max="7425" width="3.7109375" style="43" customWidth="1"/>
    <col min="7426" max="7426" width="25.28515625" style="43" bestFit="1" customWidth="1"/>
    <col min="7427" max="7427" width="12.42578125" style="43" customWidth="1"/>
    <col min="7428" max="7428" width="11.5703125" style="43" customWidth="1"/>
    <col min="7429" max="7429" width="16.28515625" style="43" customWidth="1"/>
    <col min="7430" max="7430" width="20.7109375" style="43" customWidth="1"/>
    <col min="7431" max="7680" width="9.140625" style="43"/>
    <col min="7681" max="7681" width="3.7109375" style="43" customWidth="1"/>
    <col min="7682" max="7682" width="25.28515625" style="43" bestFit="1" customWidth="1"/>
    <col min="7683" max="7683" width="12.42578125" style="43" customWidth="1"/>
    <col min="7684" max="7684" width="11.5703125" style="43" customWidth="1"/>
    <col min="7685" max="7685" width="16.28515625" style="43" customWidth="1"/>
    <col min="7686" max="7686" width="20.7109375" style="43" customWidth="1"/>
    <col min="7687" max="7936" width="9.140625" style="43"/>
    <col min="7937" max="7937" width="3.7109375" style="43" customWidth="1"/>
    <col min="7938" max="7938" width="25.28515625" style="43" bestFit="1" customWidth="1"/>
    <col min="7939" max="7939" width="12.42578125" style="43" customWidth="1"/>
    <col min="7940" max="7940" width="11.5703125" style="43" customWidth="1"/>
    <col min="7941" max="7941" width="16.28515625" style="43" customWidth="1"/>
    <col min="7942" max="7942" width="20.7109375" style="43" customWidth="1"/>
    <col min="7943" max="8192" width="9.140625" style="43"/>
    <col min="8193" max="8193" width="3.7109375" style="43" customWidth="1"/>
    <col min="8194" max="8194" width="25.28515625" style="43" bestFit="1" customWidth="1"/>
    <col min="8195" max="8195" width="12.42578125" style="43" customWidth="1"/>
    <col min="8196" max="8196" width="11.5703125" style="43" customWidth="1"/>
    <col min="8197" max="8197" width="16.28515625" style="43" customWidth="1"/>
    <col min="8198" max="8198" width="20.7109375" style="43" customWidth="1"/>
    <col min="8199" max="8448" width="9.140625" style="43"/>
    <col min="8449" max="8449" width="3.7109375" style="43" customWidth="1"/>
    <col min="8450" max="8450" width="25.28515625" style="43" bestFit="1" customWidth="1"/>
    <col min="8451" max="8451" width="12.42578125" style="43" customWidth="1"/>
    <col min="8452" max="8452" width="11.5703125" style="43" customWidth="1"/>
    <col min="8453" max="8453" width="16.28515625" style="43" customWidth="1"/>
    <col min="8454" max="8454" width="20.7109375" style="43" customWidth="1"/>
    <col min="8455" max="8704" width="9.140625" style="43"/>
    <col min="8705" max="8705" width="3.7109375" style="43" customWidth="1"/>
    <col min="8706" max="8706" width="25.28515625" style="43" bestFit="1" customWidth="1"/>
    <col min="8707" max="8707" width="12.42578125" style="43" customWidth="1"/>
    <col min="8708" max="8708" width="11.5703125" style="43" customWidth="1"/>
    <col min="8709" max="8709" width="16.28515625" style="43" customWidth="1"/>
    <col min="8710" max="8710" width="20.7109375" style="43" customWidth="1"/>
    <col min="8711" max="8960" width="9.140625" style="43"/>
    <col min="8961" max="8961" width="3.7109375" style="43" customWidth="1"/>
    <col min="8962" max="8962" width="25.28515625" style="43" bestFit="1" customWidth="1"/>
    <col min="8963" max="8963" width="12.42578125" style="43" customWidth="1"/>
    <col min="8964" max="8964" width="11.5703125" style="43" customWidth="1"/>
    <col min="8965" max="8965" width="16.28515625" style="43" customWidth="1"/>
    <col min="8966" max="8966" width="20.7109375" style="43" customWidth="1"/>
    <col min="8967" max="9216" width="9.140625" style="43"/>
    <col min="9217" max="9217" width="3.7109375" style="43" customWidth="1"/>
    <col min="9218" max="9218" width="25.28515625" style="43" bestFit="1" customWidth="1"/>
    <col min="9219" max="9219" width="12.42578125" style="43" customWidth="1"/>
    <col min="9220" max="9220" width="11.5703125" style="43" customWidth="1"/>
    <col min="9221" max="9221" width="16.28515625" style="43" customWidth="1"/>
    <col min="9222" max="9222" width="20.7109375" style="43" customWidth="1"/>
    <col min="9223" max="9472" width="9.140625" style="43"/>
    <col min="9473" max="9473" width="3.7109375" style="43" customWidth="1"/>
    <col min="9474" max="9474" width="25.28515625" style="43" bestFit="1" customWidth="1"/>
    <col min="9475" max="9475" width="12.42578125" style="43" customWidth="1"/>
    <col min="9476" max="9476" width="11.5703125" style="43" customWidth="1"/>
    <col min="9477" max="9477" width="16.28515625" style="43" customWidth="1"/>
    <col min="9478" max="9478" width="20.7109375" style="43" customWidth="1"/>
    <col min="9479" max="9728" width="9.140625" style="43"/>
    <col min="9729" max="9729" width="3.7109375" style="43" customWidth="1"/>
    <col min="9730" max="9730" width="25.28515625" style="43" bestFit="1" customWidth="1"/>
    <col min="9731" max="9731" width="12.42578125" style="43" customWidth="1"/>
    <col min="9732" max="9732" width="11.5703125" style="43" customWidth="1"/>
    <col min="9733" max="9733" width="16.28515625" style="43" customWidth="1"/>
    <col min="9734" max="9734" width="20.7109375" style="43" customWidth="1"/>
    <col min="9735" max="9984" width="9.140625" style="43"/>
    <col min="9985" max="9985" width="3.7109375" style="43" customWidth="1"/>
    <col min="9986" max="9986" width="25.28515625" style="43" bestFit="1" customWidth="1"/>
    <col min="9987" max="9987" width="12.42578125" style="43" customWidth="1"/>
    <col min="9988" max="9988" width="11.5703125" style="43" customWidth="1"/>
    <col min="9989" max="9989" width="16.28515625" style="43" customWidth="1"/>
    <col min="9990" max="9990" width="20.7109375" style="43" customWidth="1"/>
    <col min="9991" max="10240" width="9.140625" style="43"/>
    <col min="10241" max="10241" width="3.7109375" style="43" customWidth="1"/>
    <col min="10242" max="10242" width="25.28515625" style="43" bestFit="1" customWidth="1"/>
    <col min="10243" max="10243" width="12.42578125" style="43" customWidth="1"/>
    <col min="10244" max="10244" width="11.5703125" style="43" customWidth="1"/>
    <col min="10245" max="10245" width="16.28515625" style="43" customWidth="1"/>
    <col min="10246" max="10246" width="20.7109375" style="43" customWidth="1"/>
    <col min="10247" max="10496" width="9.140625" style="43"/>
    <col min="10497" max="10497" width="3.7109375" style="43" customWidth="1"/>
    <col min="10498" max="10498" width="25.28515625" style="43" bestFit="1" customWidth="1"/>
    <col min="10499" max="10499" width="12.42578125" style="43" customWidth="1"/>
    <col min="10500" max="10500" width="11.5703125" style="43" customWidth="1"/>
    <col min="10501" max="10501" width="16.28515625" style="43" customWidth="1"/>
    <col min="10502" max="10502" width="20.7109375" style="43" customWidth="1"/>
    <col min="10503" max="10752" width="9.140625" style="43"/>
    <col min="10753" max="10753" width="3.7109375" style="43" customWidth="1"/>
    <col min="10754" max="10754" width="25.28515625" style="43" bestFit="1" customWidth="1"/>
    <col min="10755" max="10755" width="12.42578125" style="43" customWidth="1"/>
    <col min="10756" max="10756" width="11.5703125" style="43" customWidth="1"/>
    <col min="10757" max="10757" width="16.28515625" style="43" customWidth="1"/>
    <col min="10758" max="10758" width="20.7109375" style="43" customWidth="1"/>
    <col min="10759" max="11008" width="9.140625" style="43"/>
    <col min="11009" max="11009" width="3.7109375" style="43" customWidth="1"/>
    <col min="11010" max="11010" width="25.28515625" style="43" bestFit="1" customWidth="1"/>
    <col min="11011" max="11011" width="12.42578125" style="43" customWidth="1"/>
    <col min="11012" max="11012" width="11.5703125" style="43" customWidth="1"/>
    <col min="11013" max="11013" width="16.28515625" style="43" customWidth="1"/>
    <col min="11014" max="11014" width="20.7109375" style="43" customWidth="1"/>
    <col min="11015" max="11264" width="9.140625" style="43"/>
    <col min="11265" max="11265" width="3.7109375" style="43" customWidth="1"/>
    <col min="11266" max="11266" width="25.28515625" style="43" bestFit="1" customWidth="1"/>
    <col min="11267" max="11267" width="12.42578125" style="43" customWidth="1"/>
    <col min="11268" max="11268" width="11.5703125" style="43" customWidth="1"/>
    <col min="11269" max="11269" width="16.28515625" style="43" customWidth="1"/>
    <col min="11270" max="11270" width="20.7109375" style="43" customWidth="1"/>
    <col min="11271" max="11520" width="9.140625" style="43"/>
    <col min="11521" max="11521" width="3.7109375" style="43" customWidth="1"/>
    <col min="11522" max="11522" width="25.28515625" style="43" bestFit="1" customWidth="1"/>
    <col min="11523" max="11523" width="12.42578125" style="43" customWidth="1"/>
    <col min="11524" max="11524" width="11.5703125" style="43" customWidth="1"/>
    <col min="11525" max="11525" width="16.28515625" style="43" customWidth="1"/>
    <col min="11526" max="11526" width="20.7109375" style="43" customWidth="1"/>
    <col min="11527" max="11776" width="9.140625" style="43"/>
    <col min="11777" max="11777" width="3.7109375" style="43" customWidth="1"/>
    <col min="11778" max="11778" width="25.28515625" style="43" bestFit="1" customWidth="1"/>
    <col min="11779" max="11779" width="12.42578125" style="43" customWidth="1"/>
    <col min="11780" max="11780" width="11.5703125" style="43" customWidth="1"/>
    <col min="11781" max="11781" width="16.28515625" style="43" customWidth="1"/>
    <col min="11782" max="11782" width="20.7109375" style="43" customWidth="1"/>
    <col min="11783" max="12032" width="9.140625" style="43"/>
    <col min="12033" max="12033" width="3.7109375" style="43" customWidth="1"/>
    <col min="12034" max="12034" width="25.28515625" style="43" bestFit="1" customWidth="1"/>
    <col min="12035" max="12035" width="12.42578125" style="43" customWidth="1"/>
    <col min="12036" max="12036" width="11.5703125" style="43" customWidth="1"/>
    <col min="12037" max="12037" width="16.28515625" style="43" customWidth="1"/>
    <col min="12038" max="12038" width="20.7109375" style="43" customWidth="1"/>
    <col min="12039" max="12288" width="9.140625" style="43"/>
    <col min="12289" max="12289" width="3.7109375" style="43" customWidth="1"/>
    <col min="12290" max="12290" width="25.28515625" style="43" bestFit="1" customWidth="1"/>
    <col min="12291" max="12291" width="12.42578125" style="43" customWidth="1"/>
    <col min="12292" max="12292" width="11.5703125" style="43" customWidth="1"/>
    <col min="12293" max="12293" width="16.28515625" style="43" customWidth="1"/>
    <col min="12294" max="12294" width="20.7109375" style="43" customWidth="1"/>
    <col min="12295" max="12544" width="9.140625" style="43"/>
    <col min="12545" max="12545" width="3.7109375" style="43" customWidth="1"/>
    <col min="12546" max="12546" width="25.28515625" style="43" bestFit="1" customWidth="1"/>
    <col min="12547" max="12547" width="12.42578125" style="43" customWidth="1"/>
    <col min="12548" max="12548" width="11.5703125" style="43" customWidth="1"/>
    <col min="12549" max="12549" width="16.28515625" style="43" customWidth="1"/>
    <col min="12550" max="12550" width="20.7109375" style="43" customWidth="1"/>
    <col min="12551" max="12800" width="9.140625" style="43"/>
    <col min="12801" max="12801" width="3.7109375" style="43" customWidth="1"/>
    <col min="12802" max="12802" width="25.28515625" style="43" bestFit="1" customWidth="1"/>
    <col min="12803" max="12803" width="12.42578125" style="43" customWidth="1"/>
    <col min="12804" max="12804" width="11.5703125" style="43" customWidth="1"/>
    <col min="12805" max="12805" width="16.28515625" style="43" customWidth="1"/>
    <col min="12806" max="12806" width="20.7109375" style="43" customWidth="1"/>
    <col min="12807" max="13056" width="9.140625" style="43"/>
    <col min="13057" max="13057" width="3.7109375" style="43" customWidth="1"/>
    <col min="13058" max="13058" width="25.28515625" style="43" bestFit="1" customWidth="1"/>
    <col min="13059" max="13059" width="12.42578125" style="43" customWidth="1"/>
    <col min="13060" max="13060" width="11.5703125" style="43" customWidth="1"/>
    <col min="13061" max="13061" width="16.28515625" style="43" customWidth="1"/>
    <col min="13062" max="13062" width="20.7109375" style="43" customWidth="1"/>
    <col min="13063" max="13312" width="9.140625" style="43"/>
    <col min="13313" max="13313" width="3.7109375" style="43" customWidth="1"/>
    <col min="13314" max="13314" width="25.28515625" style="43" bestFit="1" customWidth="1"/>
    <col min="13315" max="13315" width="12.42578125" style="43" customWidth="1"/>
    <col min="13316" max="13316" width="11.5703125" style="43" customWidth="1"/>
    <col min="13317" max="13317" width="16.28515625" style="43" customWidth="1"/>
    <col min="13318" max="13318" width="20.7109375" style="43" customWidth="1"/>
    <col min="13319" max="13568" width="9.140625" style="43"/>
    <col min="13569" max="13569" width="3.7109375" style="43" customWidth="1"/>
    <col min="13570" max="13570" width="25.28515625" style="43" bestFit="1" customWidth="1"/>
    <col min="13571" max="13571" width="12.42578125" style="43" customWidth="1"/>
    <col min="13572" max="13572" width="11.5703125" style="43" customWidth="1"/>
    <col min="13573" max="13573" width="16.28515625" style="43" customWidth="1"/>
    <col min="13574" max="13574" width="20.7109375" style="43" customWidth="1"/>
    <col min="13575" max="13824" width="9.140625" style="43"/>
    <col min="13825" max="13825" width="3.7109375" style="43" customWidth="1"/>
    <col min="13826" max="13826" width="25.28515625" style="43" bestFit="1" customWidth="1"/>
    <col min="13827" max="13827" width="12.42578125" style="43" customWidth="1"/>
    <col min="13828" max="13828" width="11.5703125" style="43" customWidth="1"/>
    <col min="13829" max="13829" width="16.28515625" style="43" customWidth="1"/>
    <col min="13830" max="13830" width="20.7109375" style="43" customWidth="1"/>
    <col min="13831" max="14080" width="9.140625" style="43"/>
    <col min="14081" max="14081" width="3.7109375" style="43" customWidth="1"/>
    <col min="14082" max="14082" width="25.28515625" style="43" bestFit="1" customWidth="1"/>
    <col min="14083" max="14083" width="12.42578125" style="43" customWidth="1"/>
    <col min="14084" max="14084" width="11.5703125" style="43" customWidth="1"/>
    <col min="14085" max="14085" width="16.28515625" style="43" customWidth="1"/>
    <col min="14086" max="14086" width="20.7109375" style="43" customWidth="1"/>
    <col min="14087" max="14336" width="9.140625" style="43"/>
    <col min="14337" max="14337" width="3.7109375" style="43" customWidth="1"/>
    <col min="14338" max="14338" width="25.28515625" style="43" bestFit="1" customWidth="1"/>
    <col min="14339" max="14339" width="12.42578125" style="43" customWidth="1"/>
    <col min="14340" max="14340" width="11.5703125" style="43" customWidth="1"/>
    <col min="14341" max="14341" width="16.28515625" style="43" customWidth="1"/>
    <col min="14342" max="14342" width="20.7109375" style="43" customWidth="1"/>
    <col min="14343" max="14592" width="9.140625" style="43"/>
    <col min="14593" max="14593" width="3.7109375" style="43" customWidth="1"/>
    <col min="14594" max="14594" width="25.28515625" style="43" bestFit="1" customWidth="1"/>
    <col min="14595" max="14595" width="12.42578125" style="43" customWidth="1"/>
    <col min="14596" max="14596" width="11.5703125" style="43" customWidth="1"/>
    <col min="14597" max="14597" width="16.28515625" style="43" customWidth="1"/>
    <col min="14598" max="14598" width="20.7109375" style="43" customWidth="1"/>
    <col min="14599" max="14848" width="9.140625" style="43"/>
    <col min="14849" max="14849" width="3.7109375" style="43" customWidth="1"/>
    <col min="14850" max="14850" width="25.28515625" style="43" bestFit="1" customWidth="1"/>
    <col min="14851" max="14851" width="12.42578125" style="43" customWidth="1"/>
    <col min="14852" max="14852" width="11.5703125" style="43" customWidth="1"/>
    <col min="14853" max="14853" width="16.28515625" style="43" customWidth="1"/>
    <col min="14854" max="14854" width="20.7109375" style="43" customWidth="1"/>
    <col min="14855" max="15104" width="9.140625" style="43"/>
    <col min="15105" max="15105" width="3.7109375" style="43" customWidth="1"/>
    <col min="15106" max="15106" width="25.28515625" style="43" bestFit="1" customWidth="1"/>
    <col min="15107" max="15107" width="12.42578125" style="43" customWidth="1"/>
    <col min="15108" max="15108" width="11.5703125" style="43" customWidth="1"/>
    <col min="15109" max="15109" width="16.28515625" style="43" customWidth="1"/>
    <col min="15110" max="15110" width="20.7109375" style="43" customWidth="1"/>
    <col min="15111" max="15360" width="9.140625" style="43"/>
    <col min="15361" max="15361" width="3.7109375" style="43" customWidth="1"/>
    <col min="15362" max="15362" width="25.28515625" style="43" bestFit="1" customWidth="1"/>
    <col min="15363" max="15363" width="12.42578125" style="43" customWidth="1"/>
    <col min="15364" max="15364" width="11.5703125" style="43" customWidth="1"/>
    <col min="15365" max="15365" width="16.28515625" style="43" customWidth="1"/>
    <col min="15366" max="15366" width="20.7109375" style="43" customWidth="1"/>
    <col min="15367" max="15616" width="9.140625" style="43"/>
    <col min="15617" max="15617" width="3.7109375" style="43" customWidth="1"/>
    <col min="15618" max="15618" width="25.28515625" style="43" bestFit="1" customWidth="1"/>
    <col min="15619" max="15619" width="12.42578125" style="43" customWidth="1"/>
    <col min="15620" max="15620" width="11.5703125" style="43" customWidth="1"/>
    <col min="15621" max="15621" width="16.28515625" style="43" customWidth="1"/>
    <col min="15622" max="15622" width="20.7109375" style="43" customWidth="1"/>
    <col min="15623" max="15872" width="9.140625" style="43"/>
    <col min="15873" max="15873" width="3.7109375" style="43" customWidth="1"/>
    <col min="15874" max="15874" width="25.28515625" style="43" bestFit="1" customWidth="1"/>
    <col min="15875" max="15875" width="12.42578125" style="43" customWidth="1"/>
    <col min="15876" max="15876" width="11.5703125" style="43" customWidth="1"/>
    <col min="15877" max="15877" width="16.28515625" style="43" customWidth="1"/>
    <col min="15878" max="15878" width="20.7109375" style="43" customWidth="1"/>
    <col min="15879" max="16128" width="9.140625" style="43"/>
    <col min="16129" max="16129" width="3.7109375" style="43" customWidth="1"/>
    <col min="16130" max="16130" width="25.28515625" style="43" bestFit="1" customWidth="1"/>
    <col min="16131" max="16131" width="12.42578125" style="43" customWidth="1"/>
    <col min="16132" max="16132" width="11.5703125" style="43" customWidth="1"/>
    <col min="16133" max="16133" width="16.28515625" style="43" customWidth="1"/>
    <col min="16134" max="16134" width="20.7109375" style="43" customWidth="1"/>
    <col min="16135" max="16384" width="9.140625" style="43"/>
  </cols>
  <sheetData>
    <row r="1" spans="2:6" ht="27" customHeight="1">
      <c r="B1" s="211" t="s">
        <v>308</v>
      </c>
      <c r="C1" s="211"/>
    </row>
    <row r="2" spans="2:6" ht="18" customHeight="1">
      <c r="B2" s="101" t="s">
        <v>309</v>
      </c>
      <c r="C2" s="101"/>
      <c r="D2" s="101"/>
      <c r="E2" s="102"/>
      <c r="F2" s="102"/>
    </row>
    <row r="3" spans="2:6" ht="21.95" customHeight="1">
      <c r="B3" s="211"/>
      <c r="C3" s="211"/>
      <c r="D3" s="211"/>
    </row>
    <row r="4" spans="2:6" ht="21.95" customHeight="1">
      <c r="B4" s="212" t="s">
        <v>310</v>
      </c>
      <c r="C4" s="212"/>
      <c r="D4" s="212"/>
      <c r="E4" s="212"/>
      <c r="F4" s="212"/>
    </row>
    <row r="5" spans="2:6" ht="21.95" customHeight="1">
      <c r="B5" s="103" t="s">
        <v>28</v>
      </c>
      <c r="C5" s="104" t="s">
        <v>12</v>
      </c>
      <c r="D5" s="104" t="s">
        <v>3</v>
      </c>
      <c r="E5" s="104" t="s">
        <v>35</v>
      </c>
      <c r="F5" s="104" t="s">
        <v>1</v>
      </c>
    </row>
    <row r="6" spans="2:6" ht="21.95" customHeight="1">
      <c r="B6" s="213" t="s">
        <v>21</v>
      </c>
      <c r="C6" s="214"/>
      <c r="D6" s="214"/>
      <c r="E6" s="214"/>
      <c r="F6" s="215"/>
    </row>
    <row r="7" spans="2:6" ht="21.95" customHeight="1">
      <c r="B7" s="105" t="s">
        <v>311</v>
      </c>
      <c r="C7" s="106" t="s">
        <v>223</v>
      </c>
      <c r="D7" s="107">
        <v>9</v>
      </c>
      <c r="E7" s="107">
        <v>38500000</v>
      </c>
      <c r="F7" s="107">
        <v>54475000</v>
      </c>
    </row>
    <row r="8" spans="2:6" ht="21.95" customHeight="1">
      <c r="B8" s="105" t="s">
        <v>312</v>
      </c>
      <c r="C8" s="106" t="s">
        <v>126</v>
      </c>
      <c r="D8" s="107">
        <v>17</v>
      </c>
      <c r="E8" s="107">
        <v>47662962</v>
      </c>
      <c r="F8" s="107">
        <v>68808545.280000001</v>
      </c>
    </row>
    <row r="9" spans="2:6" ht="21.95" customHeight="1">
      <c r="B9" s="216" t="s">
        <v>22</v>
      </c>
      <c r="C9" s="217"/>
      <c r="D9" s="108">
        <f>SUM(D7:D8)</f>
        <v>26</v>
      </c>
      <c r="E9" s="108">
        <f>SUM(E7:E8)</f>
        <v>86162962</v>
      </c>
      <c r="F9" s="108">
        <f>SUM(F7:F8)</f>
        <v>123283545.28</v>
      </c>
    </row>
    <row r="10" spans="2:6" ht="21.95" customHeight="1">
      <c r="B10" s="218" t="s">
        <v>313</v>
      </c>
      <c r="C10" s="219"/>
      <c r="D10" s="219"/>
      <c r="E10" s="219"/>
      <c r="F10" s="220"/>
    </row>
    <row r="11" spans="2:6" ht="21.95" customHeight="1">
      <c r="B11" s="105" t="s">
        <v>61</v>
      </c>
      <c r="C11" s="106" t="s">
        <v>60</v>
      </c>
      <c r="D11" s="108">
        <v>1</v>
      </c>
      <c r="E11" s="108">
        <v>5000</v>
      </c>
      <c r="F11" s="108">
        <v>16750</v>
      </c>
    </row>
    <row r="12" spans="2:6" ht="21.75" customHeight="1">
      <c r="B12" s="221" t="s">
        <v>314</v>
      </c>
      <c r="C12" s="222"/>
      <c r="D12" s="108">
        <v>1</v>
      </c>
      <c r="E12" s="108">
        <v>5000</v>
      </c>
      <c r="F12" s="108">
        <v>16750</v>
      </c>
    </row>
    <row r="13" spans="2:6" ht="21" customHeight="1">
      <c r="B13" s="221" t="s">
        <v>315</v>
      </c>
      <c r="C13" s="222"/>
      <c r="D13" s="108">
        <f>D12+D9</f>
        <v>27</v>
      </c>
      <c r="E13" s="108">
        <f>E12+E9</f>
        <v>86167962</v>
      </c>
      <c r="F13" s="108">
        <f>F12+F9</f>
        <v>123300295.28</v>
      </c>
    </row>
    <row r="14" spans="2:6" ht="21" customHeight="1">
      <c r="B14" s="223" t="s">
        <v>316</v>
      </c>
      <c r="C14" s="223"/>
      <c r="D14" s="223"/>
      <c r="E14" s="223"/>
      <c r="F14" s="223"/>
    </row>
    <row r="15" spans="2:6" ht="21" customHeight="1">
      <c r="B15" s="109" t="s">
        <v>28</v>
      </c>
      <c r="C15" s="110" t="s">
        <v>12</v>
      </c>
      <c r="D15" s="110" t="s">
        <v>3</v>
      </c>
      <c r="E15" s="110" t="s">
        <v>35</v>
      </c>
      <c r="F15" s="110" t="s">
        <v>1</v>
      </c>
    </row>
    <row r="16" spans="2:6" ht="21" customHeight="1">
      <c r="B16" s="224" t="s">
        <v>21</v>
      </c>
      <c r="C16" s="225"/>
      <c r="D16" s="225"/>
      <c r="E16" s="225"/>
      <c r="F16" s="226"/>
    </row>
    <row r="17" spans="2:6" ht="21" customHeight="1">
      <c r="B17" s="111" t="s">
        <v>317</v>
      </c>
      <c r="C17" s="112" t="s">
        <v>83</v>
      </c>
      <c r="D17" s="113">
        <v>1</v>
      </c>
      <c r="E17" s="113">
        <v>3070904</v>
      </c>
      <c r="F17" s="113">
        <v>214963.28</v>
      </c>
    </row>
    <row r="18" spans="2:6" ht="21" customHeight="1">
      <c r="B18" s="227" t="s">
        <v>22</v>
      </c>
      <c r="C18" s="228"/>
      <c r="D18" s="113">
        <v>1</v>
      </c>
      <c r="E18" s="113">
        <v>3070904</v>
      </c>
      <c r="F18" s="113">
        <v>214963.28</v>
      </c>
    </row>
    <row r="19" spans="2:6">
      <c r="B19" s="209" t="s">
        <v>315</v>
      </c>
      <c r="C19" s="210"/>
      <c r="D19" s="113">
        <v>1</v>
      </c>
      <c r="E19" s="113">
        <v>3070904</v>
      </c>
      <c r="F19" s="113">
        <v>214963.28</v>
      </c>
    </row>
    <row r="20" spans="2:6">
      <c r="B20" s="229" t="s">
        <v>318</v>
      </c>
      <c r="C20" s="229"/>
      <c r="D20" s="229"/>
      <c r="E20" s="229"/>
      <c r="F20" s="229"/>
    </row>
    <row r="21" spans="2:6" ht="21.75" customHeight="1">
      <c r="B21" s="114" t="s">
        <v>28</v>
      </c>
      <c r="C21" s="115" t="s">
        <v>12</v>
      </c>
      <c r="D21" s="115" t="s">
        <v>3</v>
      </c>
      <c r="E21" s="115" t="s">
        <v>35</v>
      </c>
      <c r="F21" s="115" t="s">
        <v>1</v>
      </c>
    </row>
    <row r="22" spans="2:6" ht="21.75" customHeight="1">
      <c r="B22" s="218" t="s">
        <v>313</v>
      </c>
      <c r="C22" s="219"/>
      <c r="D22" s="219"/>
      <c r="E22" s="219"/>
      <c r="F22" s="220"/>
    </row>
    <row r="23" spans="2:6" ht="21.75" customHeight="1">
      <c r="B23" s="105" t="s">
        <v>61</v>
      </c>
      <c r="C23" s="106" t="s">
        <v>60</v>
      </c>
      <c r="D23" s="108">
        <v>41</v>
      </c>
      <c r="E23" s="108">
        <v>16105000</v>
      </c>
      <c r="F23" s="108">
        <v>53174250</v>
      </c>
    </row>
    <row r="24" spans="2:6" ht="21.75" customHeight="1">
      <c r="B24" s="221" t="s">
        <v>314</v>
      </c>
      <c r="C24" s="222"/>
      <c r="D24" s="108">
        <v>41</v>
      </c>
      <c r="E24" s="108">
        <v>16105000</v>
      </c>
      <c r="F24" s="108">
        <v>53174250</v>
      </c>
    </row>
    <row r="25" spans="2:6">
      <c r="B25" s="221" t="s">
        <v>315</v>
      </c>
      <c r="C25" s="222"/>
      <c r="D25" s="108">
        <v>41</v>
      </c>
      <c r="E25" s="108">
        <v>16105000</v>
      </c>
      <c r="F25" s="108">
        <v>53174250</v>
      </c>
    </row>
    <row r="26" spans="2:6">
      <c r="B26" s="223" t="s">
        <v>319</v>
      </c>
      <c r="C26" s="223"/>
      <c r="D26" s="223"/>
      <c r="E26" s="223"/>
      <c r="F26" s="223"/>
    </row>
    <row r="27" spans="2:6">
      <c r="B27" s="109" t="s">
        <v>28</v>
      </c>
      <c r="C27" s="110" t="s">
        <v>12</v>
      </c>
      <c r="D27" s="110" t="s">
        <v>3</v>
      </c>
      <c r="E27" s="110" t="s">
        <v>35</v>
      </c>
      <c r="F27" s="110" t="s">
        <v>1</v>
      </c>
    </row>
    <row r="28" spans="2:6">
      <c r="B28" s="224" t="s">
        <v>21</v>
      </c>
      <c r="C28" s="225"/>
      <c r="D28" s="225"/>
      <c r="E28" s="225"/>
      <c r="F28" s="226"/>
    </row>
    <row r="29" spans="2:6">
      <c r="B29" s="111" t="s">
        <v>317</v>
      </c>
      <c r="C29" s="112" t="s">
        <v>83</v>
      </c>
      <c r="D29" s="113">
        <v>2</v>
      </c>
      <c r="E29" s="113">
        <v>3267919</v>
      </c>
      <c r="F29" s="113">
        <v>228754.33</v>
      </c>
    </row>
    <row r="30" spans="2:6">
      <c r="B30" s="227" t="s">
        <v>22</v>
      </c>
      <c r="C30" s="228"/>
      <c r="D30" s="113">
        <v>2</v>
      </c>
      <c r="E30" s="113">
        <v>3267919</v>
      </c>
      <c r="F30" s="113">
        <v>228754.33</v>
      </c>
    </row>
    <row r="31" spans="2:6">
      <c r="B31" s="209" t="s">
        <v>315</v>
      </c>
      <c r="C31" s="210"/>
      <c r="D31" s="113">
        <v>2</v>
      </c>
      <c r="E31" s="113">
        <v>3267919</v>
      </c>
      <c r="F31" s="113">
        <v>228754.33</v>
      </c>
    </row>
  </sheetData>
  <mergeCells count="20">
    <mergeCell ref="B30:C30"/>
    <mergeCell ref="B31:C31"/>
    <mergeCell ref="B20:F20"/>
    <mergeCell ref="B22:F22"/>
    <mergeCell ref="B24:C24"/>
    <mergeCell ref="B25:C25"/>
    <mergeCell ref="B26:F26"/>
    <mergeCell ref="B28:F28"/>
    <mergeCell ref="B19:C19"/>
    <mergeCell ref="B1:C1"/>
    <mergeCell ref="B3:D3"/>
    <mergeCell ref="B4:F4"/>
    <mergeCell ref="B6:F6"/>
    <mergeCell ref="B9:C9"/>
    <mergeCell ref="B10:F10"/>
    <mergeCell ref="B12:C12"/>
    <mergeCell ref="B13:C13"/>
    <mergeCell ref="B14:F14"/>
    <mergeCell ref="B16:F16"/>
    <mergeCell ref="B18:C18"/>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1"/>
  <sheetViews>
    <sheetView rightToLeft="1" topLeftCell="A52" zoomScaleNormal="100" zoomScaleSheetLayoutView="95" workbookViewId="0">
      <selection activeCell="A82" sqref="A82:XFD82"/>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1.75" customHeight="1">
      <c r="B1" s="230" t="s">
        <v>303</v>
      </c>
      <c r="C1" s="230"/>
      <c r="D1" s="230"/>
      <c r="E1" s="230"/>
    </row>
    <row r="2" spans="2:7" ht="23.25" customHeight="1">
      <c r="B2" s="52" t="s">
        <v>11</v>
      </c>
      <c r="C2" s="52" t="s">
        <v>12</v>
      </c>
      <c r="D2" s="52" t="s">
        <v>29</v>
      </c>
      <c r="E2" s="52" t="s">
        <v>30</v>
      </c>
    </row>
    <row r="3" spans="2:7" ht="13.5" customHeight="1">
      <c r="B3" s="246" t="s">
        <v>21</v>
      </c>
      <c r="C3" s="247"/>
      <c r="D3" s="247"/>
      <c r="E3" s="248"/>
    </row>
    <row r="4" spans="2:7" ht="13.5" customHeight="1">
      <c r="B4" s="53" t="s">
        <v>44</v>
      </c>
      <c r="C4" s="11" t="s">
        <v>43</v>
      </c>
      <c r="D4" s="19">
        <v>0.53</v>
      </c>
      <c r="E4" s="19">
        <v>0.53</v>
      </c>
      <c r="F4" s="31"/>
      <c r="G4" s="31"/>
    </row>
    <row r="5" spans="2:7" ht="13.5" customHeight="1">
      <c r="B5" s="54" t="s">
        <v>253</v>
      </c>
      <c r="C5" s="46" t="s">
        <v>254</v>
      </c>
      <c r="D5" s="40">
        <v>2.29</v>
      </c>
      <c r="E5" s="30">
        <v>2.29</v>
      </c>
      <c r="F5" s="31"/>
      <c r="G5" s="31"/>
    </row>
    <row r="6" spans="2:7" ht="13.5" customHeight="1">
      <c r="B6" s="53" t="s">
        <v>101</v>
      </c>
      <c r="C6" s="11" t="s">
        <v>102</v>
      </c>
      <c r="D6" s="40">
        <v>1.08</v>
      </c>
      <c r="E6" s="30">
        <v>1.08</v>
      </c>
    </row>
    <row r="7" spans="2:7" ht="13.5" customHeight="1">
      <c r="B7" s="53" t="s">
        <v>70</v>
      </c>
      <c r="C7" s="11" t="s">
        <v>71</v>
      </c>
      <c r="D7" s="40">
        <v>1.33</v>
      </c>
      <c r="E7" s="30">
        <v>1.34</v>
      </c>
      <c r="F7" s="31"/>
      <c r="G7" s="31"/>
    </row>
    <row r="8" spans="2:7" ht="13.5" customHeight="1">
      <c r="B8" s="53" t="s">
        <v>76</v>
      </c>
      <c r="C8" s="11" t="s">
        <v>77</v>
      </c>
      <c r="D8" s="40">
        <v>0.97</v>
      </c>
      <c r="E8" s="30">
        <v>0.97</v>
      </c>
      <c r="F8" s="31"/>
      <c r="G8" s="31"/>
    </row>
    <row r="9" spans="2:7" ht="13.5" customHeight="1">
      <c r="B9" s="53" t="s">
        <v>193</v>
      </c>
      <c r="C9" s="11" t="s">
        <v>194</v>
      </c>
      <c r="D9" s="40">
        <v>1.06</v>
      </c>
      <c r="E9" s="30">
        <v>1.06</v>
      </c>
      <c r="F9" s="31"/>
      <c r="G9" s="31"/>
    </row>
    <row r="10" spans="2:7" ht="13.5" customHeight="1">
      <c r="B10" s="53" t="s">
        <v>210</v>
      </c>
      <c r="C10" s="11" t="s">
        <v>211</v>
      </c>
      <c r="D10" s="40">
        <v>0.25</v>
      </c>
      <c r="E10" s="30">
        <v>0.25</v>
      </c>
      <c r="F10" s="31"/>
      <c r="G10" s="31"/>
    </row>
    <row r="11" spans="2:7" ht="13.5" customHeight="1">
      <c r="B11" s="231" t="s">
        <v>38</v>
      </c>
      <c r="C11" s="232"/>
      <c r="D11" s="232"/>
      <c r="E11" s="233"/>
      <c r="F11" s="31"/>
      <c r="G11" s="31"/>
    </row>
    <row r="12" spans="2:7" ht="13.5" customHeight="1">
      <c r="B12" s="53" t="s">
        <v>251</v>
      </c>
      <c r="C12" s="18" t="s">
        <v>252</v>
      </c>
      <c r="D12" s="19">
        <v>1.94</v>
      </c>
      <c r="E12" s="30">
        <v>1.94</v>
      </c>
      <c r="F12" s="31"/>
      <c r="G12" s="31"/>
    </row>
    <row r="13" spans="2:7" ht="13.5" customHeight="1">
      <c r="B13" s="231" t="s">
        <v>31</v>
      </c>
      <c r="C13" s="232"/>
      <c r="D13" s="232"/>
      <c r="E13" s="233"/>
    </row>
    <row r="14" spans="2:7" ht="13.5" customHeight="1">
      <c r="B14" s="53" t="s">
        <v>191</v>
      </c>
      <c r="C14" s="18" t="s">
        <v>192</v>
      </c>
      <c r="D14" s="19">
        <v>0.4</v>
      </c>
      <c r="E14" s="19">
        <v>0.4</v>
      </c>
    </row>
    <row r="15" spans="2:7" ht="13.5" customHeight="1">
      <c r="B15" s="54" t="s">
        <v>80</v>
      </c>
      <c r="C15" s="18" t="s">
        <v>81</v>
      </c>
      <c r="D15" s="19">
        <v>0.48</v>
      </c>
      <c r="E15" s="48">
        <v>0.48</v>
      </c>
    </row>
    <row r="16" spans="2:7" ht="13.5" customHeight="1">
      <c r="B16" s="249" t="s">
        <v>23</v>
      </c>
      <c r="C16" s="247"/>
      <c r="D16" s="247"/>
      <c r="E16" s="250"/>
    </row>
    <row r="17" spans="2:7" ht="13.5" customHeight="1">
      <c r="B17" s="53" t="s">
        <v>72</v>
      </c>
      <c r="C17" s="11" t="s">
        <v>73</v>
      </c>
      <c r="D17" s="19">
        <v>1.5</v>
      </c>
      <c r="E17" s="48">
        <v>1.5</v>
      </c>
      <c r="F17" s="31"/>
      <c r="G17" s="31"/>
    </row>
    <row r="18" spans="2:7" ht="13.5" customHeight="1">
      <c r="B18" s="54" t="s">
        <v>208</v>
      </c>
      <c r="C18" s="11" t="s">
        <v>209</v>
      </c>
      <c r="D18" s="40">
        <v>1</v>
      </c>
      <c r="E18" s="30">
        <v>1</v>
      </c>
      <c r="F18" s="31"/>
      <c r="G18" s="31"/>
    </row>
    <row r="19" spans="2:7" ht="13.5" customHeight="1">
      <c r="B19" s="54" t="s">
        <v>165</v>
      </c>
      <c r="C19" s="11" t="s">
        <v>166</v>
      </c>
      <c r="D19" s="40">
        <v>11.43</v>
      </c>
      <c r="E19" s="30">
        <v>11.43</v>
      </c>
      <c r="F19" s="31"/>
      <c r="G19" s="31"/>
    </row>
    <row r="20" spans="2:7" ht="13.5" customHeight="1">
      <c r="B20" s="53" t="s">
        <v>224</v>
      </c>
      <c r="C20" s="11" t="s">
        <v>225</v>
      </c>
      <c r="D20" s="40">
        <v>0.54</v>
      </c>
      <c r="E20" s="30">
        <v>0.54</v>
      </c>
      <c r="F20" s="31"/>
      <c r="G20" s="31"/>
    </row>
    <row r="21" spans="2:7" ht="13.5" customHeight="1">
      <c r="B21" s="234" t="s">
        <v>24</v>
      </c>
      <c r="C21" s="235"/>
      <c r="D21" s="235"/>
      <c r="E21" s="236"/>
    </row>
    <row r="22" spans="2:7" ht="13.5" customHeight="1">
      <c r="B22" s="53" t="s">
        <v>195</v>
      </c>
      <c r="C22" s="11" t="s">
        <v>196</v>
      </c>
      <c r="D22" s="19">
        <v>2</v>
      </c>
      <c r="E22" s="48">
        <v>2</v>
      </c>
      <c r="F22" s="31"/>
      <c r="G22" s="31"/>
    </row>
    <row r="23" spans="2:7" ht="13.5" customHeight="1">
      <c r="B23" s="54" t="s">
        <v>127</v>
      </c>
      <c r="C23" s="11" t="s">
        <v>128</v>
      </c>
      <c r="D23" s="19">
        <v>15.6</v>
      </c>
      <c r="E23" s="48">
        <v>15.6</v>
      </c>
      <c r="F23" s="31"/>
      <c r="G23" s="31"/>
    </row>
    <row r="24" spans="2:7" ht="13.5" customHeight="1">
      <c r="B24" s="239" t="s">
        <v>40</v>
      </c>
      <c r="C24" s="240"/>
      <c r="D24" s="240"/>
      <c r="E24" s="241"/>
      <c r="F24" s="35"/>
      <c r="G24" s="35"/>
    </row>
    <row r="25" spans="2:7" ht="13.5" customHeight="1">
      <c r="B25" s="53" t="s">
        <v>255</v>
      </c>
      <c r="C25" s="11" t="s">
        <v>256</v>
      </c>
      <c r="D25" s="19">
        <v>7</v>
      </c>
      <c r="E25" s="30">
        <v>7</v>
      </c>
      <c r="F25" s="35"/>
      <c r="G25" s="35"/>
    </row>
    <row r="26" spans="2:7" ht="13.5" customHeight="1">
      <c r="B26" s="54" t="s">
        <v>117</v>
      </c>
      <c r="C26" s="11" t="s">
        <v>118</v>
      </c>
      <c r="D26" s="19">
        <v>92.01</v>
      </c>
      <c r="E26" s="30">
        <v>92.01</v>
      </c>
      <c r="F26" s="35"/>
      <c r="G26" s="35"/>
    </row>
    <row r="27" spans="2:7" ht="13.5" customHeight="1">
      <c r="B27" s="239" t="s">
        <v>26</v>
      </c>
      <c r="C27" s="240"/>
      <c r="D27" s="240"/>
      <c r="E27" s="241"/>
      <c r="F27" s="35"/>
      <c r="G27" s="35"/>
    </row>
    <row r="28" spans="2:7" ht="13.5" customHeight="1">
      <c r="B28" s="53" t="s">
        <v>239</v>
      </c>
      <c r="C28" s="11" t="s">
        <v>240</v>
      </c>
      <c r="D28" s="19">
        <v>8.35</v>
      </c>
      <c r="E28" s="30">
        <v>8.35</v>
      </c>
      <c r="F28" s="35"/>
      <c r="G28" s="35"/>
    </row>
    <row r="29" spans="2:7" ht="13.5" customHeight="1">
      <c r="B29" s="54" t="s">
        <v>137</v>
      </c>
      <c r="C29" s="11" t="s">
        <v>136</v>
      </c>
      <c r="D29" s="19">
        <v>0.88</v>
      </c>
      <c r="E29" s="30">
        <v>0.88</v>
      </c>
      <c r="F29" s="35"/>
      <c r="G29" s="35"/>
    </row>
    <row r="30" spans="2:7" ht="24.75" customHeight="1">
      <c r="B30" s="230" t="s">
        <v>302</v>
      </c>
      <c r="C30" s="230"/>
      <c r="D30" s="230"/>
      <c r="E30" s="230"/>
    </row>
    <row r="31" spans="2:7" ht="20.25" customHeight="1">
      <c r="B31" s="52" t="s">
        <v>11</v>
      </c>
      <c r="C31" s="52" t="s">
        <v>12</v>
      </c>
      <c r="D31" s="52" t="s">
        <v>29</v>
      </c>
      <c r="E31" s="52" t="s">
        <v>30</v>
      </c>
    </row>
    <row r="32" spans="2:7" ht="15" customHeight="1">
      <c r="B32" s="239" t="s">
        <v>21</v>
      </c>
      <c r="C32" s="240"/>
      <c r="D32" s="240"/>
      <c r="E32" s="241"/>
    </row>
    <row r="33" spans="2:7" ht="15" customHeight="1">
      <c r="B33" s="53" t="s">
        <v>68</v>
      </c>
      <c r="C33" s="11" t="s">
        <v>69</v>
      </c>
      <c r="D33" s="12">
        <v>1</v>
      </c>
      <c r="E33" s="36">
        <v>1</v>
      </c>
    </row>
    <row r="34" spans="2:7" ht="15" customHeight="1">
      <c r="B34" s="53" t="s">
        <v>78</v>
      </c>
      <c r="C34" s="11" t="s">
        <v>79</v>
      </c>
      <c r="D34" s="12">
        <v>1</v>
      </c>
      <c r="E34" s="36">
        <v>1</v>
      </c>
    </row>
    <row r="35" spans="2:7" ht="15" customHeight="1">
      <c r="B35" s="53" t="s">
        <v>261</v>
      </c>
      <c r="C35" s="11" t="s">
        <v>123</v>
      </c>
      <c r="D35" s="38">
        <v>1</v>
      </c>
      <c r="E35" s="39">
        <v>1</v>
      </c>
    </row>
    <row r="36" spans="2:7" ht="15" customHeight="1">
      <c r="B36" s="54" t="s">
        <v>155</v>
      </c>
      <c r="C36" s="11" t="s">
        <v>154</v>
      </c>
      <c r="D36" s="19">
        <v>0.34</v>
      </c>
      <c r="E36" s="38">
        <v>0.34</v>
      </c>
    </row>
    <row r="37" spans="2:7" ht="15" customHeight="1">
      <c r="B37" s="53" t="s">
        <v>177</v>
      </c>
      <c r="C37" s="41" t="s">
        <v>176</v>
      </c>
      <c r="D37" s="19">
        <v>0.11</v>
      </c>
      <c r="E37" s="30">
        <v>0.11</v>
      </c>
    </row>
    <row r="38" spans="2:7" ht="15" customHeight="1">
      <c r="B38" s="54" t="s">
        <v>188</v>
      </c>
      <c r="C38" s="42" t="s">
        <v>187</v>
      </c>
      <c r="D38" s="40">
        <v>1</v>
      </c>
      <c r="E38" s="30">
        <v>1</v>
      </c>
      <c r="G38" s="31"/>
    </row>
    <row r="39" spans="2:7" ht="15" customHeight="1">
      <c r="B39" s="53" t="s">
        <v>206</v>
      </c>
      <c r="C39" s="11" t="s">
        <v>207</v>
      </c>
      <c r="D39" s="19">
        <v>0.81</v>
      </c>
      <c r="E39" s="30">
        <v>0.81</v>
      </c>
    </row>
    <row r="40" spans="2:7" ht="15" customHeight="1">
      <c r="B40" s="53" t="s">
        <v>219</v>
      </c>
      <c r="C40" s="11" t="s">
        <v>220</v>
      </c>
      <c r="D40" s="12" t="s">
        <v>33</v>
      </c>
      <c r="E40" s="36" t="s">
        <v>33</v>
      </c>
    </row>
    <row r="41" spans="2:7" ht="15" customHeight="1">
      <c r="B41" s="54" t="s">
        <v>202</v>
      </c>
      <c r="C41" s="11" t="s">
        <v>203</v>
      </c>
      <c r="D41" s="19">
        <v>1</v>
      </c>
      <c r="E41" s="30">
        <v>1</v>
      </c>
    </row>
    <row r="42" spans="2:7" ht="15" customHeight="1">
      <c r="B42" s="53" t="s">
        <v>226</v>
      </c>
      <c r="C42" s="11" t="s">
        <v>227</v>
      </c>
      <c r="D42" s="19">
        <v>0.23</v>
      </c>
      <c r="E42" s="30">
        <v>0.23</v>
      </c>
    </row>
    <row r="43" spans="2:7" ht="15" customHeight="1">
      <c r="B43" s="53" t="s">
        <v>247</v>
      </c>
      <c r="C43" s="18" t="s">
        <v>248</v>
      </c>
      <c r="D43" s="19">
        <v>1</v>
      </c>
      <c r="E43" s="30">
        <v>1</v>
      </c>
    </row>
    <row r="44" spans="2:7" ht="15" customHeight="1">
      <c r="B44" s="54" t="s">
        <v>58</v>
      </c>
      <c r="C44" s="11" t="s">
        <v>59</v>
      </c>
      <c r="D44" s="19">
        <v>0.65</v>
      </c>
      <c r="E44" s="30">
        <v>0.65</v>
      </c>
    </row>
    <row r="45" spans="2:7" ht="15" customHeight="1">
      <c r="B45" s="53" t="s">
        <v>268</v>
      </c>
      <c r="C45" s="11" t="s">
        <v>269</v>
      </c>
      <c r="D45" s="40">
        <v>1</v>
      </c>
      <c r="E45" s="40">
        <v>1</v>
      </c>
    </row>
    <row r="46" spans="2:7" ht="15" customHeight="1">
      <c r="B46" s="53" t="s">
        <v>115</v>
      </c>
      <c r="C46" s="11" t="s">
        <v>116</v>
      </c>
      <c r="D46" s="19">
        <v>1.75</v>
      </c>
      <c r="E46" s="30">
        <v>1.75</v>
      </c>
    </row>
    <row r="47" spans="2:7" ht="15" customHeight="1">
      <c r="B47" s="53" t="s">
        <v>161</v>
      </c>
      <c r="C47" s="11" t="s">
        <v>162</v>
      </c>
      <c r="D47" s="19">
        <v>0.24</v>
      </c>
      <c r="E47" s="30">
        <v>0.24</v>
      </c>
    </row>
    <row r="48" spans="2:7" ht="15" customHeight="1">
      <c r="B48" s="53" t="s">
        <v>287</v>
      </c>
      <c r="C48" s="11" t="s">
        <v>288</v>
      </c>
      <c r="D48" s="19">
        <v>1</v>
      </c>
      <c r="E48" s="30">
        <v>1</v>
      </c>
    </row>
    <row r="49" spans="2:5" ht="15" customHeight="1">
      <c r="B49" s="54" t="s">
        <v>178</v>
      </c>
      <c r="C49" s="18" t="s">
        <v>179</v>
      </c>
      <c r="D49" s="19">
        <v>0.2</v>
      </c>
      <c r="E49" s="30">
        <v>0.2</v>
      </c>
    </row>
    <row r="50" spans="2:5" ht="15" customHeight="1">
      <c r="B50" s="53" t="s">
        <v>249</v>
      </c>
      <c r="C50" s="11" t="s">
        <v>250</v>
      </c>
      <c r="D50" s="19">
        <v>1.34</v>
      </c>
      <c r="E50" s="37">
        <v>1.34</v>
      </c>
    </row>
    <row r="51" spans="2:5" ht="15" customHeight="1">
      <c r="B51" s="53" t="s">
        <v>158</v>
      </c>
      <c r="C51" s="11" t="s">
        <v>157</v>
      </c>
      <c r="D51" s="19">
        <v>0.15</v>
      </c>
      <c r="E51" s="37">
        <v>0.15</v>
      </c>
    </row>
    <row r="52" spans="2:5" ht="15" customHeight="1">
      <c r="B52" s="53" t="s">
        <v>259</v>
      </c>
      <c r="C52" s="11" t="s">
        <v>260</v>
      </c>
      <c r="D52" s="19">
        <v>0.36</v>
      </c>
      <c r="E52" s="37">
        <v>0.36</v>
      </c>
    </row>
    <row r="53" spans="2:5" ht="24" customHeight="1">
      <c r="B53" s="230" t="s">
        <v>302</v>
      </c>
      <c r="C53" s="230"/>
      <c r="D53" s="230"/>
      <c r="E53" s="230"/>
    </row>
    <row r="54" spans="2:5" ht="26.25" customHeight="1">
      <c r="B54" s="52" t="s">
        <v>11</v>
      </c>
      <c r="C54" s="52" t="s">
        <v>12</v>
      </c>
      <c r="D54" s="52" t="s">
        <v>29</v>
      </c>
      <c r="E54" s="52" t="s">
        <v>30</v>
      </c>
    </row>
    <row r="55" spans="2:5" ht="15.95" customHeight="1">
      <c r="B55" s="237" t="s">
        <v>31</v>
      </c>
      <c r="C55" s="238"/>
      <c r="D55" s="238"/>
      <c r="E55" s="233"/>
    </row>
    <row r="56" spans="2:5" ht="15.95" customHeight="1">
      <c r="B56" s="53" t="s">
        <v>41</v>
      </c>
      <c r="C56" s="11" t="s">
        <v>42</v>
      </c>
      <c r="D56" s="19">
        <v>0.4</v>
      </c>
      <c r="E56" s="37">
        <v>0.4</v>
      </c>
    </row>
    <row r="57" spans="2:5" ht="15.95" customHeight="1">
      <c r="B57" s="53" t="s">
        <v>266</v>
      </c>
      <c r="C57" s="11" t="s">
        <v>267</v>
      </c>
      <c r="D57" s="12">
        <v>0.96</v>
      </c>
      <c r="E57" s="36">
        <v>0.96</v>
      </c>
    </row>
    <row r="58" spans="2:5" ht="15.95" customHeight="1">
      <c r="B58" s="54" t="s">
        <v>181</v>
      </c>
      <c r="C58" s="18" t="s">
        <v>180</v>
      </c>
      <c r="D58" s="12">
        <v>0.69</v>
      </c>
      <c r="E58" s="36">
        <v>0.69</v>
      </c>
    </row>
    <row r="59" spans="2:5" ht="15.95" customHeight="1">
      <c r="B59" s="234" t="s">
        <v>32</v>
      </c>
      <c r="C59" s="235"/>
      <c r="D59" s="235"/>
      <c r="E59" s="236"/>
    </row>
    <row r="60" spans="2:5" ht="15.95" customHeight="1">
      <c r="B60" s="53" t="s">
        <v>57</v>
      </c>
      <c r="C60" s="11" t="s">
        <v>56</v>
      </c>
      <c r="D60" s="12">
        <v>0.9</v>
      </c>
      <c r="E60" s="36">
        <v>0.9</v>
      </c>
    </row>
    <row r="61" spans="2:5" ht="15.95" customHeight="1">
      <c r="B61" s="53" t="s">
        <v>163</v>
      </c>
      <c r="C61" s="11" t="s">
        <v>164</v>
      </c>
      <c r="D61" s="19">
        <v>0.36</v>
      </c>
      <c r="E61" s="36">
        <v>0.36</v>
      </c>
    </row>
    <row r="62" spans="2:5" ht="15.95" customHeight="1">
      <c r="B62" s="54" t="s">
        <v>66</v>
      </c>
      <c r="C62" s="13" t="s">
        <v>67</v>
      </c>
      <c r="D62" s="19">
        <v>0.5</v>
      </c>
      <c r="E62" s="30">
        <v>0.5</v>
      </c>
    </row>
    <row r="63" spans="2:5" ht="15.95" customHeight="1">
      <c r="B63" s="231" t="s">
        <v>23</v>
      </c>
      <c r="C63" s="232"/>
      <c r="D63" s="232"/>
      <c r="E63" s="233"/>
    </row>
    <row r="64" spans="2:5" ht="15.95" customHeight="1">
      <c r="B64" s="53" t="s">
        <v>98</v>
      </c>
      <c r="C64" s="11" t="s">
        <v>99</v>
      </c>
      <c r="D64" s="12" t="s">
        <v>33</v>
      </c>
      <c r="E64" s="36" t="s">
        <v>33</v>
      </c>
    </row>
    <row r="65" spans="2:5" ht="15.95" customHeight="1">
      <c r="B65" s="234" t="s">
        <v>24</v>
      </c>
      <c r="C65" s="235"/>
      <c r="D65" s="235"/>
      <c r="E65" s="236"/>
    </row>
    <row r="66" spans="2:5" ht="15.95" customHeight="1">
      <c r="B66" s="53" t="s">
        <v>290</v>
      </c>
      <c r="C66" s="13" t="s">
        <v>291</v>
      </c>
      <c r="D66" s="19">
        <v>100</v>
      </c>
      <c r="E66" s="30">
        <v>100</v>
      </c>
    </row>
    <row r="67" spans="2:5" ht="15.95" customHeight="1">
      <c r="B67" s="242" t="s">
        <v>26</v>
      </c>
      <c r="C67" s="243"/>
      <c r="D67" s="243"/>
      <c r="E67" s="244"/>
    </row>
    <row r="68" spans="2:5" ht="15.95" customHeight="1">
      <c r="B68" s="53" t="s">
        <v>111</v>
      </c>
      <c r="C68" s="11" t="s">
        <v>112</v>
      </c>
      <c r="D68" s="12" t="s">
        <v>33</v>
      </c>
      <c r="E68" s="36" t="s">
        <v>33</v>
      </c>
    </row>
    <row r="69" spans="2:5" ht="27.75" customHeight="1">
      <c r="B69" s="245" t="s">
        <v>301</v>
      </c>
      <c r="C69" s="245"/>
      <c r="D69" s="245"/>
      <c r="E69" s="245"/>
    </row>
    <row r="70" spans="2:5" ht="20.25" customHeight="1">
      <c r="B70" s="52" t="s">
        <v>11</v>
      </c>
      <c r="C70" s="52" t="s">
        <v>12</v>
      </c>
      <c r="D70" s="52" t="s">
        <v>29</v>
      </c>
      <c r="E70" s="52" t="s">
        <v>30</v>
      </c>
    </row>
    <row r="71" spans="2:5" ht="15.95" customHeight="1">
      <c r="B71" s="239" t="s">
        <v>21</v>
      </c>
      <c r="C71" s="240"/>
      <c r="D71" s="240"/>
      <c r="E71" s="241"/>
    </row>
    <row r="72" spans="2:5" ht="15.95" customHeight="1">
      <c r="B72" s="53" t="s">
        <v>272</v>
      </c>
      <c r="C72" s="13" t="s">
        <v>169</v>
      </c>
      <c r="D72" s="40">
        <v>1.03</v>
      </c>
      <c r="E72" s="30">
        <v>1.03</v>
      </c>
    </row>
    <row r="73" spans="2:5" ht="15.95" customHeight="1">
      <c r="B73" s="234" t="s">
        <v>32</v>
      </c>
      <c r="C73" s="235"/>
      <c r="D73" s="235"/>
      <c r="E73" s="236"/>
    </row>
    <row r="74" spans="2:5" ht="15.95" customHeight="1">
      <c r="B74" s="53" t="s">
        <v>97</v>
      </c>
      <c r="C74" s="13" t="s">
        <v>96</v>
      </c>
      <c r="D74" s="40">
        <v>0.45</v>
      </c>
      <c r="E74" s="30">
        <v>0.45</v>
      </c>
    </row>
    <row r="75" spans="2:5" ht="15.95" customHeight="1">
      <c r="B75" s="54" t="s">
        <v>170</v>
      </c>
      <c r="C75" s="13" t="s">
        <v>171</v>
      </c>
      <c r="D75" s="19">
        <v>0.25</v>
      </c>
      <c r="E75" s="30">
        <v>0.25</v>
      </c>
    </row>
    <row r="76" spans="2:5" ht="15.95" customHeight="1">
      <c r="B76" s="53" t="s">
        <v>94</v>
      </c>
      <c r="C76" s="11" t="s">
        <v>95</v>
      </c>
      <c r="D76" s="19">
        <v>0.22</v>
      </c>
      <c r="E76" s="30">
        <v>0.22</v>
      </c>
    </row>
    <row r="77" spans="2:5" ht="15.95" customHeight="1">
      <c r="B77" s="231" t="s">
        <v>23</v>
      </c>
      <c r="C77" s="232"/>
      <c r="D77" s="232"/>
      <c r="E77" s="233"/>
    </row>
    <row r="78" spans="2:5" ht="15.95" customHeight="1">
      <c r="B78" s="53" t="s">
        <v>87</v>
      </c>
      <c r="C78" s="18" t="s">
        <v>84</v>
      </c>
      <c r="D78" s="19">
        <v>0.39</v>
      </c>
      <c r="E78" s="30">
        <v>0.39</v>
      </c>
    </row>
    <row r="79" spans="2:5" ht="15.95" customHeight="1">
      <c r="B79" s="53" t="s">
        <v>183</v>
      </c>
      <c r="C79" s="18" t="s">
        <v>184</v>
      </c>
      <c r="D79" s="98">
        <v>1</v>
      </c>
      <c r="E79" s="30">
        <v>1</v>
      </c>
    </row>
    <row r="80" spans="2:5" ht="15.95" customHeight="1">
      <c r="B80" s="234" t="s">
        <v>24</v>
      </c>
      <c r="C80" s="235"/>
      <c r="D80" s="235"/>
      <c r="E80" s="236"/>
    </row>
    <row r="81" spans="2:5" ht="15.95" customHeight="1">
      <c r="B81" s="53" t="s">
        <v>93</v>
      </c>
      <c r="C81" s="50" t="s">
        <v>88</v>
      </c>
      <c r="D81" s="19">
        <v>0.95</v>
      </c>
      <c r="E81" s="30">
        <v>0.95</v>
      </c>
    </row>
  </sheetData>
  <mergeCells count="21">
    <mergeCell ref="B1:E1"/>
    <mergeCell ref="B3:E3"/>
    <mergeCell ref="B16:E16"/>
    <mergeCell ref="B32:E32"/>
    <mergeCell ref="B30:E30"/>
    <mergeCell ref="B24:E24"/>
    <mergeCell ref="B13:E13"/>
    <mergeCell ref="B27:E27"/>
    <mergeCell ref="B21:E21"/>
    <mergeCell ref="B53:E53"/>
    <mergeCell ref="B11:E11"/>
    <mergeCell ref="B77:E77"/>
    <mergeCell ref="B80:E80"/>
    <mergeCell ref="B59:E59"/>
    <mergeCell ref="B55:E55"/>
    <mergeCell ref="B71:E71"/>
    <mergeCell ref="B73:E73"/>
    <mergeCell ref="B67:E67"/>
    <mergeCell ref="B69:E69"/>
    <mergeCell ref="B63:E63"/>
    <mergeCell ref="B65:E65"/>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C3" sqref="C3"/>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51" t="s">
        <v>39</v>
      </c>
      <c r="C1" s="251"/>
      <c r="D1" s="251"/>
    </row>
    <row r="2" spans="1:4" s="6" customFormat="1" ht="34.5" customHeight="1">
      <c r="B2" s="55" t="s">
        <v>28</v>
      </c>
      <c r="C2" s="56" t="s">
        <v>36</v>
      </c>
      <c r="D2" s="55" t="s">
        <v>37</v>
      </c>
    </row>
    <row r="3" spans="1:4" ht="66.75" customHeight="1">
      <c r="B3" s="57" t="s">
        <v>34</v>
      </c>
      <c r="C3" s="58">
        <v>42591</v>
      </c>
      <c r="D3" s="59" t="s">
        <v>131</v>
      </c>
    </row>
    <row r="4" spans="1:4" ht="31.5" customHeight="1">
      <c r="B4" s="60" t="s">
        <v>138</v>
      </c>
      <c r="C4" s="61">
        <v>44458</v>
      </c>
      <c r="D4" s="62" t="s">
        <v>132</v>
      </c>
    </row>
    <row r="5" spans="1:4" ht="65.25" customHeight="1">
      <c r="B5" s="60" t="s">
        <v>228</v>
      </c>
      <c r="C5" s="61">
        <v>44865</v>
      </c>
      <c r="D5" s="62" t="s">
        <v>229</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rightToLeft="1" tabSelected="1" topLeftCell="B1" zoomScaleNormal="100" workbookViewId="0">
      <selection activeCell="B3" sqref="A3:XFD3"/>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53" t="s">
        <v>300</v>
      </c>
      <c r="D1" s="254"/>
    </row>
    <row r="2" spans="3:4" s="8" customFormat="1" ht="24" customHeight="1">
      <c r="C2" s="255" t="s">
        <v>281</v>
      </c>
      <c r="D2" s="255"/>
    </row>
    <row r="3" spans="3:4" s="8" customFormat="1" ht="60.75" customHeight="1">
      <c r="C3" s="53" t="s">
        <v>262</v>
      </c>
      <c r="D3" s="64" t="s">
        <v>307</v>
      </c>
    </row>
    <row r="4" spans="3:4" s="8" customFormat="1" ht="72.75" customHeight="1">
      <c r="C4" s="65" t="s">
        <v>297</v>
      </c>
      <c r="D4" s="64" t="s">
        <v>298</v>
      </c>
    </row>
    <row r="5" spans="3:4" s="8" customFormat="1" ht="34.5" customHeight="1">
      <c r="C5" s="65" t="s">
        <v>292</v>
      </c>
      <c r="D5" s="64" t="s">
        <v>293</v>
      </c>
    </row>
    <row r="6" spans="3:4" ht="20.25" customHeight="1">
      <c r="C6" s="252" t="s">
        <v>282</v>
      </c>
      <c r="D6" s="252"/>
    </row>
    <row r="7" spans="3:4" ht="51" customHeight="1">
      <c r="C7" s="53" t="s">
        <v>263</v>
      </c>
      <c r="D7" s="64" t="s">
        <v>274</v>
      </c>
    </row>
    <row r="8" spans="3:4" ht="48" customHeight="1">
      <c r="C8" s="53" t="s">
        <v>264</v>
      </c>
      <c r="D8" s="64" t="s">
        <v>324</v>
      </c>
    </row>
    <row r="9" spans="3:4" ht="48" customHeight="1">
      <c r="C9" s="65" t="s">
        <v>289</v>
      </c>
      <c r="D9" s="64" t="s">
        <v>299</v>
      </c>
    </row>
    <row r="10" spans="3:4" ht="22.5" customHeight="1">
      <c r="C10" s="252" t="s">
        <v>283</v>
      </c>
      <c r="D10" s="252"/>
    </row>
    <row r="11" spans="3:4" ht="55.5" customHeight="1">
      <c r="C11" s="63" t="s">
        <v>153</v>
      </c>
      <c r="D11" s="64" t="s">
        <v>294</v>
      </c>
    </row>
    <row r="12" spans="3:4" ht="51.75" customHeight="1">
      <c r="C12" s="53" t="s">
        <v>152</v>
      </c>
      <c r="D12" s="64" t="s">
        <v>295</v>
      </c>
    </row>
    <row r="13" spans="3:4" ht="33.75" customHeight="1">
      <c r="C13" s="66" t="s">
        <v>221</v>
      </c>
      <c r="D13" s="64" t="s">
        <v>236</v>
      </c>
    </row>
    <row r="14" spans="3:4" ht="33.75" customHeight="1">
      <c r="C14" s="63" t="s">
        <v>45</v>
      </c>
      <c r="D14" s="64" t="s">
        <v>273</v>
      </c>
    </row>
    <row r="15" spans="3:4" ht="33.75" customHeight="1">
      <c r="C15" s="65" t="s">
        <v>265</v>
      </c>
      <c r="D15" s="64" t="s">
        <v>286</v>
      </c>
    </row>
    <row r="16" spans="3:4" ht="19.5" customHeight="1">
      <c r="C16" s="252" t="s">
        <v>284</v>
      </c>
      <c r="D16" s="252"/>
    </row>
    <row r="17" spans="3:4" ht="48" customHeight="1">
      <c r="C17" s="54" t="s">
        <v>153</v>
      </c>
      <c r="D17" s="64" t="s">
        <v>296</v>
      </c>
    </row>
    <row r="18" spans="3:4" ht="48" customHeight="1">
      <c r="C18" s="54" t="s">
        <v>216</v>
      </c>
      <c r="D18" s="64" t="s">
        <v>217</v>
      </c>
    </row>
    <row r="19" spans="3:4" ht="21.75" customHeight="1">
      <c r="C19" s="252" t="s">
        <v>285</v>
      </c>
      <c r="D19" s="252"/>
    </row>
    <row r="20" spans="3:4" ht="33.75" customHeight="1">
      <c r="C20" s="53" t="s">
        <v>245</v>
      </c>
      <c r="D20" s="64" t="s">
        <v>246</v>
      </c>
    </row>
    <row r="21" spans="3:4" ht="22.5" customHeight="1">
      <c r="C21" s="53" t="s">
        <v>243</v>
      </c>
      <c r="D21" s="64" t="s">
        <v>244</v>
      </c>
    </row>
    <row r="22" spans="3:4" ht="30" customHeight="1">
      <c r="C22" s="53" t="s">
        <v>218</v>
      </c>
      <c r="D22" s="64" t="s">
        <v>197</v>
      </c>
    </row>
    <row r="23" spans="3:4" ht="32.25" customHeight="1">
      <c r="C23" s="53" t="s">
        <v>159</v>
      </c>
      <c r="D23" s="64" t="s">
        <v>160</v>
      </c>
    </row>
    <row r="24" spans="3:4" ht="22.5" customHeight="1">
      <c r="C24" s="67" t="s">
        <v>145</v>
      </c>
      <c r="D24" s="64" t="s">
        <v>147</v>
      </c>
    </row>
    <row r="25" spans="3:4" ht="29.25" customHeight="1">
      <c r="C25" s="53" t="s">
        <v>146</v>
      </c>
      <c r="D25" s="64" t="s">
        <v>133</v>
      </c>
    </row>
    <row r="26" spans="3:4" ht="33.75" customHeight="1">
      <c r="C26" s="66" t="s">
        <v>221</v>
      </c>
      <c r="D26" s="64" t="s">
        <v>257</v>
      </c>
    </row>
    <row r="27" spans="3:4" ht="40.5" customHeight="1">
      <c r="C27" s="66" t="s">
        <v>251</v>
      </c>
      <c r="D27" s="64" t="s">
        <v>258</v>
      </c>
    </row>
  </sheetData>
  <mergeCells count="6">
    <mergeCell ref="C19:D19"/>
    <mergeCell ref="C1:D1"/>
    <mergeCell ref="C10:D10"/>
    <mergeCell ref="C6:D6"/>
    <mergeCell ref="C16:D16"/>
    <mergeCell ref="C2:D2"/>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2023-01-25T10:48:07Z</cp:lastPrinted>
  <dcterms:created xsi:type="dcterms:W3CDTF">2018-01-02T05:37:56Z</dcterms:created>
  <dcterms:modified xsi:type="dcterms:W3CDTF">2023-01-25T10:54:26Z</dcterms:modified>
</cp:coreProperties>
</file>