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570" windowWidth="20115" windowHeight="1185" activeTab="1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17" i="9" l="1"/>
  <c r="D17" i="9"/>
  <c r="F16" i="9"/>
  <c r="E16" i="9"/>
  <c r="E17" i="9" s="1"/>
  <c r="D16" i="9"/>
  <c r="F10" i="9"/>
  <c r="E10" i="9"/>
  <c r="D10" i="9"/>
  <c r="F9" i="9"/>
  <c r="E9" i="9"/>
  <c r="D9" i="9"/>
  <c r="L22" i="1" l="1"/>
  <c r="M22" i="1"/>
  <c r="N22" i="1"/>
  <c r="M66" i="1"/>
  <c r="N66" i="1"/>
  <c r="L66" i="1"/>
  <c r="L47" i="1"/>
  <c r="M47" i="1"/>
  <c r="N47" i="1"/>
  <c r="L41" i="1"/>
  <c r="M41" i="1"/>
  <c r="N41" i="1"/>
  <c r="L31" i="1"/>
  <c r="M31" i="1"/>
  <c r="N31" i="1"/>
  <c r="L54" i="1" l="1"/>
  <c r="L67" i="1" s="1"/>
  <c r="N54" i="1"/>
  <c r="N67" i="1" s="1"/>
  <c r="M54" i="1"/>
  <c r="M67" i="1" s="1"/>
</calcChain>
</file>

<file path=xl/sharedStrings.xml><?xml version="1.0" encoding="utf-8"?>
<sst xmlns="http://schemas.openxmlformats.org/spreadsheetml/2006/main" count="440" uniqueCount="311">
  <si>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</si>
  <si>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</si>
  <si>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</si>
  <si>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</si>
  <si>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</si>
  <si>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</si>
  <si>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</si>
  <si>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</si>
  <si>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</si>
  <si>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</si>
  <si>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</si>
  <si>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</si>
  <si>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</si>
  <si>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</si>
  <si>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</si>
  <si>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</si>
  <si>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</si>
  <si>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</si>
  <si>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</si>
  <si>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</si>
  <si>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</si>
  <si>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</si>
  <si>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</si>
  <si>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</si>
  <si>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</si>
  <si>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</si>
  <si>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</si>
  <si>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</si>
  <si>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</si>
  <si>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</si>
  <si>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</si>
  <si>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</si>
  <si>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</si>
  <si>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</si>
  <si>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</si>
  <si>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</si>
  <si>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</si>
  <si>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</si>
  <si>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</si>
  <si>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</si>
  <si>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</si>
  <si>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</si>
  <si>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</si>
  <si>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</si>
  <si>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</si>
  <si>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</si>
  <si>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</si>
  <si>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</si>
  <si>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</si>
  <si>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</si>
  <si>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</si>
  <si>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</si>
  <si>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</si>
  <si>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</si>
  <si>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</si>
  <si>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</si>
  <si>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</si>
  <si>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</si>
  <si>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</si>
  <si>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</si>
  <si>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</si>
  <si>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</si>
  <si>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</si>
  <si>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</si>
  <si>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</si>
  <si>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</si>
  <si>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</si>
  <si>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</si>
  <si>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</si>
  <si>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</si>
  <si>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</si>
  <si>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</si>
  <si>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</si>
  <si>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</si>
  <si>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</si>
  <si>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</si>
  <si>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</si>
  <si>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</si>
  <si>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</si>
  <si>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</si>
  <si>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</si>
  <si>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</si>
  <si>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</si>
  <si>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</si>
  <si>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</si>
  <si>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</si>
  <si>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</si>
  <si>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</si>
  <si>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</si>
  <si>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</si>
  <si>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</si>
  <si>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</si>
  <si>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</si>
  <si>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</si>
  <si>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</si>
  <si>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</si>
  <si>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</si>
  <si>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</si>
  <si>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</si>
  <si>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</si>
  <si>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</si>
  <si>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</si>
  <si>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</si>
  <si>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</si>
  <si>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</si>
  <si>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</si>
  <si>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</si>
  <si>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</si>
  <si>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</si>
  <si>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</si>
  <si>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</si>
  <si>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</si>
  <si>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</si>
  <si>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</si>
  <si>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</si>
  <si>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</si>
  <si>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</si>
  <si>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</si>
  <si>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</si>
  <si>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</si>
  <si>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</si>
  <si>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</si>
  <si>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</si>
  <si>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</si>
  <si>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</si>
  <si>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</si>
  <si>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</si>
  <si>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</si>
  <si>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</si>
  <si>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</si>
  <si>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</si>
  <si>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</si>
  <si>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</si>
  <si>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</si>
  <si>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</si>
  <si>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</si>
  <si>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</si>
  <si>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</si>
  <si>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</si>
  <si>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</si>
  <si>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</si>
  <si>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</si>
  <si>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</si>
  <si>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</si>
  <si>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</si>
  <si>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</si>
  <si>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</si>
  <si>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</si>
  <si>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</si>
  <si>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</si>
  <si>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</si>
  <si>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</si>
  <si>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</si>
  <si>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</si>
  <si>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</si>
  <si>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</si>
  <si>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</si>
  <si>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</si>
  <si>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</si>
  <si>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</si>
  <si>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</si>
  <si>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</si>
  <si>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</si>
  <si>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</si>
  <si>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</si>
  <si>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</si>
  <si>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</si>
  <si>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</si>
  <si>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</si>
  <si>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</si>
  <si>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</si>
  <si>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</si>
  <si>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</si>
  <si>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</si>
  <si>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</si>
  <si>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</si>
  <si>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</si>
  <si>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</si>
  <si>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</si>
  <si>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</si>
  <si>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</si>
  <si>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</si>
  <si>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</si>
  <si>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</si>
  <si>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</si>
  <si>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</si>
  <si>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</si>
  <si>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</si>
  <si>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</si>
  <si>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</si>
  <si>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</si>
  <si>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</si>
  <si>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</si>
  <si>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</si>
  <si>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</si>
  <si>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</si>
  <si>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</si>
  <si>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</si>
  <si>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</si>
  <si>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</si>
  <si>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</si>
  <si>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</si>
  <si>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</si>
  <si>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</si>
  <si>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</si>
  <si>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</si>
  <si>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</si>
  <si>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</si>
  <si>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</si>
  <si>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</si>
  <si>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</si>
  <si>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</si>
  <si>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</si>
  <si>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</si>
  <si>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</si>
  <si>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</si>
  <si>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</si>
  <si>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</si>
  <si>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</si>
  <si>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</si>
  <si>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</si>
  <si>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</si>
  <si>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</si>
  <si>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</si>
  <si>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</si>
  <si>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</si>
  <si>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</si>
  <si>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</si>
  <si>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</si>
  <si>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</si>
  <si>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</si>
  <si>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</si>
  <si>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</si>
  <si>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</si>
  <si>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</si>
  <si>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</si>
  <si>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</si>
  <si>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</si>
  <si>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</si>
  <si>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</si>
  <si>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</si>
  <si>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</si>
  <si>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</si>
  <si>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</si>
  <si>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</si>
  <si>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</si>
  <si>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</si>
  <si>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</si>
  <si>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</si>
  <si>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</si>
  <si>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</si>
  <si>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</si>
  <si>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</si>
  <si>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</si>
  <si>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</si>
  <si>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</si>
  <si>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</si>
  <si>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</si>
  <si>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</si>
  <si>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</si>
  <si>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</si>
  <si>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</si>
  <si>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بغداد للمشروبات الغازية (IBSD)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</si>
  <si>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</si>
  <si>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</si>
  <si>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</si>
  <si>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</si>
  <si>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</si>
  <si>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</si>
  <si>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</si>
  <si>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</si>
  <si>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</si>
  <si>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</si>
  <si>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</si>
  <si>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</si>
  <si>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</si>
  <si>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سيتم إيقاف التداول على أسهم الشركة إعتباراً من جلسة الاربعاء 2022/4/27 .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</si>
  <si>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.تم اكتمال الاكتتاب  في نهاية الدوام الرسمي ليوم الخميس 2022/4/7 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</si>
  <si>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</si>
  <si>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المنصور الدوائية(IMAP)</t>
  </si>
  <si>
    <t>سيعقد إجتماع الهيئة العامة للشركة يوم الخميس الموافق 2022/4/21 الساعة العاشرة صباحا في فندق بابل  ،  مناقشة الحسابات الختامية للسنة المالية المنتهية في 2021/12/31  ، مناقشة مقسوم ارباح لعام . تم إيقاف التداول على أسهم الشركة إعتباراً من جلسة الاثنين 2022/4/18 .</t>
  </si>
  <si>
    <t xml:space="preserve">طريق الخازر للمواد الانشائية(IKHC) </t>
  </si>
  <si>
    <t>استنادا الى قرار هياة الاوراق المالية بموجب كتابها المرقم (886/9)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</si>
  <si>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مصرف الطيف الاسلامي(BTIB)</t>
  </si>
  <si>
    <t>استنادا الى قرار هياة الاوراق المالية بموجب كتابها المرقم (887/9)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</si>
  <si>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الامين للاستثمارات العقارية (SAEI)</t>
  </si>
  <si>
    <t>استنادا الى قرار هياة الاوراق المالية بموجب كتابها المرقم (889/9)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</si>
  <si>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الخاتم للاتصالات(TZNI)</t>
  </si>
  <si>
    <t>استنادا الى قرار هياة الاوراق المالية بموجب كتابها المرقم (885/9) في 2022/4/13 تقرر نقل تصنيف اسم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</si>
  <si>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HNTI</t>
  </si>
  <si>
    <t>الاستثمارات السياحية</t>
  </si>
  <si>
    <t>HISH</t>
  </si>
  <si>
    <t>فنادق عشتار</t>
  </si>
  <si>
    <t>سيعقد إجتماع الهيئة العامة للشركة يوم السبت الموافق 2022/5/7 الساعة العاشرة صباحا في مقر الشركة ،  مناقشة الحسابات الختامية للسنة المالية المنتهية في 2021/12/31  ، مناقشة زيادة راس مال الشركة بنسبة (61.38)  وفق المادة (55/ اولا). سيتم إيقاف التداول على أسهم الشركة إعتباراً من جلسة الثلاثاء 2022/4/26 .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</si>
  <si>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</si>
  <si>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أرسل سوق العراق للاوراق المالية كتاب إلى شركة العراقية للاعمال الهندسية للافصاح عن اهم الاحداث الجوهرية التي أدت إلى إنخفاض سعر السهم لجلستين بكامل  نسبة التغير لجسلتي 4/20 و 2022/4/21.</t>
  </si>
  <si>
    <t>الخليج للتأمين(NGIR)</t>
  </si>
  <si>
    <t>أخبار الشركات المساهمة المدرجة في سوق العراق للاوراق المالية الاحد الموافق 2022/4/24</t>
  </si>
  <si>
    <t xml:space="preserve"> الشركات غير المتداولة في السوق الثاني لجلسة الاحد الموافق 2022/4/24</t>
  </si>
  <si>
    <t>الشركات غير المتداولة في السوق النظامي لجلسة الاحد الموافق 2022/4/24</t>
  </si>
  <si>
    <t>نشرة التداول في السوق النظامي رقم (76)</t>
  </si>
  <si>
    <t>جلسة الاحد الموافق 2022/4/24</t>
  </si>
  <si>
    <t>نشرة التداول في السوق الثاني رقم (76)</t>
  </si>
  <si>
    <t>بلغ الرقم القياسي العام (592.14) نقطة منخفضاً بنسبة (0.15)</t>
  </si>
  <si>
    <t>سوق العراق للأوراق المالية</t>
  </si>
  <si>
    <t>نشرة 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</si>
  <si>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</si>
  <si>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</si>
  <si>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</si>
  <si>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>جلسة الاحد  24/4/2022</t>
  </si>
  <si>
    <t xml:space="preserve">المصرف الاهلي العراقي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</si>
</sst>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[$-F400]h:mm:ss\ AM/PM"/>
    <numFmt numFmtId="166" formatCode="0.000"/>
    <numFmt numFmtId="167" formatCode="[$-1010000]yyyy/mm/dd;@"/>
    <numFmt numFmtId="168" formatCode="&quot;£&quot;#,##0.00"/>
  </numFmts>
  <fonts count="6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0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4" fontId="6" fillId="0" borderId="94" xfId="0" applyNumberFormat="1" applyFont="1" applyBorder="1" applyAlignment="1">
      <alignment horizontal="center" vertical="center"/>
    </xf>
    <xf numFmtId="3" fontId="6" fillId="0" borderId="94" xfId="0" applyNumberFormat="1" applyFont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4" fontId="61" fillId="0" borderId="94" xfId="0" applyNumberFormat="1" applyFont="1" applyBorder="1" applyAlignment="1">
      <alignment horizontal="center" vertical="center"/>
    </xf>
    <xf numFmtId="4" fontId="60" fillId="0" borderId="94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6" fillId="0" borderId="99" xfId="0" applyFont="1" applyFill="1" applyBorder="1" applyAlignment="1">
      <alignment vertical="center" wrapText="1"/>
    </xf>
    <xf numFmtId="3" fontId="6" fillId="0" borderId="99" xfId="0" applyNumberFormat="1" applyFont="1" applyBorder="1" applyAlignment="1">
      <alignment horizontal="center" vertical="center"/>
    </xf>
    <xf numFmtId="3" fontId="57" fillId="0" borderId="0" xfId="0" applyNumberFormat="1" applyFont="1"/>
    <xf numFmtId="0" fontId="58" fillId="0" borderId="97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8" fontId="6" fillId="0" borderId="100" xfId="0" applyNumberFormat="1" applyFont="1" applyFill="1" applyBorder="1" applyAlignment="1">
      <alignment horizontal="right" vertical="center" wrapText="1"/>
    </xf>
    <xf numFmtId="164" fontId="6" fillId="0" borderId="60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2" borderId="102" xfId="0" applyFont="1" applyFill="1" applyBorder="1" applyAlignment="1">
      <alignment horizontal="center" vertical="center"/>
    </xf>
    <xf numFmtId="0" fontId="65" fillId="2" borderId="102" xfId="0" applyFont="1" applyFill="1" applyBorder="1" applyAlignment="1">
      <alignment horizontal="center" vertical="center" wrapText="1"/>
    </xf>
    <xf numFmtId="0" fontId="64" fillId="0" borderId="102" xfId="2" applyFont="1" applyFill="1" applyBorder="1" applyAlignment="1">
      <alignment horizontal="right" vertical="center"/>
    </xf>
    <xf numFmtId="0" fontId="64" fillId="0" borderId="102" xfId="2" applyFont="1" applyFill="1" applyBorder="1" applyAlignment="1">
      <alignment horizontal="left" vertical="center"/>
    </xf>
    <xf numFmtId="3" fontId="66" fillId="0" borderId="106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102" xfId="0" applyFont="1" applyFill="1" applyBorder="1" applyAlignment="1">
      <alignment horizontal="center" vertical="center"/>
    </xf>
    <xf numFmtId="0" fontId="64" fillId="2" borderId="102" xfId="0" applyFont="1" applyFill="1" applyBorder="1" applyAlignment="1">
      <alignment horizontal="center" vertical="center" wrapText="1"/>
    </xf>
    <xf numFmtId="2" fontId="3" fillId="0" borderId="98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6" fillId="0" borderId="100" xfId="0" applyFont="1" applyFill="1" applyBorder="1" applyAlignment="1">
      <alignment horizontal="right" vertical="center" wrapText="1"/>
    </xf>
    <xf numFmtId="0" fontId="6" fillId="0" borderId="75" xfId="0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64" fontId="58" fillId="4" borderId="98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0" fillId="0" borderId="98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2" fontId="15" fillId="4" borderId="10" xfId="0" applyNumberFormat="1" applyFont="1" applyFill="1" applyBorder="1" applyAlignment="1">
      <alignment horizontal="center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0" fillId="0" borderId="79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66" fillId="0" borderId="107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 vertical="center"/>
    </xf>
    <xf numFmtId="0" fontId="63" fillId="0" borderId="101" xfId="0" applyFont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2" fontId="7" fillId="0" borderId="100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  <xf numFmtId="3" fontId="64" fillId="0" borderId="106" xfId="2" applyNumberFormat="1" applyFont="1" applyFill="1" applyBorder="1" applyAlignment="1">
      <alignment horizontal="center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1"/>
  <sheetViews>
    <sheetView rightToLeft="1" topLeftCell="A24" zoomScale="90" zoomScaleNormal="90" zoomScaleSheetLayoutView="100" workbookViewId="0">
      <selection activeCell="B74" sqref="B74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4" s="3" customFormat="1" ht="43.5" customHeight="1">
      <c r="B1" s="165" t="s">
        <v>0</v>
      </c>
      <c r="C1" s="166"/>
      <c r="D1" s="167"/>
      <c r="E1" s="2"/>
      <c r="F1" s="2"/>
      <c r="G1" s="2"/>
      <c r="H1" s="2"/>
      <c r="I1" s="2"/>
      <c r="J1" s="2"/>
      <c r="K1" s="2"/>
      <c r="L1" s="2"/>
      <c r="M1" s="2"/>
    </row>
    <row r="2" spans="2:14" ht="39.75" customHeight="1">
      <c r="B2" s="29" t="s">
        <v>301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39.75" customHeight="1">
      <c r="B3" s="19" t="s">
        <v>1</v>
      </c>
      <c r="C3" s="171">
        <v>995847900.07999992</v>
      </c>
      <c r="D3" s="172"/>
      <c r="E3" s="173"/>
      <c r="F3" s="2"/>
      <c r="G3" s="2"/>
      <c r="H3" s="2"/>
      <c r="I3" s="2"/>
      <c r="J3" s="4"/>
      <c r="K3" s="1" t="s">
        <v>7</v>
      </c>
      <c r="L3" s="2"/>
      <c r="M3" s="2"/>
      <c r="N3" s="25">
        <v>31</v>
      </c>
    </row>
    <row r="4" spans="2:14" ht="39.75" customHeight="1">
      <c r="B4" s="20" t="s">
        <v>2</v>
      </c>
      <c r="C4" s="171">
        <v>626316860</v>
      </c>
      <c r="D4" s="172"/>
      <c r="E4" s="173"/>
      <c r="F4" s="2"/>
      <c r="G4" s="2"/>
      <c r="H4" s="2"/>
      <c r="I4" s="2"/>
      <c r="J4" s="4"/>
      <c r="K4" s="1" t="s">
        <v>8</v>
      </c>
      <c r="L4" s="2"/>
      <c r="M4" s="2"/>
      <c r="N4" s="25">
        <v>8</v>
      </c>
    </row>
    <row r="5" spans="2:14" ht="39.75" customHeight="1">
      <c r="B5" s="20" t="s">
        <v>3</v>
      </c>
      <c r="C5" s="168">
        <v>543</v>
      </c>
      <c r="D5" s="169"/>
      <c r="E5" s="170"/>
      <c r="F5" s="2"/>
      <c r="G5" s="2"/>
      <c r="H5" s="2"/>
      <c r="I5" s="2"/>
      <c r="J5" s="4"/>
      <c r="K5" s="1" t="s">
        <v>9</v>
      </c>
      <c r="L5" s="2"/>
      <c r="M5" s="2"/>
      <c r="N5" s="26">
        <v>7</v>
      </c>
    </row>
    <row r="6" spans="2:14" ht="39.75" customHeight="1">
      <c r="B6" s="20" t="s">
        <v>4</v>
      </c>
      <c r="C6" s="174">
        <v>592.14</v>
      </c>
      <c r="D6" s="175"/>
      <c r="E6" s="176"/>
      <c r="F6" s="2"/>
      <c r="G6" s="2"/>
      <c r="H6" s="2"/>
      <c r="I6" s="2"/>
      <c r="J6" s="4"/>
      <c r="K6" s="1" t="s">
        <v>10</v>
      </c>
      <c r="L6" s="2"/>
      <c r="M6" s="2"/>
      <c r="N6" s="26">
        <v>4</v>
      </c>
    </row>
    <row r="7" spans="2:14" ht="39.75" customHeight="1">
      <c r="B7" s="20" t="s">
        <v>5</v>
      </c>
      <c r="C7" s="162">
        <v>-0.15</v>
      </c>
      <c r="D7" s="163"/>
      <c r="E7" s="35"/>
      <c r="F7" s="2"/>
      <c r="G7" s="2"/>
      <c r="H7" s="2"/>
      <c r="I7" s="2"/>
      <c r="J7" s="4"/>
      <c r="K7" s="1" t="s">
        <v>77</v>
      </c>
      <c r="L7" s="2"/>
      <c r="M7" s="2"/>
      <c r="N7" s="25">
        <v>17</v>
      </c>
    </row>
    <row r="8" spans="2:14" ht="39.7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51</v>
      </c>
    </row>
    <row r="9" spans="2:14" ht="31.5" customHeight="1">
      <c r="B9" s="128" t="s">
        <v>300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4" ht="24" customHeight="1">
      <c r="B11" s="116" t="s">
        <v>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2:14" s="36" customFormat="1" ht="24" customHeight="1">
      <c r="B12" s="40" t="s">
        <v>154</v>
      </c>
      <c r="C12" s="41" t="s">
        <v>153</v>
      </c>
      <c r="D12" s="88">
        <v>1.08</v>
      </c>
      <c r="E12" s="104">
        <v>1.08</v>
      </c>
      <c r="F12" s="104">
        <v>1.08</v>
      </c>
      <c r="G12" s="104">
        <v>1.08</v>
      </c>
      <c r="H12" s="67">
        <v>1.08</v>
      </c>
      <c r="I12" s="104">
        <v>1.08</v>
      </c>
      <c r="J12" s="104">
        <v>1.08</v>
      </c>
      <c r="K12" s="105">
        <v>0</v>
      </c>
      <c r="L12" s="106">
        <v>2</v>
      </c>
      <c r="M12" s="106">
        <v>200000000</v>
      </c>
      <c r="N12" s="106">
        <v>216000000</v>
      </c>
    </row>
    <row r="13" spans="2:14" s="36" customFormat="1" ht="24" customHeight="1">
      <c r="B13" s="39" t="s">
        <v>221</v>
      </c>
      <c r="C13" s="42" t="s">
        <v>222</v>
      </c>
      <c r="D13" s="88">
        <v>1.22</v>
      </c>
      <c r="E13" s="104">
        <v>1.24</v>
      </c>
      <c r="F13" s="104">
        <v>1.22</v>
      </c>
      <c r="G13" s="104">
        <v>1.23</v>
      </c>
      <c r="H13" s="67">
        <v>1.23</v>
      </c>
      <c r="I13" s="104">
        <v>1.24</v>
      </c>
      <c r="J13" s="104">
        <v>1.25</v>
      </c>
      <c r="K13" s="105">
        <v>-0.8</v>
      </c>
      <c r="L13" s="106">
        <v>2</v>
      </c>
      <c r="M13" s="106">
        <v>13000000</v>
      </c>
      <c r="N13" s="106">
        <v>16020000</v>
      </c>
    </row>
    <row r="14" spans="2:14" s="36" customFormat="1" ht="24" customHeight="1">
      <c r="B14" s="40" t="s">
        <v>271</v>
      </c>
      <c r="C14" s="41" t="s">
        <v>272</v>
      </c>
      <c r="D14" s="88">
        <v>0.56999999999999995</v>
      </c>
      <c r="E14" s="104">
        <v>0.56999999999999995</v>
      </c>
      <c r="F14" s="104">
        <v>0.56999999999999995</v>
      </c>
      <c r="G14" s="104">
        <v>0.56999999999999995</v>
      </c>
      <c r="H14" s="67">
        <v>0.56999999999999995</v>
      </c>
      <c r="I14" s="104">
        <v>0.56999999999999995</v>
      </c>
      <c r="J14" s="104">
        <v>0.56999999999999995</v>
      </c>
      <c r="K14" s="105">
        <v>0</v>
      </c>
      <c r="L14" s="106">
        <v>1</v>
      </c>
      <c r="M14" s="106">
        <v>5000000</v>
      </c>
      <c r="N14" s="106">
        <v>2850000</v>
      </c>
    </row>
    <row r="15" spans="2:14" s="36" customFormat="1" ht="24" customHeight="1">
      <c r="B15" s="40" t="s">
        <v>127</v>
      </c>
      <c r="C15" s="41" t="s">
        <v>126</v>
      </c>
      <c r="D15" s="88">
        <v>0.17</v>
      </c>
      <c r="E15" s="104">
        <v>0.17</v>
      </c>
      <c r="F15" s="104">
        <v>0.17</v>
      </c>
      <c r="G15" s="104">
        <v>0.17</v>
      </c>
      <c r="H15" s="67">
        <v>0.17</v>
      </c>
      <c r="I15" s="104">
        <v>0.17</v>
      </c>
      <c r="J15" s="104">
        <v>0.17</v>
      </c>
      <c r="K15" s="105">
        <v>0</v>
      </c>
      <c r="L15" s="106">
        <v>8</v>
      </c>
      <c r="M15" s="106">
        <v>37250000</v>
      </c>
      <c r="N15" s="106">
        <v>6332500</v>
      </c>
    </row>
    <row r="16" spans="2:14" s="36" customFormat="1" ht="24" customHeight="1">
      <c r="B16" s="39" t="s">
        <v>156</v>
      </c>
      <c r="C16" s="42" t="s">
        <v>155</v>
      </c>
      <c r="D16" s="88">
        <v>0.28999999999999998</v>
      </c>
      <c r="E16" s="104">
        <v>0.28999999999999998</v>
      </c>
      <c r="F16" s="104">
        <v>0.28999999999999998</v>
      </c>
      <c r="G16" s="104">
        <v>0.28999999999999998</v>
      </c>
      <c r="H16" s="67">
        <v>0.28999999999999998</v>
      </c>
      <c r="I16" s="104">
        <v>0.28999999999999998</v>
      </c>
      <c r="J16" s="104">
        <v>0.28999999999999998</v>
      </c>
      <c r="K16" s="105">
        <v>0</v>
      </c>
      <c r="L16" s="106">
        <v>1</v>
      </c>
      <c r="M16" s="106">
        <v>2000000</v>
      </c>
      <c r="N16" s="106">
        <v>580000</v>
      </c>
    </row>
    <row r="17" spans="2:14" s="36" customFormat="1" ht="24" customHeight="1">
      <c r="B17" s="39" t="s">
        <v>130</v>
      </c>
      <c r="C17" s="42" t="s">
        <v>131</v>
      </c>
      <c r="D17" s="88">
        <v>0.54</v>
      </c>
      <c r="E17" s="104">
        <v>0.55000000000000004</v>
      </c>
      <c r="F17" s="104">
        <v>0.54</v>
      </c>
      <c r="G17" s="104">
        <v>0.55000000000000004</v>
      </c>
      <c r="H17" s="67">
        <v>0.55000000000000004</v>
      </c>
      <c r="I17" s="104">
        <v>0.55000000000000004</v>
      </c>
      <c r="J17" s="104">
        <v>0.55000000000000004</v>
      </c>
      <c r="K17" s="105">
        <v>0</v>
      </c>
      <c r="L17" s="106">
        <v>4</v>
      </c>
      <c r="M17" s="106">
        <v>269553</v>
      </c>
      <c r="N17" s="106">
        <v>147558.62</v>
      </c>
    </row>
    <row r="18" spans="2:14" s="36" customFormat="1" ht="24" customHeight="1">
      <c r="B18" s="40" t="s">
        <v>200</v>
      </c>
      <c r="C18" s="41" t="s">
        <v>201</v>
      </c>
      <c r="D18" s="88">
        <v>0.18</v>
      </c>
      <c r="E18" s="104">
        <v>0.18</v>
      </c>
      <c r="F18" s="104">
        <v>0.18</v>
      </c>
      <c r="G18" s="104">
        <v>0.18</v>
      </c>
      <c r="H18" s="67">
        <v>0.18</v>
      </c>
      <c r="I18" s="104">
        <v>0.18</v>
      </c>
      <c r="J18" s="104">
        <v>0.18</v>
      </c>
      <c r="K18" s="105">
        <v>0</v>
      </c>
      <c r="L18" s="106">
        <v>7</v>
      </c>
      <c r="M18" s="106">
        <v>25900000</v>
      </c>
      <c r="N18" s="106">
        <v>4662000</v>
      </c>
    </row>
    <row r="19" spans="2:14" s="36" customFormat="1" ht="24" customHeight="1">
      <c r="B19" s="40" t="s">
        <v>175</v>
      </c>
      <c r="C19" s="41" t="s">
        <v>176</v>
      </c>
      <c r="D19" s="88">
        <v>0.3</v>
      </c>
      <c r="E19" s="104">
        <v>0.3</v>
      </c>
      <c r="F19" s="104">
        <v>0.28000000000000003</v>
      </c>
      <c r="G19" s="104">
        <v>0.28000000000000003</v>
      </c>
      <c r="H19" s="67">
        <v>0.31</v>
      </c>
      <c r="I19" s="104">
        <v>0.28000000000000003</v>
      </c>
      <c r="J19" s="104">
        <v>0.31</v>
      </c>
      <c r="K19" s="105">
        <v>-9.68</v>
      </c>
      <c r="L19" s="106">
        <v>47</v>
      </c>
      <c r="M19" s="106">
        <v>170263805</v>
      </c>
      <c r="N19" s="106">
        <v>48133865.399999999</v>
      </c>
    </row>
    <row r="20" spans="2:14" s="36" customFormat="1" ht="24" customHeight="1">
      <c r="B20" s="40" t="s">
        <v>259</v>
      </c>
      <c r="C20" s="41" t="s">
        <v>260</v>
      </c>
      <c r="D20" s="88">
        <v>1.28</v>
      </c>
      <c r="E20" s="104">
        <v>1.3</v>
      </c>
      <c r="F20" s="104">
        <v>1.28</v>
      </c>
      <c r="G20" s="104">
        <v>1.29</v>
      </c>
      <c r="H20" s="67">
        <v>1.3</v>
      </c>
      <c r="I20" s="104">
        <v>1.28</v>
      </c>
      <c r="J20" s="104">
        <v>1.3</v>
      </c>
      <c r="K20" s="105">
        <v>-1.54</v>
      </c>
      <c r="L20" s="106">
        <v>21</v>
      </c>
      <c r="M20" s="106">
        <v>21666489</v>
      </c>
      <c r="N20" s="106">
        <v>27883105.920000002</v>
      </c>
    </row>
    <row r="21" spans="2:14" s="36" customFormat="1" ht="24" customHeight="1">
      <c r="B21" s="39" t="s">
        <v>111</v>
      </c>
      <c r="C21" s="44" t="s">
        <v>110</v>
      </c>
      <c r="D21" s="88">
        <v>0.24</v>
      </c>
      <c r="E21" s="104">
        <v>0.26</v>
      </c>
      <c r="F21" s="104">
        <v>0.24</v>
      </c>
      <c r="G21" s="104">
        <v>0.25</v>
      </c>
      <c r="H21" s="67">
        <v>0.23</v>
      </c>
      <c r="I21" s="104">
        <v>0.26</v>
      </c>
      <c r="J21" s="104">
        <v>0.24</v>
      </c>
      <c r="K21" s="105">
        <v>8.33</v>
      </c>
      <c r="L21" s="106">
        <v>24</v>
      </c>
      <c r="M21" s="106">
        <v>68457232</v>
      </c>
      <c r="N21" s="106">
        <v>17180518</v>
      </c>
    </row>
    <row r="22" spans="2:14" ht="24" customHeight="1">
      <c r="B22" s="133" t="s">
        <v>23</v>
      </c>
      <c r="C22" s="134"/>
      <c r="D22" s="164"/>
      <c r="E22" s="126"/>
      <c r="F22" s="126"/>
      <c r="G22" s="126"/>
      <c r="H22" s="126"/>
      <c r="I22" s="126"/>
      <c r="J22" s="126"/>
      <c r="K22" s="127"/>
      <c r="L22" s="37">
        <f>SUM(L12:L21)</f>
        <v>117</v>
      </c>
      <c r="M22" s="37">
        <f>SUM(M12:M21)</f>
        <v>543807079</v>
      </c>
      <c r="N22" s="37">
        <f>SUM(N12:N21)</f>
        <v>339789547.94</v>
      </c>
    </row>
    <row r="23" spans="2:14" s="36" customFormat="1" ht="21" customHeight="1">
      <c r="B23" s="121" t="s">
        <v>49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22"/>
    </row>
    <row r="24" spans="2:14" s="36" customFormat="1" ht="24" customHeight="1">
      <c r="B24" s="40" t="s">
        <v>150</v>
      </c>
      <c r="C24" s="41" t="s">
        <v>149</v>
      </c>
      <c r="D24" s="88">
        <v>8.34</v>
      </c>
      <c r="E24" s="104">
        <v>8.5500000000000007</v>
      </c>
      <c r="F24" s="104">
        <v>8.34</v>
      </c>
      <c r="G24" s="104">
        <v>8.4600000000000009</v>
      </c>
      <c r="H24" s="67">
        <v>8.25</v>
      </c>
      <c r="I24" s="104">
        <v>8.4700000000000006</v>
      </c>
      <c r="J24" s="104">
        <v>8.2799999999999994</v>
      </c>
      <c r="K24" s="105">
        <v>2.29</v>
      </c>
      <c r="L24" s="106">
        <v>62</v>
      </c>
      <c r="M24" s="106">
        <v>12825000</v>
      </c>
      <c r="N24" s="106">
        <v>108507750</v>
      </c>
    </row>
    <row r="25" spans="2:14" s="36" customFormat="1" ht="24" customHeight="1">
      <c r="B25" s="133" t="s">
        <v>177</v>
      </c>
      <c r="C25" s="134"/>
      <c r="D25" s="164"/>
      <c r="E25" s="126"/>
      <c r="F25" s="126"/>
      <c r="G25" s="126"/>
      <c r="H25" s="126"/>
      <c r="I25" s="126"/>
      <c r="J25" s="126"/>
      <c r="K25" s="127"/>
      <c r="L25" s="106">
        <v>62</v>
      </c>
      <c r="M25" s="106">
        <v>12825000</v>
      </c>
      <c r="N25" s="106">
        <v>108507750</v>
      </c>
    </row>
    <row r="26" spans="2:14" s="36" customFormat="1" ht="18.75" customHeight="1">
      <c r="B26" s="121" t="s">
        <v>24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22"/>
    </row>
    <row r="27" spans="2:14" s="36" customFormat="1" ht="24" customHeight="1">
      <c r="B27" s="39" t="s">
        <v>98</v>
      </c>
      <c r="C27" s="44" t="s">
        <v>97</v>
      </c>
      <c r="D27" s="88">
        <v>28</v>
      </c>
      <c r="E27" s="104">
        <v>28</v>
      </c>
      <c r="F27" s="104">
        <v>28</v>
      </c>
      <c r="G27" s="104">
        <v>28</v>
      </c>
      <c r="H27" s="67">
        <v>28</v>
      </c>
      <c r="I27" s="104">
        <v>28</v>
      </c>
      <c r="J27" s="104">
        <v>28</v>
      </c>
      <c r="K27" s="105">
        <v>0</v>
      </c>
      <c r="L27" s="106">
        <v>1</v>
      </c>
      <c r="M27" s="106">
        <v>1000</v>
      </c>
      <c r="N27" s="106">
        <v>28000</v>
      </c>
    </row>
    <row r="28" spans="2:14" s="36" customFormat="1" ht="24" customHeight="1">
      <c r="B28" s="39" t="s">
        <v>189</v>
      </c>
      <c r="C28" s="44" t="s">
        <v>190</v>
      </c>
      <c r="D28" s="88">
        <v>2.75</v>
      </c>
      <c r="E28" s="104">
        <v>2.75</v>
      </c>
      <c r="F28" s="104">
        <v>2.75</v>
      </c>
      <c r="G28" s="104">
        <v>2.75</v>
      </c>
      <c r="H28" s="67">
        <v>2.75</v>
      </c>
      <c r="I28" s="104">
        <v>2.75</v>
      </c>
      <c r="J28" s="104">
        <v>2.75</v>
      </c>
      <c r="K28" s="105">
        <v>0</v>
      </c>
      <c r="L28" s="106">
        <v>1</v>
      </c>
      <c r="M28" s="106">
        <v>396750</v>
      </c>
      <c r="N28" s="106">
        <v>1091062.5</v>
      </c>
    </row>
    <row r="29" spans="2:14" s="36" customFormat="1" ht="24" customHeight="1">
      <c r="B29" s="39" t="s">
        <v>195</v>
      </c>
      <c r="C29" s="44" t="s">
        <v>196</v>
      </c>
      <c r="D29" s="88">
        <v>11.3</v>
      </c>
      <c r="E29" s="104">
        <v>11.55</v>
      </c>
      <c r="F29" s="104">
        <v>11.1</v>
      </c>
      <c r="G29" s="104">
        <v>11.36</v>
      </c>
      <c r="H29" s="67">
        <v>11.25</v>
      </c>
      <c r="I29" s="104">
        <v>11.42</v>
      </c>
      <c r="J29" s="104">
        <v>11.2</v>
      </c>
      <c r="K29" s="105">
        <v>1.96</v>
      </c>
      <c r="L29" s="106">
        <v>28</v>
      </c>
      <c r="M29" s="106">
        <v>1565000</v>
      </c>
      <c r="N29" s="106">
        <v>17786050</v>
      </c>
    </row>
    <row r="30" spans="2:14" s="36" customFormat="1" ht="24" customHeight="1">
      <c r="B30" s="48" t="s">
        <v>118</v>
      </c>
      <c r="C30" s="49" t="s">
        <v>119</v>
      </c>
      <c r="D30" s="88">
        <v>0.51</v>
      </c>
      <c r="E30" s="104">
        <v>0.51</v>
      </c>
      <c r="F30" s="104">
        <v>0.5</v>
      </c>
      <c r="G30" s="104">
        <v>0.5</v>
      </c>
      <c r="H30" s="67">
        <v>0.49</v>
      </c>
      <c r="I30" s="104">
        <v>0.5</v>
      </c>
      <c r="J30" s="104">
        <v>0.49</v>
      </c>
      <c r="K30" s="105">
        <v>2.04</v>
      </c>
      <c r="L30" s="106">
        <v>4</v>
      </c>
      <c r="M30" s="106">
        <v>400000</v>
      </c>
      <c r="N30" s="106">
        <v>201000</v>
      </c>
    </row>
    <row r="31" spans="2:14" s="36" customFormat="1" ht="24" customHeight="1">
      <c r="B31" s="133" t="s">
        <v>247</v>
      </c>
      <c r="C31" s="134"/>
      <c r="D31" s="164"/>
      <c r="E31" s="126"/>
      <c r="F31" s="126"/>
      <c r="G31" s="126"/>
      <c r="H31" s="126"/>
      <c r="I31" s="126"/>
      <c r="J31" s="126"/>
      <c r="K31" s="127"/>
      <c r="L31" s="37">
        <f>SUM(L27:L30)</f>
        <v>34</v>
      </c>
      <c r="M31" s="37">
        <f>SUM(M27:M30)</f>
        <v>2362750</v>
      </c>
      <c r="N31" s="37">
        <f>SUM(N27:N30)</f>
        <v>19106112.5</v>
      </c>
    </row>
    <row r="32" spans="2:14" ht="24" customHeight="1">
      <c r="B32" s="121" t="s">
        <v>25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22"/>
    </row>
    <row r="33" spans="2:14" s="36" customFormat="1" ht="24" customHeight="1">
      <c r="B33" s="85" t="s">
        <v>124</v>
      </c>
      <c r="C33" s="86" t="s">
        <v>125</v>
      </c>
      <c r="D33" s="88">
        <v>2</v>
      </c>
      <c r="E33" s="104">
        <v>2</v>
      </c>
      <c r="F33" s="104">
        <v>2</v>
      </c>
      <c r="G33" s="104">
        <v>2</v>
      </c>
      <c r="H33" s="67">
        <v>2</v>
      </c>
      <c r="I33" s="104">
        <v>2</v>
      </c>
      <c r="J33" s="104">
        <v>2</v>
      </c>
      <c r="K33" s="105">
        <v>0</v>
      </c>
      <c r="L33" s="106">
        <v>1</v>
      </c>
      <c r="M33" s="106">
        <v>200000</v>
      </c>
      <c r="N33" s="106">
        <v>400000</v>
      </c>
    </row>
    <row r="34" spans="2:14" s="36" customFormat="1" ht="24" customHeight="1">
      <c r="B34" s="39" t="s">
        <v>71</v>
      </c>
      <c r="C34" s="44" t="s">
        <v>72</v>
      </c>
      <c r="D34" s="88">
        <v>1.02</v>
      </c>
      <c r="E34" s="104">
        <v>1.02</v>
      </c>
      <c r="F34" s="104">
        <v>1.02</v>
      </c>
      <c r="G34" s="104">
        <v>1.02</v>
      </c>
      <c r="H34" s="67">
        <v>1.02</v>
      </c>
      <c r="I34" s="104">
        <v>1.02</v>
      </c>
      <c r="J34" s="104">
        <v>1.02</v>
      </c>
      <c r="K34" s="105">
        <v>0</v>
      </c>
      <c r="L34" s="106">
        <v>1</v>
      </c>
      <c r="M34" s="106">
        <v>50000</v>
      </c>
      <c r="N34" s="106">
        <v>51000</v>
      </c>
    </row>
    <row r="35" spans="2:14" s="36" customFormat="1" ht="24" customHeight="1">
      <c r="B35" s="39" t="s">
        <v>198</v>
      </c>
      <c r="C35" s="44" t="s">
        <v>199</v>
      </c>
      <c r="D35" s="88">
        <v>4.5999999999999996</v>
      </c>
      <c r="E35" s="104">
        <v>4.5999999999999996</v>
      </c>
      <c r="F35" s="104">
        <v>4.5999999999999996</v>
      </c>
      <c r="G35" s="104">
        <v>4.5999999999999996</v>
      </c>
      <c r="H35" s="67">
        <v>4.5999999999999996</v>
      </c>
      <c r="I35" s="104">
        <v>4.5999999999999996</v>
      </c>
      <c r="J35" s="104">
        <v>4.5999999999999996</v>
      </c>
      <c r="K35" s="105">
        <v>0</v>
      </c>
      <c r="L35" s="106">
        <v>1</v>
      </c>
      <c r="M35" s="106">
        <v>6702</v>
      </c>
      <c r="N35" s="106">
        <v>30829.200000000001</v>
      </c>
    </row>
    <row r="36" spans="2:14" s="36" customFormat="1" ht="24" customHeight="1">
      <c r="B36" s="39" t="s">
        <v>180</v>
      </c>
      <c r="C36" s="44" t="s">
        <v>181</v>
      </c>
      <c r="D36" s="88">
        <v>2.72</v>
      </c>
      <c r="E36" s="104">
        <v>2.72</v>
      </c>
      <c r="F36" s="104">
        <v>2.63</v>
      </c>
      <c r="G36" s="104">
        <v>2.66</v>
      </c>
      <c r="H36" s="67">
        <v>2.69</v>
      </c>
      <c r="I36" s="104">
        <v>2.63</v>
      </c>
      <c r="J36" s="104">
        <v>2.71</v>
      </c>
      <c r="K36" s="105">
        <v>-2.95</v>
      </c>
      <c r="L36" s="106">
        <v>26</v>
      </c>
      <c r="M36" s="106">
        <v>9391899</v>
      </c>
      <c r="N36" s="106">
        <v>24976013.359999999</v>
      </c>
    </row>
    <row r="37" spans="2:14" s="36" customFormat="1" ht="24" customHeight="1">
      <c r="B37" s="39" t="s">
        <v>230</v>
      </c>
      <c r="C37" s="44" t="s">
        <v>231</v>
      </c>
      <c r="D37" s="88">
        <v>2.6</v>
      </c>
      <c r="E37" s="104">
        <v>2.6</v>
      </c>
      <c r="F37" s="104">
        <v>2.6</v>
      </c>
      <c r="G37" s="104">
        <v>2.6</v>
      </c>
      <c r="H37" s="67">
        <v>2.58</v>
      </c>
      <c r="I37" s="104">
        <v>2.6</v>
      </c>
      <c r="J37" s="104">
        <v>2.58</v>
      </c>
      <c r="K37" s="105">
        <v>0.78</v>
      </c>
      <c r="L37" s="106">
        <v>1</v>
      </c>
      <c r="M37" s="106">
        <v>140000</v>
      </c>
      <c r="N37" s="106">
        <v>364000</v>
      </c>
    </row>
    <row r="38" spans="2:14" s="36" customFormat="1" ht="24" customHeight="1">
      <c r="B38" s="39" t="s">
        <v>105</v>
      </c>
      <c r="C38" s="44" t="s">
        <v>104</v>
      </c>
      <c r="D38" s="88">
        <v>6.48</v>
      </c>
      <c r="E38" s="104">
        <v>6.75</v>
      </c>
      <c r="F38" s="104">
        <v>6.48</v>
      </c>
      <c r="G38" s="104">
        <v>6.63</v>
      </c>
      <c r="H38" s="67">
        <v>6.44</v>
      </c>
      <c r="I38" s="104">
        <v>6.75</v>
      </c>
      <c r="J38" s="104">
        <v>6.48</v>
      </c>
      <c r="K38" s="105">
        <v>4.17</v>
      </c>
      <c r="L38" s="106">
        <v>30</v>
      </c>
      <c r="M38" s="106">
        <v>10377000</v>
      </c>
      <c r="N38" s="106">
        <v>68837710</v>
      </c>
    </row>
    <row r="39" spans="2:14" s="36" customFormat="1" ht="24" customHeight="1">
      <c r="B39" s="39" t="s">
        <v>244</v>
      </c>
      <c r="C39" s="44" t="s">
        <v>245</v>
      </c>
      <c r="D39" s="88">
        <v>2.5</v>
      </c>
      <c r="E39" s="104">
        <v>2.56</v>
      </c>
      <c r="F39" s="104">
        <v>2.5</v>
      </c>
      <c r="G39" s="104">
        <v>2.5299999999999998</v>
      </c>
      <c r="H39" s="67">
        <v>2.46</v>
      </c>
      <c r="I39" s="104">
        <v>2.5299999999999998</v>
      </c>
      <c r="J39" s="104">
        <v>2.5</v>
      </c>
      <c r="K39" s="105">
        <v>1.2</v>
      </c>
      <c r="L39" s="106">
        <v>34</v>
      </c>
      <c r="M39" s="106">
        <v>13000000</v>
      </c>
      <c r="N39" s="106">
        <v>32941900</v>
      </c>
    </row>
    <row r="40" spans="2:14" s="36" customFormat="1" ht="24" customHeight="1">
      <c r="B40" s="39" t="s">
        <v>202</v>
      </c>
      <c r="C40" s="44" t="s">
        <v>203</v>
      </c>
      <c r="D40" s="88">
        <v>11.1</v>
      </c>
      <c r="E40" s="104">
        <v>11.1</v>
      </c>
      <c r="F40" s="104">
        <v>10.75</v>
      </c>
      <c r="G40" s="104">
        <v>10.91</v>
      </c>
      <c r="H40" s="67">
        <v>11.2</v>
      </c>
      <c r="I40" s="104">
        <v>10.75</v>
      </c>
      <c r="J40" s="104">
        <v>11.2</v>
      </c>
      <c r="K40" s="105">
        <v>-4.0199999999999996</v>
      </c>
      <c r="L40" s="106">
        <v>2</v>
      </c>
      <c r="M40" s="106">
        <v>180000</v>
      </c>
      <c r="N40" s="106">
        <v>1963000</v>
      </c>
    </row>
    <row r="41" spans="2:14" s="36" customFormat="1" ht="24" customHeight="1">
      <c r="B41" s="123" t="s">
        <v>26</v>
      </c>
      <c r="C41" s="124"/>
      <c r="D41" s="125"/>
      <c r="E41" s="126"/>
      <c r="F41" s="126"/>
      <c r="G41" s="126"/>
      <c r="H41" s="126"/>
      <c r="I41" s="126"/>
      <c r="J41" s="126"/>
      <c r="K41" s="127"/>
      <c r="L41" s="63">
        <f>SUM(L33:L40)</f>
        <v>96</v>
      </c>
      <c r="M41" s="63">
        <f>SUM(M33:M40)</f>
        <v>33345601</v>
      </c>
      <c r="N41" s="63">
        <f>SUM(N33:N40)</f>
        <v>129564452.56</v>
      </c>
    </row>
    <row r="42" spans="2:14" s="36" customFormat="1" ht="21.75" customHeight="1">
      <c r="B42" s="121" t="s">
        <v>62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22"/>
    </row>
    <row r="43" spans="2:14" s="36" customFormat="1" ht="24" customHeight="1">
      <c r="B43" s="39" t="s">
        <v>263</v>
      </c>
      <c r="C43" s="44" t="s">
        <v>264</v>
      </c>
      <c r="D43" s="88">
        <v>8.15</v>
      </c>
      <c r="E43" s="104">
        <v>8.15</v>
      </c>
      <c r="F43" s="104">
        <v>8.15</v>
      </c>
      <c r="G43" s="104">
        <v>8.15</v>
      </c>
      <c r="H43" s="67">
        <v>8.15</v>
      </c>
      <c r="I43" s="104">
        <v>8.15</v>
      </c>
      <c r="J43" s="104">
        <v>8.15</v>
      </c>
      <c r="K43" s="105">
        <v>0</v>
      </c>
      <c r="L43" s="106">
        <v>5</v>
      </c>
      <c r="M43" s="106">
        <v>1190000</v>
      </c>
      <c r="N43" s="106">
        <v>9698500</v>
      </c>
    </row>
    <row r="44" spans="2:14" s="36" customFormat="1" ht="24" customHeight="1">
      <c r="B44" s="39" t="s">
        <v>292</v>
      </c>
      <c r="C44" s="44" t="s">
        <v>291</v>
      </c>
      <c r="D44" s="88">
        <v>9.5</v>
      </c>
      <c r="E44" s="104">
        <v>9.75</v>
      </c>
      <c r="F44" s="104">
        <v>9.4</v>
      </c>
      <c r="G44" s="104">
        <v>9.51</v>
      </c>
      <c r="H44" s="67">
        <v>9.75</v>
      </c>
      <c r="I44" s="104">
        <v>9.4</v>
      </c>
      <c r="J44" s="104">
        <v>9.6</v>
      </c>
      <c r="K44" s="105">
        <v>-2.08</v>
      </c>
      <c r="L44" s="106">
        <v>14</v>
      </c>
      <c r="M44" s="106">
        <v>514210</v>
      </c>
      <c r="N44" s="106">
        <v>4892574</v>
      </c>
    </row>
    <row r="45" spans="2:14" s="36" customFormat="1" ht="24" customHeight="1">
      <c r="B45" s="39" t="s">
        <v>94</v>
      </c>
      <c r="C45" s="44" t="s">
        <v>95</v>
      </c>
      <c r="D45" s="88">
        <v>13.8</v>
      </c>
      <c r="E45" s="104">
        <v>13.8</v>
      </c>
      <c r="F45" s="104">
        <v>13.75</v>
      </c>
      <c r="G45" s="104">
        <v>13.78</v>
      </c>
      <c r="H45" s="67">
        <v>13.76</v>
      </c>
      <c r="I45" s="104">
        <v>13.75</v>
      </c>
      <c r="J45" s="104">
        <v>14</v>
      </c>
      <c r="K45" s="105">
        <v>-1.79</v>
      </c>
      <c r="L45" s="106">
        <v>2</v>
      </c>
      <c r="M45" s="106">
        <v>100000</v>
      </c>
      <c r="N45" s="106">
        <v>1377500</v>
      </c>
    </row>
    <row r="46" spans="2:14" s="36" customFormat="1" ht="24" customHeight="1">
      <c r="B46" s="39" t="s">
        <v>290</v>
      </c>
      <c r="C46" s="44" t="s">
        <v>289</v>
      </c>
      <c r="D46" s="88">
        <v>8.8000000000000007</v>
      </c>
      <c r="E46" s="104">
        <v>8.8000000000000007</v>
      </c>
      <c r="F46" s="104">
        <v>8.8000000000000007</v>
      </c>
      <c r="G46" s="104">
        <v>8.8000000000000007</v>
      </c>
      <c r="H46" s="67">
        <v>8.8000000000000007</v>
      </c>
      <c r="I46" s="104">
        <v>8.8000000000000007</v>
      </c>
      <c r="J46" s="104">
        <v>8.8000000000000007</v>
      </c>
      <c r="K46" s="105">
        <v>0</v>
      </c>
      <c r="L46" s="106">
        <v>14</v>
      </c>
      <c r="M46" s="106">
        <v>833073</v>
      </c>
      <c r="N46" s="106">
        <v>7331042.4000000004</v>
      </c>
    </row>
    <row r="47" spans="2:14" s="36" customFormat="1" ht="24" customHeight="1">
      <c r="B47" s="123" t="s">
        <v>261</v>
      </c>
      <c r="C47" s="124"/>
      <c r="D47" s="125"/>
      <c r="E47" s="126"/>
      <c r="F47" s="126"/>
      <c r="G47" s="126"/>
      <c r="H47" s="126"/>
      <c r="I47" s="126"/>
      <c r="J47" s="126"/>
      <c r="K47" s="127"/>
      <c r="L47" s="98">
        <f>SUM(L43:L46)</f>
        <v>35</v>
      </c>
      <c r="M47" s="98">
        <f>SUM(M43:M46)</f>
        <v>2637283</v>
      </c>
      <c r="N47" s="98">
        <f>SUM(N43:N46)</f>
        <v>23299616.399999999</v>
      </c>
    </row>
    <row r="48" spans="2:14" ht="22.5" customHeight="1">
      <c r="B48" s="135" t="s">
        <v>44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2:14" s="36" customFormat="1" ht="31.5" customHeight="1">
      <c r="B49" s="128" t="s">
        <v>300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/>
    </row>
    <row r="50" spans="2:14" s="36" customFormat="1" ht="41.25" customHeight="1">
      <c r="B50" s="30" t="s">
        <v>12</v>
      </c>
      <c r="C50" s="31" t="s">
        <v>13</v>
      </c>
      <c r="D50" s="31" t="s">
        <v>14</v>
      </c>
      <c r="E50" s="31" t="s">
        <v>15</v>
      </c>
      <c r="F50" s="31" t="s">
        <v>16</v>
      </c>
      <c r="G50" s="31" t="s">
        <v>17</v>
      </c>
      <c r="H50" s="31" t="s">
        <v>18</v>
      </c>
      <c r="I50" s="31" t="s">
        <v>19</v>
      </c>
      <c r="J50" s="31" t="s">
        <v>20</v>
      </c>
      <c r="K50" s="31" t="s">
        <v>21</v>
      </c>
      <c r="L50" s="31" t="s">
        <v>3</v>
      </c>
      <c r="M50" s="31" t="s">
        <v>2</v>
      </c>
      <c r="N50" s="31" t="s">
        <v>1</v>
      </c>
    </row>
    <row r="51" spans="2:14" s="36" customFormat="1" ht="24" customHeight="1">
      <c r="B51" s="121" t="s">
        <v>27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22"/>
    </row>
    <row r="52" spans="2:14" s="36" customFormat="1" ht="24" customHeight="1">
      <c r="B52" s="39" t="s">
        <v>252</v>
      </c>
      <c r="C52" s="44" t="s">
        <v>253</v>
      </c>
      <c r="D52" s="62">
        <v>11.9</v>
      </c>
      <c r="E52" s="88">
        <v>12.25</v>
      </c>
      <c r="F52" s="88">
        <v>11.9</v>
      </c>
      <c r="G52" s="88">
        <v>12.08</v>
      </c>
      <c r="H52" s="88">
        <v>11.81</v>
      </c>
      <c r="I52" s="88">
        <v>12.01</v>
      </c>
      <c r="J52" s="88">
        <v>11.9</v>
      </c>
      <c r="K52" s="89">
        <v>0.92</v>
      </c>
      <c r="L52" s="90">
        <v>195</v>
      </c>
      <c r="M52" s="90">
        <v>31016099</v>
      </c>
      <c r="N52" s="90">
        <v>374629979.88</v>
      </c>
    </row>
    <row r="53" spans="2:14" s="36" customFormat="1" ht="24" customHeight="1">
      <c r="B53" s="123" t="s">
        <v>254</v>
      </c>
      <c r="C53" s="124"/>
      <c r="D53" s="125"/>
      <c r="E53" s="126"/>
      <c r="F53" s="126"/>
      <c r="G53" s="126"/>
      <c r="H53" s="126"/>
      <c r="I53" s="126"/>
      <c r="J53" s="126"/>
      <c r="K53" s="127"/>
      <c r="L53" s="90">
        <v>195</v>
      </c>
      <c r="M53" s="90">
        <v>31016099</v>
      </c>
      <c r="N53" s="90">
        <v>374629979.88</v>
      </c>
    </row>
    <row r="54" spans="2:14" s="36" customFormat="1" ht="24" customHeight="1">
      <c r="B54" s="133" t="s">
        <v>28</v>
      </c>
      <c r="C54" s="134"/>
      <c r="D54" s="130"/>
      <c r="E54" s="131"/>
      <c r="F54" s="131"/>
      <c r="G54" s="131"/>
      <c r="H54" s="131"/>
      <c r="I54" s="131"/>
      <c r="J54" s="131"/>
      <c r="K54" s="132"/>
      <c r="L54" s="63">
        <f>L53+L47+L41+L31+L25+L22</f>
        <v>539</v>
      </c>
      <c r="M54" s="63">
        <f>M53+M47+M41+M31+M25+M22</f>
        <v>625993812</v>
      </c>
      <c r="N54" s="63">
        <f>N53+N47+N41+N31+N25+N22</f>
        <v>994897459.27999997</v>
      </c>
    </row>
    <row r="55" spans="2:14" s="36" customFormat="1" ht="48.75" customHeight="1">
      <c r="B55" s="128" t="s">
        <v>302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</row>
    <row r="56" spans="2:14" s="36" customFormat="1" ht="40.5" customHeight="1">
      <c r="B56" s="30" t="s">
        <v>12</v>
      </c>
      <c r="C56" s="31" t="s">
        <v>13</v>
      </c>
      <c r="D56" s="31" t="s">
        <v>14</v>
      </c>
      <c r="E56" s="31" t="s">
        <v>15</v>
      </c>
      <c r="F56" s="31" t="s">
        <v>16</v>
      </c>
      <c r="G56" s="31" t="s">
        <v>17</v>
      </c>
      <c r="H56" s="31" t="s">
        <v>18</v>
      </c>
      <c r="I56" s="31" t="s">
        <v>19</v>
      </c>
      <c r="J56" s="31" t="s">
        <v>20</v>
      </c>
      <c r="K56" s="31" t="s">
        <v>21</v>
      </c>
      <c r="L56" s="31" t="s">
        <v>3</v>
      </c>
      <c r="M56" s="31" t="s">
        <v>2</v>
      </c>
      <c r="N56" s="31" t="s">
        <v>1</v>
      </c>
    </row>
    <row r="57" spans="2:14" s="36" customFormat="1" ht="26.1" customHeight="1">
      <c r="B57" s="116" t="s">
        <v>22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</row>
    <row r="58" spans="2:14" s="36" customFormat="1" ht="26.1" customHeight="1">
      <c r="B58" s="39" t="s">
        <v>227</v>
      </c>
      <c r="C58" s="42" t="s">
        <v>228</v>
      </c>
      <c r="D58" s="88">
        <v>0.28999999999999998</v>
      </c>
      <c r="E58" s="88">
        <v>0.28999999999999998</v>
      </c>
      <c r="F58" s="88">
        <v>0.28999999999999998</v>
      </c>
      <c r="G58" s="88">
        <v>0.28999999999999998</v>
      </c>
      <c r="H58" s="88">
        <v>0.28999999999999998</v>
      </c>
      <c r="I58" s="88">
        <v>0.28999999999999998</v>
      </c>
      <c r="J58" s="88">
        <v>0.28999999999999998</v>
      </c>
      <c r="K58" s="89">
        <v>0</v>
      </c>
      <c r="L58" s="90">
        <v>1</v>
      </c>
      <c r="M58" s="90">
        <v>100000</v>
      </c>
      <c r="N58" s="90">
        <v>29000</v>
      </c>
    </row>
    <row r="59" spans="2:14" s="36" customFormat="1" ht="26.1" customHeight="1">
      <c r="B59" s="119" t="s">
        <v>23</v>
      </c>
      <c r="C59" s="120"/>
      <c r="D59" s="159"/>
      <c r="E59" s="126"/>
      <c r="F59" s="126"/>
      <c r="G59" s="126"/>
      <c r="H59" s="126"/>
      <c r="I59" s="126"/>
      <c r="J59" s="126"/>
      <c r="K59" s="160"/>
      <c r="L59" s="90">
        <v>1</v>
      </c>
      <c r="M59" s="90">
        <v>100000</v>
      </c>
      <c r="N59" s="90">
        <v>29000</v>
      </c>
    </row>
    <row r="60" spans="2:14" s="36" customFormat="1" ht="26.1" customHeight="1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/>
    </row>
    <row r="61" spans="2:14" s="36" customFormat="1" ht="26.1" customHeight="1">
      <c r="B61" s="40" t="s">
        <v>193</v>
      </c>
      <c r="C61" s="41" t="s">
        <v>194</v>
      </c>
      <c r="D61" s="88">
        <v>2.37</v>
      </c>
      <c r="E61" s="88">
        <v>2.37</v>
      </c>
      <c r="F61" s="88">
        <v>2.37</v>
      </c>
      <c r="G61" s="88">
        <v>2.37</v>
      </c>
      <c r="H61" s="88">
        <v>2.37</v>
      </c>
      <c r="I61" s="88">
        <v>2.37</v>
      </c>
      <c r="J61" s="88">
        <v>2.37</v>
      </c>
      <c r="K61" s="89">
        <v>0</v>
      </c>
      <c r="L61" s="90">
        <v>2</v>
      </c>
      <c r="M61" s="90">
        <v>140000</v>
      </c>
      <c r="N61" s="90">
        <v>331800</v>
      </c>
    </row>
    <row r="62" spans="2:14" s="36" customFormat="1" ht="26.1" customHeight="1">
      <c r="B62" s="119"/>
      <c r="C62" s="120"/>
      <c r="D62" s="159"/>
      <c r="E62" s="126"/>
      <c r="F62" s="126"/>
      <c r="G62" s="126"/>
      <c r="H62" s="126"/>
      <c r="I62" s="126"/>
      <c r="J62" s="126"/>
      <c r="K62" s="160"/>
      <c r="L62" s="90">
        <v>2</v>
      </c>
      <c r="M62" s="90">
        <v>140000</v>
      </c>
      <c r="N62" s="90">
        <v>331800</v>
      </c>
    </row>
    <row r="63" spans="2:14" s="36" customFormat="1" ht="26.1" customHeight="1">
      <c r="B63" s="121" t="s">
        <v>62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22"/>
    </row>
    <row r="64" spans="2:14" s="36" customFormat="1" ht="26.1" customHeight="1">
      <c r="B64" s="48" t="s">
        <v>229</v>
      </c>
      <c r="C64" s="49" t="s">
        <v>226</v>
      </c>
      <c r="D64" s="88">
        <v>7.1</v>
      </c>
      <c r="E64" s="88">
        <v>7.1</v>
      </c>
      <c r="F64" s="88">
        <v>7.1</v>
      </c>
      <c r="G64" s="88">
        <v>7.1</v>
      </c>
      <c r="H64" s="88">
        <v>7.1</v>
      </c>
      <c r="I64" s="88">
        <v>7.1</v>
      </c>
      <c r="J64" s="88">
        <v>7.1</v>
      </c>
      <c r="K64" s="89">
        <v>0</v>
      </c>
      <c r="L64" s="90">
        <v>1</v>
      </c>
      <c r="M64" s="90">
        <v>83048</v>
      </c>
      <c r="N64" s="90">
        <v>589640.80000000005</v>
      </c>
    </row>
    <row r="65" spans="2:14" s="36" customFormat="1" ht="26.1" customHeight="1">
      <c r="B65" s="123" t="s">
        <v>261</v>
      </c>
      <c r="C65" s="124"/>
      <c r="D65" s="159"/>
      <c r="E65" s="126"/>
      <c r="F65" s="126"/>
      <c r="G65" s="126"/>
      <c r="H65" s="126"/>
      <c r="I65" s="126"/>
      <c r="J65" s="126"/>
      <c r="K65" s="160"/>
      <c r="L65" s="90">
        <v>1</v>
      </c>
      <c r="M65" s="90">
        <v>83048</v>
      </c>
      <c r="N65" s="90">
        <v>589640.80000000005</v>
      </c>
    </row>
    <row r="66" spans="2:14" s="36" customFormat="1" ht="26.1" customHeight="1">
      <c r="B66" s="119" t="s">
        <v>265</v>
      </c>
      <c r="C66" s="120"/>
      <c r="D66" s="159"/>
      <c r="E66" s="126"/>
      <c r="F66" s="126"/>
      <c r="G66" s="126"/>
      <c r="H66" s="126"/>
      <c r="I66" s="126"/>
      <c r="J66" s="126"/>
      <c r="K66" s="160"/>
      <c r="L66" s="63">
        <f>L65+L62+L59</f>
        <v>4</v>
      </c>
      <c r="M66" s="63">
        <f>M65+M62+M59</f>
        <v>323048</v>
      </c>
      <c r="N66" s="63">
        <f>N65+N62+N59</f>
        <v>950440.8</v>
      </c>
    </row>
    <row r="67" spans="2:14" s="36" customFormat="1" ht="26.1" customHeight="1">
      <c r="B67" s="119" t="s">
        <v>216</v>
      </c>
      <c r="C67" s="120"/>
      <c r="D67" s="159"/>
      <c r="E67" s="126"/>
      <c r="F67" s="126"/>
      <c r="G67" s="126"/>
      <c r="H67" s="126"/>
      <c r="I67" s="126"/>
      <c r="J67" s="126"/>
      <c r="K67" s="160"/>
      <c r="L67" s="63">
        <f>L66+L54</f>
        <v>543</v>
      </c>
      <c r="M67" s="63">
        <f>M66+M54</f>
        <v>626316860</v>
      </c>
      <c r="N67" s="63">
        <f>N66+N54</f>
        <v>995847900.07999992</v>
      </c>
    </row>
    <row r="68" spans="2:14" s="28" customFormat="1" ht="24" customHeight="1">
      <c r="B68" s="161" t="s">
        <v>303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2:14" ht="18.75" customHeight="1">
      <c r="B69" s="145" t="s">
        <v>99</v>
      </c>
      <c r="C69" s="145"/>
      <c r="D69" s="145"/>
      <c r="E69" s="145"/>
      <c r="F69" s="145"/>
      <c r="G69" s="145"/>
      <c r="H69" s="32"/>
      <c r="I69" s="145" t="s">
        <v>68</v>
      </c>
      <c r="J69" s="145"/>
      <c r="K69" s="145"/>
      <c r="L69" s="145"/>
      <c r="M69" s="145"/>
      <c r="N69" s="145"/>
    </row>
    <row r="70" spans="2:14" ht="26.25" customHeight="1">
      <c r="B70" s="14" t="s">
        <v>29</v>
      </c>
      <c r="C70" s="15" t="s">
        <v>30</v>
      </c>
      <c r="D70" s="16" t="s">
        <v>46</v>
      </c>
      <c r="E70" s="156" t="s">
        <v>45</v>
      </c>
      <c r="F70" s="157"/>
      <c r="G70" s="158"/>
      <c r="H70" s="8"/>
      <c r="I70" s="152" t="s">
        <v>29</v>
      </c>
      <c r="J70" s="153"/>
      <c r="K70" s="154"/>
      <c r="L70" s="7" t="s">
        <v>30</v>
      </c>
      <c r="M70" s="7" t="s">
        <v>21</v>
      </c>
      <c r="N70" s="7" t="s">
        <v>45</v>
      </c>
    </row>
    <row r="71" spans="2:14" ht="23.25" customHeight="1">
      <c r="B71" s="40" t="s">
        <v>111</v>
      </c>
      <c r="C71" s="88">
        <v>0.26</v>
      </c>
      <c r="D71" s="93">
        <v>8.33</v>
      </c>
      <c r="E71" s="139">
        <v>68457232</v>
      </c>
      <c r="F71" s="140">
        <v>68457232</v>
      </c>
      <c r="G71" s="141">
        <v>68457232</v>
      </c>
      <c r="H71" s="17"/>
      <c r="I71" s="136" t="s">
        <v>175</v>
      </c>
      <c r="J71" s="137" t="s">
        <v>175</v>
      </c>
      <c r="K71" s="138" t="s">
        <v>175</v>
      </c>
      <c r="L71" s="88">
        <v>0.28000000000000003</v>
      </c>
      <c r="M71" s="92">
        <v>-9.68</v>
      </c>
      <c r="N71" s="90">
        <v>170263805</v>
      </c>
    </row>
    <row r="72" spans="2:14" s="8" customFormat="1" ht="23.25" customHeight="1">
      <c r="B72" s="39" t="s">
        <v>105</v>
      </c>
      <c r="C72" s="88">
        <v>6.75</v>
      </c>
      <c r="D72" s="93">
        <v>4.17</v>
      </c>
      <c r="E72" s="139">
        <v>10377000</v>
      </c>
      <c r="F72" s="140">
        <v>10377000</v>
      </c>
      <c r="G72" s="141">
        <v>10377000</v>
      </c>
      <c r="H72" s="17"/>
      <c r="I72" s="136" t="s">
        <v>202</v>
      </c>
      <c r="J72" s="137" t="s">
        <v>202</v>
      </c>
      <c r="K72" s="138" t="s">
        <v>202</v>
      </c>
      <c r="L72" s="88">
        <v>10.75</v>
      </c>
      <c r="M72" s="92">
        <v>-4.0199999999999996</v>
      </c>
      <c r="N72" s="90">
        <v>180000</v>
      </c>
    </row>
    <row r="73" spans="2:14" s="12" customFormat="1" ht="23.25" customHeight="1">
      <c r="B73" s="40" t="s">
        <v>150</v>
      </c>
      <c r="C73" s="88">
        <v>8.4700000000000006</v>
      </c>
      <c r="D73" s="93">
        <v>2.29</v>
      </c>
      <c r="E73" s="139">
        <v>12825000</v>
      </c>
      <c r="F73" s="140">
        <v>12825000</v>
      </c>
      <c r="G73" s="141">
        <v>12825000</v>
      </c>
      <c r="H73" s="17"/>
      <c r="I73" s="136" t="s">
        <v>180</v>
      </c>
      <c r="J73" s="137" t="s">
        <v>180</v>
      </c>
      <c r="K73" s="138" t="s">
        <v>180</v>
      </c>
      <c r="L73" s="88">
        <v>2.63</v>
      </c>
      <c r="M73" s="92">
        <v>-2.95</v>
      </c>
      <c r="N73" s="90">
        <v>9391899</v>
      </c>
    </row>
    <row r="74" spans="2:14" s="12" customFormat="1" ht="23.25" customHeight="1">
      <c r="B74" s="40" t="s">
        <v>118</v>
      </c>
      <c r="C74" s="88">
        <v>0.5</v>
      </c>
      <c r="D74" s="93">
        <v>2.04</v>
      </c>
      <c r="E74" s="139">
        <v>400000</v>
      </c>
      <c r="F74" s="140">
        <v>400000</v>
      </c>
      <c r="G74" s="141">
        <v>400000</v>
      </c>
      <c r="H74" s="17"/>
      <c r="I74" s="136" t="s">
        <v>292</v>
      </c>
      <c r="J74" s="137" t="s">
        <v>292</v>
      </c>
      <c r="K74" s="138" t="s">
        <v>292</v>
      </c>
      <c r="L74" s="88">
        <v>9.4</v>
      </c>
      <c r="M74" s="92">
        <v>-2.08</v>
      </c>
      <c r="N74" s="90">
        <v>514210</v>
      </c>
    </row>
    <row r="75" spans="2:14" s="12" customFormat="1" ht="23.25" customHeight="1">
      <c r="B75" s="40" t="s">
        <v>195</v>
      </c>
      <c r="C75" s="88">
        <v>11.42</v>
      </c>
      <c r="D75" s="93">
        <v>1.96</v>
      </c>
      <c r="E75" s="139">
        <v>1565000</v>
      </c>
      <c r="F75" s="140">
        <v>1565000</v>
      </c>
      <c r="G75" s="141">
        <v>1565000</v>
      </c>
      <c r="H75" s="17"/>
      <c r="I75" s="136" t="s">
        <v>94</v>
      </c>
      <c r="J75" s="137" t="s">
        <v>94</v>
      </c>
      <c r="K75" s="138" t="s">
        <v>94</v>
      </c>
      <c r="L75" s="88">
        <v>13.75</v>
      </c>
      <c r="M75" s="92">
        <v>-1.79</v>
      </c>
      <c r="N75" s="90">
        <v>100000</v>
      </c>
    </row>
    <row r="76" spans="2:14" s="12" customFormat="1" ht="23.25" customHeight="1">
      <c r="B76" s="145" t="s">
        <v>31</v>
      </c>
      <c r="C76" s="145"/>
      <c r="D76" s="145"/>
      <c r="E76" s="145"/>
      <c r="F76" s="145"/>
      <c r="G76" s="145"/>
      <c r="H76" s="33"/>
      <c r="I76" s="145" t="s">
        <v>32</v>
      </c>
      <c r="J76" s="145"/>
      <c r="K76" s="145"/>
      <c r="L76" s="145"/>
      <c r="M76" s="145"/>
      <c r="N76" s="145"/>
    </row>
    <row r="77" spans="2:14" s="12" customFormat="1" ht="23.25" customHeight="1">
      <c r="B77" s="14" t="s">
        <v>29</v>
      </c>
      <c r="C77" s="15" t="s">
        <v>30</v>
      </c>
      <c r="D77" s="16" t="s">
        <v>46</v>
      </c>
      <c r="E77" s="156" t="s">
        <v>45</v>
      </c>
      <c r="F77" s="157"/>
      <c r="G77" s="158"/>
      <c r="H77" s="8"/>
      <c r="I77" s="152" t="s">
        <v>29</v>
      </c>
      <c r="J77" s="153"/>
      <c r="K77" s="154"/>
      <c r="L77" s="7" t="s">
        <v>30</v>
      </c>
      <c r="M77" s="7" t="s">
        <v>21</v>
      </c>
      <c r="N77" s="7" t="s">
        <v>1</v>
      </c>
    </row>
    <row r="78" spans="2:14" ht="23.25" customHeight="1">
      <c r="B78" s="40" t="s">
        <v>154</v>
      </c>
      <c r="C78" s="88">
        <v>1.08</v>
      </c>
      <c r="D78" s="89">
        <v>0</v>
      </c>
      <c r="E78" s="139">
        <v>200000000</v>
      </c>
      <c r="F78" s="140">
        <v>200000000</v>
      </c>
      <c r="G78" s="141">
        <v>200000000</v>
      </c>
      <c r="H78" s="18"/>
      <c r="I78" s="136" t="s">
        <v>252</v>
      </c>
      <c r="J78" s="137" t="s">
        <v>252</v>
      </c>
      <c r="K78" s="138" t="s">
        <v>252</v>
      </c>
      <c r="L78" s="88">
        <v>12.01</v>
      </c>
      <c r="M78" s="89">
        <v>0.92</v>
      </c>
      <c r="N78" s="90">
        <v>374629979.88</v>
      </c>
    </row>
    <row r="79" spans="2:14" ht="23.25" customHeight="1">
      <c r="B79" s="39" t="s">
        <v>175</v>
      </c>
      <c r="C79" s="88">
        <v>0.28000000000000003</v>
      </c>
      <c r="D79" s="89">
        <v>-9.68</v>
      </c>
      <c r="E79" s="139">
        <v>170263805</v>
      </c>
      <c r="F79" s="140">
        <v>170263805</v>
      </c>
      <c r="G79" s="141">
        <v>170263805</v>
      </c>
      <c r="H79" s="18"/>
      <c r="I79" s="136" t="s">
        <v>154</v>
      </c>
      <c r="J79" s="137" t="s">
        <v>154</v>
      </c>
      <c r="K79" s="138" t="s">
        <v>154</v>
      </c>
      <c r="L79" s="88">
        <v>1.08</v>
      </c>
      <c r="M79" s="89">
        <v>0</v>
      </c>
      <c r="N79" s="90">
        <v>216000000</v>
      </c>
    </row>
    <row r="80" spans="2:14" s="9" customFormat="1" ht="23.25" customHeight="1">
      <c r="B80" s="40" t="s">
        <v>111</v>
      </c>
      <c r="C80" s="88">
        <v>0.26</v>
      </c>
      <c r="D80" s="89">
        <v>8.33</v>
      </c>
      <c r="E80" s="139">
        <v>68457232</v>
      </c>
      <c r="F80" s="140">
        <v>68457232</v>
      </c>
      <c r="G80" s="141">
        <v>68457232</v>
      </c>
      <c r="H80" s="18"/>
      <c r="I80" s="136" t="s">
        <v>150</v>
      </c>
      <c r="J80" s="137" t="s">
        <v>150</v>
      </c>
      <c r="K80" s="138" t="s">
        <v>150</v>
      </c>
      <c r="L80" s="88">
        <v>8.4700000000000006</v>
      </c>
      <c r="M80" s="89">
        <v>2.29</v>
      </c>
      <c r="N80" s="90">
        <v>108507750</v>
      </c>
    </row>
    <row r="81" spans="2:14" s="9" customFormat="1" ht="23.25" customHeight="1">
      <c r="B81" s="40" t="s">
        <v>127</v>
      </c>
      <c r="C81" s="88">
        <v>0.17</v>
      </c>
      <c r="D81" s="89">
        <v>0</v>
      </c>
      <c r="E81" s="139">
        <v>37250000</v>
      </c>
      <c r="F81" s="140">
        <v>37250000</v>
      </c>
      <c r="G81" s="141">
        <v>37250000</v>
      </c>
      <c r="H81" s="18"/>
      <c r="I81" s="136" t="s">
        <v>105</v>
      </c>
      <c r="J81" s="137" t="s">
        <v>105</v>
      </c>
      <c r="K81" s="138" t="s">
        <v>105</v>
      </c>
      <c r="L81" s="88">
        <v>6.75</v>
      </c>
      <c r="M81" s="89">
        <v>4.17</v>
      </c>
      <c r="N81" s="90">
        <v>68837710</v>
      </c>
    </row>
    <row r="82" spans="2:14" s="9" customFormat="1" ht="23.25" customHeight="1">
      <c r="B82" s="40" t="s">
        <v>252</v>
      </c>
      <c r="C82" s="88">
        <v>12.01</v>
      </c>
      <c r="D82" s="89">
        <v>0.92</v>
      </c>
      <c r="E82" s="139">
        <v>31016099</v>
      </c>
      <c r="F82" s="140">
        <v>31016099</v>
      </c>
      <c r="G82" s="141">
        <v>31016099</v>
      </c>
      <c r="H82" s="18"/>
      <c r="I82" s="136" t="s">
        <v>175</v>
      </c>
      <c r="J82" s="137" t="s">
        <v>175</v>
      </c>
      <c r="K82" s="138" t="s">
        <v>175</v>
      </c>
      <c r="L82" s="88">
        <v>0.28000000000000003</v>
      </c>
      <c r="M82" s="89">
        <v>-9.68</v>
      </c>
      <c r="N82" s="90">
        <v>48133865.399999999</v>
      </c>
    </row>
    <row r="83" spans="2:14" s="9" customFormat="1" ht="38.25" customHeight="1">
      <c r="B83" s="102" t="s">
        <v>296</v>
      </c>
      <c r="C83" s="142" t="s">
        <v>295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4"/>
    </row>
    <row r="84" spans="2:14" s="9" customFormat="1" ht="36" customHeight="1">
      <c r="B84" s="100" t="s">
        <v>287</v>
      </c>
      <c r="C84" s="146" t="s">
        <v>288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8"/>
    </row>
    <row r="85" spans="2:14" s="9" customFormat="1" ht="39" customHeight="1">
      <c r="B85" s="100" t="s">
        <v>281</v>
      </c>
      <c r="C85" s="146" t="s">
        <v>282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8"/>
    </row>
    <row r="86" spans="2:14" s="9" customFormat="1" ht="39" customHeight="1">
      <c r="B86" s="100" t="s">
        <v>283</v>
      </c>
      <c r="C86" s="146" t="s">
        <v>284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8"/>
    </row>
    <row r="87" spans="2:14" s="9" customFormat="1" ht="39" customHeight="1">
      <c r="B87" s="100" t="s">
        <v>285</v>
      </c>
      <c r="C87" s="146" t="s">
        <v>286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8"/>
    </row>
    <row r="88" spans="2:14" s="9" customFormat="1" ht="22.5" customHeight="1">
      <c r="B88" s="155" t="s">
        <v>75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2:14" s="9" customFormat="1" ht="32.25" customHeight="1">
      <c r="B89" s="149" t="s">
        <v>58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1"/>
    </row>
    <row r="91" spans="2:14" ht="29.25" customHeight="1"/>
  </sheetData>
  <mergeCells count="79">
    <mergeCell ref="B60:N60"/>
    <mergeCell ref="B62:C62"/>
    <mergeCell ref="D62:K62"/>
    <mergeCell ref="B63:N63"/>
    <mergeCell ref="B65:C65"/>
    <mergeCell ref="D65:K65"/>
    <mergeCell ref="B1:D1"/>
    <mergeCell ref="C5:E5"/>
    <mergeCell ref="C3:E3"/>
    <mergeCell ref="C4:E4"/>
    <mergeCell ref="C6:E6"/>
    <mergeCell ref="D41:K41"/>
    <mergeCell ref="B41:C41"/>
    <mergeCell ref="D31:K31"/>
    <mergeCell ref="B32:N32"/>
    <mergeCell ref="B26:N26"/>
    <mergeCell ref="B31:C31"/>
    <mergeCell ref="C7:D7"/>
    <mergeCell ref="B9:N9"/>
    <mergeCell ref="B11:N11"/>
    <mergeCell ref="D25:K25"/>
    <mergeCell ref="B23:N23"/>
    <mergeCell ref="D22:K22"/>
    <mergeCell ref="B25:C25"/>
    <mergeCell ref="B22:C22"/>
    <mergeCell ref="B66:C66"/>
    <mergeCell ref="B68:N68"/>
    <mergeCell ref="B67:C67"/>
    <mergeCell ref="D67:K67"/>
    <mergeCell ref="D66:K66"/>
    <mergeCell ref="E71:G71"/>
    <mergeCell ref="E72:G72"/>
    <mergeCell ref="B69:G69"/>
    <mergeCell ref="I71:K71"/>
    <mergeCell ref="E70:G70"/>
    <mergeCell ref="I70:K70"/>
    <mergeCell ref="I69:N69"/>
    <mergeCell ref="C85:N85"/>
    <mergeCell ref="B89:N89"/>
    <mergeCell ref="I78:K78"/>
    <mergeCell ref="E81:G81"/>
    <mergeCell ref="E78:G78"/>
    <mergeCell ref="C86:N86"/>
    <mergeCell ref="C87:N87"/>
    <mergeCell ref="C84:N84"/>
    <mergeCell ref="B88:N88"/>
    <mergeCell ref="I82:K82"/>
    <mergeCell ref="E79:G79"/>
    <mergeCell ref="E82:G82"/>
    <mergeCell ref="I79:K79"/>
    <mergeCell ref="I72:K72"/>
    <mergeCell ref="I81:K81"/>
    <mergeCell ref="E80:G80"/>
    <mergeCell ref="I80:K80"/>
    <mergeCell ref="C83:N83"/>
    <mergeCell ref="B76:G76"/>
    <mergeCell ref="I76:N76"/>
    <mergeCell ref="I73:K73"/>
    <mergeCell ref="I74:K74"/>
    <mergeCell ref="E74:G74"/>
    <mergeCell ref="E73:G73"/>
    <mergeCell ref="I75:K75"/>
    <mergeCell ref="E75:G75"/>
    <mergeCell ref="I77:K77"/>
    <mergeCell ref="E77:G77"/>
    <mergeCell ref="B57:N57"/>
    <mergeCell ref="B59:C59"/>
    <mergeCell ref="B42:N42"/>
    <mergeCell ref="B47:C47"/>
    <mergeCell ref="D47:K47"/>
    <mergeCell ref="B55:N55"/>
    <mergeCell ref="B51:N51"/>
    <mergeCell ref="B53:C53"/>
    <mergeCell ref="D53:K53"/>
    <mergeCell ref="D54:K54"/>
    <mergeCell ref="B54:C54"/>
    <mergeCell ref="B49:N49"/>
    <mergeCell ref="B48:N48"/>
    <mergeCell ref="D59:K59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rightToLeft="1" tabSelected="1" zoomScale="90" zoomScaleNormal="90" workbookViewId="0">
      <selection activeCell="A4" sqref="A1:XFD104857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80" t="s">
        <v>304</v>
      </c>
      <c r="C1" s="180"/>
    </row>
    <row r="2" spans="2:6" ht="18" customHeight="1">
      <c r="B2" s="107" t="s">
        <v>309</v>
      </c>
      <c r="C2" s="107"/>
    </row>
    <row r="3" spans="2:6" ht="21.95" customHeight="1">
      <c r="B3" s="181"/>
      <c r="C3" s="181"/>
      <c r="D3" s="181"/>
    </row>
    <row r="4" spans="2:6" ht="21.95" customHeight="1">
      <c r="B4" s="179" t="s">
        <v>305</v>
      </c>
      <c r="C4" s="179"/>
      <c r="D4" s="179"/>
      <c r="E4" s="179"/>
      <c r="F4" s="179"/>
    </row>
    <row r="5" spans="2:6" ht="21.95" customHeight="1">
      <c r="B5" s="108" t="s">
        <v>29</v>
      </c>
      <c r="C5" s="109" t="s">
        <v>13</v>
      </c>
      <c r="D5" s="109" t="s">
        <v>3</v>
      </c>
      <c r="E5" s="109" t="s">
        <v>45</v>
      </c>
      <c r="F5" s="109" t="s">
        <v>1</v>
      </c>
    </row>
    <row r="6" spans="2:6" ht="21.95" customHeight="1">
      <c r="B6" s="182" t="s">
        <v>22</v>
      </c>
      <c r="C6" s="183"/>
      <c r="D6" s="183"/>
      <c r="E6" s="183"/>
      <c r="F6" s="184"/>
    </row>
    <row r="7" spans="2:6" ht="21.95" customHeight="1">
      <c r="B7" s="110" t="s">
        <v>306</v>
      </c>
      <c r="C7" s="111" t="s">
        <v>222</v>
      </c>
      <c r="D7" s="112">
        <v>1</v>
      </c>
      <c r="E7" s="112">
        <v>8000000</v>
      </c>
      <c r="F7" s="112">
        <v>9920000</v>
      </c>
    </row>
    <row r="8" spans="2:6" ht="21.95" customHeight="1">
      <c r="B8" s="110" t="s">
        <v>310</v>
      </c>
      <c r="C8" s="111" t="s">
        <v>260</v>
      </c>
      <c r="D8" s="112">
        <v>5</v>
      </c>
      <c r="E8" s="112">
        <v>10000000</v>
      </c>
      <c r="F8" s="112">
        <v>12860000</v>
      </c>
    </row>
    <row r="9" spans="2:6" ht="21.95" customHeight="1">
      <c r="B9" s="185" t="s">
        <v>23</v>
      </c>
      <c r="C9" s="186"/>
      <c r="D9" s="112">
        <f>SUM(D7:D8)</f>
        <v>6</v>
      </c>
      <c r="E9" s="112">
        <f>SUM(E7:E8)</f>
        <v>18000000</v>
      </c>
      <c r="F9" s="112">
        <f>SUM(F7:F8)</f>
        <v>22780000</v>
      </c>
    </row>
    <row r="10" spans="2:6" ht="21" customHeight="1">
      <c r="B10" s="177" t="s">
        <v>307</v>
      </c>
      <c r="C10" s="178"/>
      <c r="D10" s="112">
        <f>SUM(D9)</f>
        <v>6</v>
      </c>
      <c r="E10" s="112">
        <f>SUM(E9)</f>
        <v>18000000</v>
      </c>
      <c r="F10" s="112">
        <f>SUM(F9)</f>
        <v>22780000</v>
      </c>
    </row>
    <row r="11" spans="2:6" ht="18">
      <c r="B11" s="113"/>
      <c r="C11" s="113"/>
      <c r="D11" s="113"/>
      <c r="E11" s="113"/>
      <c r="F11" s="113"/>
    </row>
    <row r="12" spans="2:6" ht="23.25">
      <c r="B12" s="179" t="s">
        <v>308</v>
      </c>
      <c r="C12" s="179"/>
      <c r="D12" s="179"/>
      <c r="E12" s="179"/>
      <c r="F12" s="179"/>
    </row>
    <row r="13" spans="2:6" ht="21.75" customHeight="1">
      <c r="B13" s="114" t="s">
        <v>29</v>
      </c>
      <c r="C13" s="115" t="s">
        <v>13</v>
      </c>
      <c r="D13" s="115" t="s">
        <v>3</v>
      </c>
      <c r="E13" s="115" t="s">
        <v>45</v>
      </c>
      <c r="F13" s="115" t="s">
        <v>1</v>
      </c>
    </row>
    <row r="14" spans="2:6" ht="21.75" customHeight="1">
      <c r="B14" s="182" t="s">
        <v>22</v>
      </c>
      <c r="C14" s="183"/>
      <c r="D14" s="183"/>
      <c r="E14" s="183"/>
      <c r="F14" s="184"/>
    </row>
    <row r="15" spans="2:6" ht="21.75" customHeight="1">
      <c r="B15" s="110" t="s">
        <v>310</v>
      </c>
      <c r="C15" s="111" t="s">
        <v>260</v>
      </c>
      <c r="D15" s="209">
        <v>13</v>
      </c>
      <c r="E15" s="209">
        <v>13000000</v>
      </c>
      <c r="F15" s="209">
        <v>16790000</v>
      </c>
    </row>
    <row r="16" spans="2:6" ht="21.75" customHeight="1">
      <c r="B16" s="185" t="s">
        <v>23</v>
      </c>
      <c r="C16" s="186"/>
      <c r="D16" s="112">
        <f t="shared" ref="D16:F17" si="0">SUM(D15)</f>
        <v>13</v>
      </c>
      <c r="E16" s="112">
        <f t="shared" si="0"/>
        <v>13000000</v>
      </c>
      <c r="F16" s="112">
        <f t="shared" si="0"/>
        <v>16790000</v>
      </c>
    </row>
    <row r="17" spans="2:6" ht="18">
      <c r="B17" s="177" t="s">
        <v>307</v>
      </c>
      <c r="C17" s="178"/>
      <c r="D17" s="112">
        <f t="shared" si="0"/>
        <v>13</v>
      </c>
      <c r="E17" s="112">
        <f t="shared" si="0"/>
        <v>13000000</v>
      </c>
      <c r="F17" s="112">
        <f t="shared" si="0"/>
        <v>16790000</v>
      </c>
    </row>
  </sheetData>
  <mergeCells count="10">
    <mergeCell ref="B9:C9"/>
    <mergeCell ref="B10:C10"/>
    <mergeCell ref="B12:F12"/>
    <mergeCell ref="B16:C16"/>
    <mergeCell ref="B1:C1"/>
    <mergeCell ref="B3:D3"/>
    <mergeCell ref="B4:F4"/>
    <mergeCell ref="B6:F6"/>
    <mergeCell ref="B14:F14"/>
    <mergeCell ref="B17:C1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rightToLeft="1" topLeftCell="A10" zoomScaleNormal="100" zoomScaleSheetLayoutView="95" workbookViewId="0">
      <selection activeCell="B24" sqref="B24:E24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2.75" customHeight="1">
      <c r="B1" s="194" t="s">
        <v>299</v>
      </c>
      <c r="C1" s="194"/>
      <c r="D1" s="194"/>
      <c r="E1" s="194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195" t="s">
        <v>22</v>
      </c>
      <c r="C3" s="196"/>
      <c r="D3" s="196"/>
      <c r="E3" s="197"/>
    </row>
    <row r="4" spans="2:8" ht="12" customHeight="1">
      <c r="B4" s="80" t="s">
        <v>191</v>
      </c>
      <c r="C4" s="81" t="s">
        <v>192</v>
      </c>
      <c r="D4" s="82">
        <v>2.29</v>
      </c>
      <c r="E4" s="83">
        <v>2.29</v>
      </c>
    </row>
    <row r="5" spans="2:8" ht="12" customHeight="1">
      <c r="B5" s="40" t="s">
        <v>73</v>
      </c>
      <c r="C5" s="41" t="s">
        <v>74</v>
      </c>
      <c r="D5" s="84">
        <v>1</v>
      </c>
      <c r="E5" s="84">
        <v>1</v>
      </c>
    </row>
    <row r="6" spans="2:8" ht="12" customHeight="1">
      <c r="B6" s="39" t="s">
        <v>101</v>
      </c>
      <c r="C6" s="44" t="s">
        <v>100</v>
      </c>
      <c r="D6" s="84">
        <v>0.45</v>
      </c>
      <c r="E6" s="84">
        <v>0.45</v>
      </c>
    </row>
    <row r="7" spans="2:8" ht="12" customHeight="1">
      <c r="B7" s="39" t="s">
        <v>146</v>
      </c>
      <c r="C7" s="42" t="s">
        <v>145</v>
      </c>
      <c r="D7" s="84">
        <v>1.2</v>
      </c>
      <c r="E7" s="84">
        <v>1.2</v>
      </c>
      <c r="F7" s="60"/>
      <c r="G7" s="60"/>
      <c r="H7" s="61"/>
    </row>
    <row r="8" spans="2:8" ht="12" customHeight="1">
      <c r="B8" s="40" t="s">
        <v>187</v>
      </c>
      <c r="C8" s="41" t="s">
        <v>188</v>
      </c>
      <c r="D8" s="88">
        <v>1.02</v>
      </c>
      <c r="E8" s="96">
        <v>1.02</v>
      </c>
      <c r="F8" s="60"/>
      <c r="G8" s="60"/>
      <c r="H8" s="61"/>
    </row>
    <row r="9" spans="2:8" ht="12" customHeight="1">
      <c r="B9" s="40" t="s">
        <v>84</v>
      </c>
      <c r="C9" s="41" t="s">
        <v>85</v>
      </c>
      <c r="D9" s="88">
        <v>0.49</v>
      </c>
      <c r="E9" s="96">
        <v>0.49</v>
      </c>
      <c r="F9" s="60"/>
      <c r="G9" s="60"/>
      <c r="H9" s="61"/>
    </row>
    <row r="10" spans="2:8" ht="12" customHeight="1">
      <c r="B10" s="39" t="s">
        <v>255</v>
      </c>
      <c r="C10" s="42" t="s">
        <v>256</v>
      </c>
      <c r="D10" s="88">
        <v>0.47</v>
      </c>
      <c r="E10" s="96">
        <v>0.47</v>
      </c>
      <c r="F10" s="60"/>
      <c r="G10" s="60"/>
      <c r="H10" s="61"/>
    </row>
    <row r="11" spans="2:8" ht="12" customHeight="1">
      <c r="B11" s="40" t="s">
        <v>50</v>
      </c>
      <c r="C11" s="41" t="s">
        <v>51</v>
      </c>
      <c r="D11" s="88">
        <v>0.11</v>
      </c>
      <c r="E11" s="96">
        <v>0.11</v>
      </c>
      <c r="F11" s="60"/>
      <c r="G11" s="60"/>
      <c r="H11" s="61"/>
    </row>
    <row r="12" spans="2:8" ht="12" customHeight="1">
      <c r="B12" s="193" t="s">
        <v>35</v>
      </c>
      <c r="C12" s="188"/>
      <c r="D12" s="188"/>
      <c r="E12" s="189"/>
    </row>
    <row r="13" spans="2:8" ht="12" customHeight="1">
      <c r="B13" s="40" t="s">
        <v>178</v>
      </c>
      <c r="C13" s="41" t="s">
        <v>179</v>
      </c>
      <c r="D13" s="88">
        <v>0.27</v>
      </c>
      <c r="E13" s="96">
        <v>0.27</v>
      </c>
    </row>
    <row r="14" spans="2:8" ht="12" customHeight="1">
      <c r="B14" s="40" t="s">
        <v>208</v>
      </c>
      <c r="C14" s="41" t="s">
        <v>209</v>
      </c>
      <c r="D14" s="67">
        <v>0.85</v>
      </c>
      <c r="E14" s="67">
        <v>0.85</v>
      </c>
      <c r="F14" s="60"/>
      <c r="G14" s="60"/>
      <c r="H14" s="61"/>
    </row>
    <row r="15" spans="2:8" ht="12" customHeight="1">
      <c r="B15" s="201" t="s">
        <v>24</v>
      </c>
      <c r="C15" s="188"/>
      <c r="D15" s="188"/>
      <c r="E15" s="202"/>
    </row>
    <row r="16" spans="2:8" ht="12" customHeight="1">
      <c r="B16" s="39" t="s">
        <v>151</v>
      </c>
      <c r="C16" s="44" t="s">
        <v>152</v>
      </c>
      <c r="D16" s="67">
        <v>2.6</v>
      </c>
      <c r="E16" s="67">
        <v>2.6</v>
      </c>
      <c r="F16" s="60"/>
      <c r="G16" s="60"/>
      <c r="H16" s="61"/>
    </row>
    <row r="17" spans="2:8" ht="12" customHeight="1">
      <c r="B17" s="195" t="s">
        <v>25</v>
      </c>
      <c r="C17" s="196"/>
      <c r="D17" s="196"/>
      <c r="E17" s="197"/>
    </row>
    <row r="18" spans="2:8" ht="12" customHeight="1">
      <c r="B18" s="39" t="s">
        <v>86</v>
      </c>
      <c r="C18" s="44" t="s">
        <v>87</v>
      </c>
      <c r="D18" s="88">
        <v>16.5</v>
      </c>
      <c r="E18" s="76">
        <v>16.5</v>
      </c>
    </row>
    <row r="19" spans="2:8" ht="12" customHeight="1">
      <c r="B19" s="39" t="s">
        <v>237</v>
      </c>
      <c r="C19" s="44" t="s">
        <v>238</v>
      </c>
      <c r="D19" s="88">
        <v>1.55</v>
      </c>
      <c r="E19" s="76">
        <v>1.55</v>
      </c>
    </row>
    <row r="20" spans="2:8" ht="12" customHeight="1">
      <c r="B20" s="199" t="s">
        <v>62</v>
      </c>
      <c r="C20" s="196"/>
      <c r="D20" s="196"/>
      <c r="E20" s="200"/>
    </row>
    <row r="21" spans="2:8" ht="12" customHeight="1">
      <c r="B21" s="40" t="s">
        <v>162</v>
      </c>
      <c r="C21" s="41" t="s">
        <v>161</v>
      </c>
      <c r="D21" s="88">
        <v>0.89</v>
      </c>
      <c r="E21" s="96">
        <v>0.89</v>
      </c>
      <c r="F21" s="60"/>
      <c r="G21" s="60"/>
      <c r="H21" s="61"/>
    </row>
    <row r="22" spans="2:8" ht="12" customHeight="1">
      <c r="B22" s="39" t="s">
        <v>185</v>
      </c>
      <c r="C22" s="44" t="s">
        <v>186</v>
      </c>
      <c r="D22" s="88">
        <v>83</v>
      </c>
      <c r="E22" s="76">
        <v>83</v>
      </c>
      <c r="F22" s="60"/>
      <c r="G22" s="60"/>
      <c r="H22" s="61"/>
    </row>
    <row r="23" spans="2:8" ht="12" customHeight="1">
      <c r="B23" s="39" t="s">
        <v>82</v>
      </c>
      <c r="C23" s="44" t="s">
        <v>83</v>
      </c>
      <c r="D23" s="88">
        <v>5.17</v>
      </c>
      <c r="E23" s="76">
        <v>5.0999999999999996</v>
      </c>
      <c r="F23" s="60"/>
      <c r="G23" s="60"/>
      <c r="H23" s="61"/>
    </row>
    <row r="24" spans="2:8" ht="12" customHeight="1">
      <c r="B24" s="195" t="s">
        <v>27</v>
      </c>
      <c r="C24" s="196"/>
      <c r="D24" s="196"/>
      <c r="E24" s="197"/>
    </row>
    <row r="25" spans="2:8" ht="12" customHeight="1">
      <c r="B25" s="39" t="s">
        <v>78</v>
      </c>
      <c r="C25" s="44" t="s">
        <v>79</v>
      </c>
      <c r="D25" s="101">
        <v>5.15</v>
      </c>
      <c r="E25" s="96">
        <v>5.15</v>
      </c>
    </row>
    <row r="26" spans="2:8" ht="12" customHeight="1">
      <c r="B26" s="40" t="s">
        <v>235</v>
      </c>
      <c r="C26" s="41" t="s">
        <v>236</v>
      </c>
      <c r="D26" s="67">
        <v>8.25</v>
      </c>
      <c r="E26" s="96">
        <v>8.25</v>
      </c>
    </row>
    <row r="27" spans="2:8" ht="12" customHeight="1">
      <c r="B27" s="39" t="s">
        <v>107</v>
      </c>
      <c r="C27" s="42" t="s">
        <v>106</v>
      </c>
      <c r="D27" s="67">
        <v>0.94</v>
      </c>
      <c r="E27" s="96">
        <v>0.94</v>
      </c>
    </row>
    <row r="28" spans="2:8" ht="12" customHeight="1">
      <c r="B28" s="40" t="s">
        <v>88</v>
      </c>
      <c r="C28" s="41" t="s">
        <v>89</v>
      </c>
      <c r="D28" s="67">
        <v>19.5</v>
      </c>
      <c r="E28" s="96">
        <v>19.5</v>
      </c>
    </row>
    <row r="29" spans="2:8" ht="12.75" customHeight="1">
      <c r="B29" s="198" t="s">
        <v>298</v>
      </c>
      <c r="C29" s="198"/>
      <c r="D29" s="198"/>
      <c r="E29" s="198"/>
    </row>
    <row r="30" spans="2:8" ht="15.75" customHeight="1">
      <c r="B30" s="43" t="s">
        <v>29</v>
      </c>
      <c r="C30" s="43" t="s">
        <v>13</v>
      </c>
      <c r="D30" s="43" t="s">
        <v>33</v>
      </c>
      <c r="E30" s="43" t="s">
        <v>34</v>
      </c>
    </row>
    <row r="31" spans="2:8" ht="11.45" customHeight="1">
      <c r="B31" s="187" t="s">
        <v>22</v>
      </c>
      <c r="C31" s="188"/>
      <c r="D31" s="188"/>
      <c r="E31" s="189"/>
    </row>
    <row r="32" spans="2:8" ht="11.45" customHeight="1">
      <c r="B32" s="39" t="s">
        <v>63</v>
      </c>
      <c r="C32" s="72" t="s">
        <v>64</v>
      </c>
      <c r="D32" s="70">
        <v>0.34</v>
      </c>
      <c r="E32" s="71">
        <v>0.34</v>
      </c>
    </row>
    <row r="33" spans="2:8" ht="11.45" customHeight="1">
      <c r="B33" s="39" t="s">
        <v>109</v>
      </c>
      <c r="C33" s="42" t="s">
        <v>108</v>
      </c>
      <c r="D33" s="73">
        <v>1</v>
      </c>
      <c r="E33" s="73">
        <v>1</v>
      </c>
    </row>
    <row r="34" spans="2:8" ht="11.45" customHeight="1">
      <c r="B34" s="39" t="s">
        <v>115</v>
      </c>
      <c r="C34" s="42" t="s">
        <v>114</v>
      </c>
      <c r="D34" s="74">
        <v>1</v>
      </c>
      <c r="E34" s="74">
        <v>1</v>
      </c>
    </row>
    <row r="35" spans="2:8" ht="11.45" customHeight="1">
      <c r="B35" s="39" t="s">
        <v>122</v>
      </c>
      <c r="C35" s="42" t="s">
        <v>123</v>
      </c>
      <c r="D35" s="74">
        <v>1</v>
      </c>
      <c r="E35" s="74">
        <v>1</v>
      </c>
    </row>
    <row r="36" spans="2:8" ht="11.45" customHeight="1">
      <c r="B36" s="39" t="s">
        <v>217</v>
      </c>
      <c r="C36" s="42" t="s">
        <v>218</v>
      </c>
      <c r="D36" s="62">
        <v>0.11</v>
      </c>
      <c r="E36" s="76">
        <v>0.11</v>
      </c>
    </row>
    <row r="37" spans="2:8" ht="11.45" customHeight="1">
      <c r="B37" s="39" t="s">
        <v>224</v>
      </c>
      <c r="C37" s="42" t="s">
        <v>225</v>
      </c>
      <c r="D37" s="62">
        <v>1</v>
      </c>
      <c r="E37" s="76">
        <v>1</v>
      </c>
    </row>
    <row r="38" spans="2:8" ht="11.45" customHeight="1">
      <c r="B38" s="68" t="s">
        <v>233</v>
      </c>
      <c r="C38" s="77" t="s">
        <v>234</v>
      </c>
      <c r="D38" s="78">
        <v>1</v>
      </c>
      <c r="E38" s="76">
        <v>1</v>
      </c>
    </row>
    <row r="39" spans="2:8" ht="11.45" customHeight="1">
      <c r="B39" s="39" t="s">
        <v>143</v>
      </c>
      <c r="C39" s="42" t="s">
        <v>144</v>
      </c>
      <c r="D39" s="67">
        <v>1</v>
      </c>
      <c r="E39" s="76">
        <v>1</v>
      </c>
      <c r="F39" s="60"/>
      <c r="G39" s="60"/>
      <c r="H39" s="61"/>
    </row>
    <row r="40" spans="2:8" ht="11.45" customHeight="1">
      <c r="B40" s="39" t="s">
        <v>61</v>
      </c>
      <c r="C40" s="42" t="s">
        <v>96</v>
      </c>
      <c r="D40" s="67">
        <v>0.24</v>
      </c>
      <c r="E40" s="76">
        <v>0.24</v>
      </c>
      <c r="F40" s="60"/>
      <c r="G40" s="60"/>
      <c r="H40" s="61"/>
    </row>
    <row r="41" spans="2:8" ht="11.45" customHeight="1">
      <c r="B41" s="39" t="s">
        <v>248</v>
      </c>
      <c r="C41" s="42" t="s">
        <v>249</v>
      </c>
      <c r="D41" s="70" t="s">
        <v>37</v>
      </c>
      <c r="E41" s="71" t="s">
        <v>37</v>
      </c>
      <c r="F41" s="60"/>
      <c r="G41" s="60"/>
      <c r="H41" s="61"/>
    </row>
    <row r="42" spans="2:8" ht="11.45" customHeight="1">
      <c r="B42" s="39" t="s">
        <v>142</v>
      </c>
      <c r="C42" s="42" t="s">
        <v>141</v>
      </c>
      <c r="D42" s="88">
        <v>1</v>
      </c>
      <c r="E42" s="91">
        <v>1</v>
      </c>
      <c r="F42" s="60"/>
      <c r="G42" s="60"/>
      <c r="H42" s="61"/>
    </row>
    <row r="43" spans="2:8" ht="11.45" customHeight="1">
      <c r="B43" s="39" t="s">
        <v>273</v>
      </c>
      <c r="C43" s="42" t="s">
        <v>274</v>
      </c>
      <c r="D43" s="88">
        <v>0.35</v>
      </c>
      <c r="E43" s="88">
        <v>0.35</v>
      </c>
      <c r="F43" s="60"/>
      <c r="G43" s="60"/>
      <c r="H43" s="61"/>
    </row>
    <row r="44" spans="2:8" ht="11.45" customHeight="1">
      <c r="B44" s="50" t="s">
        <v>163</v>
      </c>
      <c r="C44" s="75" t="s">
        <v>164</v>
      </c>
      <c r="D44" s="70">
        <v>4.1000000000000002E-2</v>
      </c>
      <c r="E44" s="71">
        <v>0.42</v>
      </c>
      <c r="F44" s="60"/>
      <c r="G44" s="60"/>
      <c r="H44" s="61"/>
    </row>
    <row r="45" spans="2:8" ht="11.45" customHeight="1">
      <c r="B45" s="39" t="s">
        <v>148</v>
      </c>
      <c r="C45" s="42" t="s">
        <v>147</v>
      </c>
      <c r="D45" s="88">
        <v>0.81</v>
      </c>
      <c r="E45" s="88">
        <v>0.81</v>
      </c>
      <c r="F45" s="60"/>
      <c r="G45" s="60"/>
      <c r="H45" s="61"/>
    </row>
    <row r="46" spans="2:8" ht="11.45" customHeight="1">
      <c r="B46" s="50" t="s">
        <v>210</v>
      </c>
      <c r="C46" s="75" t="s">
        <v>211</v>
      </c>
      <c r="D46" s="88">
        <v>0.8</v>
      </c>
      <c r="E46" s="88">
        <v>0.8</v>
      </c>
      <c r="F46" s="60"/>
      <c r="G46" s="60"/>
      <c r="H46" s="61"/>
    </row>
    <row r="47" spans="2:8" ht="11.45" customHeight="1">
      <c r="B47" s="39" t="s">
        <v>113</v>
      </c>
      <c r="C47" s="42" t="s">
        <v>112</v>
      </c>
      <c r="D47" s="88">
        <v>1</v>
      </c>
      <c r="E47" s="103">
        <v>1</v>
      </c>
      <c r="F47" s="60"/>
      <c r="G47" s="60"/>
      <c r="H47" s="61"/>
    </row>
    <row r="48" spans="2:8" ht="11.45" customHeight="1">
      <c r="B48" s="40" t="s">
        <v>182</v>
      </c>
      <c r="C48" s="41" t="s">
        <v>183</v>
      </c>
      <c r="D48" s="88">
        <v>1.7</v>
      </c>
      <c r="E48" s="103">
        <v>1.7</v>
      </c>
      <c r="F48" s="60"/>
      <c r="G48" s="60"/>
      <c r="H48" s="61"/>
    </row>
    <row r="49" spans="2:8" ht="11.45" customHeight="1">
      <c r="B49" s="39" t="s">
        <v>160</v>
      </c>
      <c r="C49" s="42" t="s">
        <v>159</v>
      </c>
      <c r="D49" s="88">
        <v>0.25</v>
      </c>
      <c r="E49" s="103">
        <v>0.25</v>
      </c>
      <c r="F49" s="60"/>
      <c r="G49" s="60"/>
      <c r="H49" s="61"/>
    </row>
    <row r="50" spans="2:8" ht="11.45" customHeight="1">
      <c r="B50" s="193" t="s">
        <v>35</v>
      </c>
      <c r="C50" s="188"/>
      <c r="D50" s="188"/>
      <c r="E50" s="189"/>
    </row>
    <row r="51" spans="2:8" ht="11.45" customHeight="1">
      <c r="B51" s="39" t="s">
        <v>69</v>
      </c>
      <c r="C51" s="42" t="s">
        <v>70</v>
      </c>
      <c r="D51" s="67">
        <v>1</v>
      </c>
      <c r="E51" s="76">
        <v>1</v>
      </c>
    </row>
    <row r="52" spans="2:8" ht="11.45" customHeight="1">
      <c r="B52" s="39" t="s">
        <v>92</v>
      </c>
      <c r="C52" s="42" t="s">
        <v>93</v>
      </c>
      <c r="D52" s="67">
        <v>0.5</v>
      </c>
      <c r="E52" s="76">
        <v>0.5</v>
      </c>
    </row>
    <row r="53" spans="2:8" ht="11.45" customHeight="1">
      <c r="B53" s="39" t="s">
        <v>158</v>
      </c>
      <c r="C53" s="42" t="s">
        <v>157</v>
      </c>
      <c r="D53" s="67">
        <v>0.48</v>
      </c>
      <c r="E53" s="76">
        <v>0.48</v>
      </c>
    </row>
    <row r="54" spans="2:8" ht="11.45" customHeight="1">
      <c r="B54" s="187" t="s">
        <v>36</v>
      </c>
      <c r="C54" s="188"/>
      <c r="D54" s="188"/>
      <c r="E54" s="189"/>
    </row>
    <row r="55" spans="2:8" ht="11.45" customHeight="1">
      <c r="B55" s="50" t="s">
        <v>129</v>
      </c>
      <c r="C55" s="75" t="s">
        <v>128</v>
      </c>
      <c r="D55" s="70">
        <v>0.56000000000000005</v>
      </c>
      <c r="E55" s="71">
        <v>0.56000000000000005</v>
      </c>
    </row>
    <row r="56" spans="2:8" ht="11.45" customHeight="1">
      <c r="B56" s="39" t="s">
        <v>116</v>
      </c>
      <c r="C56" s="42" t="s">
        <v>117</v>
      </c>
      <c r="D56" s="70">
        <v>0.2</v>
      </c>
      <c r="E56" s="71">
        <v>0.2</v>
      </c>
    </row>
    <row r="57" spans="2:8" ht="11.45" customHeight="1">
      <c r="B57" s="39" t="s">
        <v>267</v>
      </c>
      <c r="C57" s="42" t="s">
        <v>266</v>
      </c>
      <c r="D57" s="70">
        <v>0.9</v>
      </c>
      <c r="E57" s="71">
        <v>0.9</v>
      </c>
    </row>
    <row r="58" spans="2:8" ht="11.45" customHeight="1">
      <c r="B58" s="39" t="s">
        <v>52</v>
      </c>
      <c r="C58" s="42" t="s">
        <v>53</v>
      </c>
      <c r="D58" s="70">
        <v>0.25</v>
      </c>
      <c r="E58" s="71">
        <v>0.25</v>
      </c>
    </row>
    <row r="59" spans="2:8" ht="11.45" customHeight="1">
      <c r="B59" s="190" t="s">
        <v>24</v>
      </c>
      <c r="C59" s="191"/>
      <c r="D59" s="191"/>
      <c r="E59" s="192"/>
    </row>
    <row r="60" spans="2:8" ht="11.45" customHeight="1">
      <c r="B60" s="48" t="s">
        <v>80</v>
      </c>
      <c r="C60" s="49" t="s">
        <v>81</v>
      </c>
      <c r="D60" s="70" t="s">
        <v>37</v>
      </c>
      <c r="E60" s="71" t="s">
        <v>37</v>
      </c>
    </row>
    <row r="61" spans="2:8" ht="11.45" customHeight="1">
      <c r="B61" s="48" t="s">
        <v>90</v>
      </c>
      <c r="C61" s="49" t="s">
        <v>91</v>
      </c>
      <c r="D61" s="70">
        <v>1.5</v>
      </c>
      <c r="E61" s="71">
        <v>1.5</v>
      </c>
    </row>
    <row r="62" spans="2:8" ht="11.45" customHeight="1">
      <c r="B62" s="187" t="s">
        <v>25</v>
      </c>
      <c r="C62" s="188"/>
      <c r="D62" s="188"/>
      <c r="E62" s="189"/>
    </row>
    <row r="63" spans="2:8" ht="11.45" customHeight="1">
      <c r="B63" s="40" t="s">
        <v>240</v>
      </c>
      <c r="C63" s="41" t="s">
        <v>239</v>
      </c>
      <c r="D63" s="70">
        <v>69.5</v>
      </c>
      <c r="E63" s="70">
        <v>69.5</v>
      </c>
    </row>
    <row r="64" spans="2:8" ht="11.45" customHeight="1">
      <c r="B64" s="48" t="s">
        <v>212</v>
      </c>
      <c r="C64" s="49" t="s">
        <v>213</v>
      </c>
      <c r="D64" s="88">
        <v>3.68</v>
      </c>
      <c r="E64" s="70">
        <v>3.69</v>
      </c>
    </row>
    <row r="65" spans="2:5" ht="11.45" customHeight="1">
      <c r="B65" s="40" t="s">
        <v>120</v>
      </c>
      <c r="C65" s="41" t="s">
        <v>121</v>
      </c>
      <c r="D65" s="88">
        <v>2.4500000000000002</v>
      </c>
      <c r="E65" s="70">
        <v>2.4500000000000002</v>
      </c>
    </row>
    <row r="66" spans="2:5" ht="11.45" customHeight="1">
      <c r="B66" s="187" t="s">
        <v>27</v>
      </c>
      <c r="C66" s="188"/>
      <c r="D66" s="188"/>
      <c r="E66" s="189"/>
    </row>
    <row r="67" spans="2:5" ht="11.45" customHeight="1">
      <c r="B67" s="39" t="s">
        <v>59</v>
      </c>
      <c r="C67" s="42" t="s">
        <v>60</v>
      </c>
      <c r="D67" s="79" t="s">
        <v>37</v>
      </c>
      <c r="E67" s="79" t="s">
        <v>37</v>
      </c>
    </row>
  </sheetData>
  <mergeCells count="14">
    <mergeCell ref="B1:E1"/>
    <mergeCell ref="B3:E3"/>
    <mergeCell ref="B29:E29"/>
    <mergeCell ref="B17:E17"/>
    <mergeCell ref="B12:E12"/>
    <mergeCell ref="B20:E20"/>
    <mergeCell ref="B24:E24"/>
    <mergeCell ref="B15:E15"/>
    <mergeCell ref="B62:E62"/>
    <mergeCell ref="B31:E31"/>
    <mergeCell ref="B66:E66"/>
    <mergeCell ref="B54:E54"/>
    <mergeCell ref="B59:E59"/>
    <mergeCell ref="B50:E50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13" zoomScaleNormal="100" workbookViewId="0">
      <selection activeCell="C27" sqref="C27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03" t="s">
        <v>57</v>
      </c>
      <c r="C1" s="203"/>
      <c r="D1" s="203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171</v>
      </c>
    </row>
    <row r="4" spans="1:4" ht="62.25" customHeight="1">
      <c r="B4" s="52" t="s">
        <v>39</v>
      </c>
      <c r="C4" s="58">
        <v>42564</v>
      </c>
      <c r="D4" s="53" t="s">
        <v>170</v>
      </c>
    </row>
    <row r="5" spans="1:4" ht="53.25" customHeight="1">
      <c r="B5" s="52" t="s">
        <v>43</v>
      </c>
      <c r="C5" s="58">
        <v>42922</v>
      </c>
      <c r="D5" s="53" t="s">
        <v>172</v>
      </c>
    </row>
    <row r="6" spans="1:4" ht="53.25" customHeight="1">
      <c r="B6" s="52" t="s">
        <v>42</v>
      </c>
      <c r="C6" s="58">
        <v>42953</v>
      </c>
      <c r="D6" s="53" t="s">
        <v>169</v>
      </c>
    </row>
    <row r="7" spans="1:4" ht="39.950000000000003" customHeight="1">
      <c r="B7" s="52" t="s">
        <v>41</v>
      </c>
      <c r="C7" s="58">
        <v>42799</v>
      </c>
      <c r="D7" s="53" t="s">
        <v>135</v>
      </c>
    </row>
    <row r="8" spans="1:4" ht="66.75" customHeight="1">
      <c r="B8" s="52" t="s">
        <v>40</v>
      </c>
      <c r="C8" s="58">
        <v>42591</v>
      </c>
      <c r="D8" s="53" t="s">
        <v>167</v>
      </c>
    </row>
    <row r="9" spans="1:4" ht="39.950000000000003" customHeight="1">
      <c r="B9" s="54" t="s">
        <v>54</v>
      </c>
      <c r="C9" s="58">
        <v>43697</v>
      </c>
      <c r="D9" s="53" t="s">
        <v>168</v>
      </c>
    </row>
    <row r="10" spans="1:4" ht="39.950000000000003" customHeight="1">
      <c r="B10" s="54" t="s">
        <v>55</v>
      </c>
      <c r="C10" s="58">
        <v>43697</v>
      </c>
      <c r="D10" s="53" t="s">
        <v>174</v>
      </c>
    </row>
    <row r="11" spans="1:4" ht="39.950000000000003" customHeight="1">
      <c r="B11" s="54" t="s">
        <v>56</v>
      </c>
      <c r="C11" s="58">
        <v>43697</v>
      </c>
      <c r="D11" s="53" t="s">
        <v>136</v>
      </c>
    </row>
    <row r="12" spans="1:4" ht="39.950000000000003" customHeight="1">
      <c r="B12" s="38" t="s">
        <v>65</v>
      </c>
      <c r="C12" s="58">
        <v>44138</v>
      </c>
      <c r="D12" s="55" t="s">
        <v>137</v>
      </c>
    </row>
    <row r="13" spans="1:4" ht="39.950000000000003" customHeight="1">
      <c r="B13" s="38" t="s">
        <v>67</v>
      </c>
      <c r="C13" s="58">
        <v>44138</v>
      </c>
      <c r="D13" s="55" t="s">
        <v>173</v>
      </c>
    </row>
    <row r="14" spans="1:4" ht="33.75" customHeight="1">
      <c r="B14" s="38" t="s">
        <v>66</v>
      </c>
      <c r="C14" s="58">
        <v>44138</v>
      </c>
      <c r="D14" s="55" t="s">
        <v>138</v>
      </c>
    </row>
    <row r="15" spans="1:4" ht="39.950000000000003" customHeight="1">
      <c r="B15" s="48" t="s">
        <v>103</v>
      </c>
      <c r="C15" s="64">
        <v>44437</v>
      </c>
      <c r="D15" s="55" t="s">
        <v>166</v>
      </c>
    </row>
    <row r="16" spans="1:4" ht="31.5" customHeight="1">
      <c r="B16" s="50" t="s">
        <v>132</v>
      </c>
      <c r="C16" s="64">
        <v>44458</v>
      </c>
      <c r="D16" s="55" t="s">
        <v>139</v>
      </c>
    </row>
    <row r="17" spans="2:4" ht="31.5" customHeight="1">
      <c r="B17" s="39" t="s">
        <v>133</v>
      </c>
      <c r="C17" s="64">
        <v>44458</v>
      </c>
      <c r="D17" s="55" t="s">
        <v>140</v>
      </c>
    </row>
    <row r="18" spans="2:4" ht="32.25" customHeight="1">
      <c r="B18" s="48" t="s">
        <v>134</v>
      </c>
      <c r="C18" s="64">
        <v>44458</v>
      </c>
      <c r="D18" s="55" t="s">
        <v>165</v>
      </c>
    </row>
    <row r="19" spans="2:4" ht="53.25" customHeight="1">
      <c r="B19" s="65" t="s">
        <v>205</v>
      </c>
      <c r="C19" s="64">
        <v>44553</v>
      </c>
      <c r="D19" s="55" t="s">
        <v>206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opLeftCell="B1" zoomScaleNormal="100" workbookViewId="0">
      <selection activeCell="D4" sqref="D4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9" style="46"/>
    <col min="6" max="6" width="12.375" style="46" bestFit="1" customWidth="1"/>
    <col min="7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6" s="45" customFormat="1" ht="33.75" customHeight="1">
      <c r="C1" s="205" t="s">
        <v>297</v>
      </c>
      <c r="D1" s="206"/>
    </row>
    <row r="2" spans="3:6" ht="30.75" customHeight="1">
      <c r="C2" s="208" t="s">
        <v>76</v>
      </c>
      <c r="D2" s="208"/>
    </row>
    <row r="3" spans="3:6" ht="51" customHeight="1">
      <c r="C3" s="97" t="s">
        <v>279</v>
      </c>
      <c r="D3" s="95" t="s">
        <v>293</v>
      </c>
      <c r="F3" s="99"/>
    </row>
    <row r="4" spans="3:6" ht="51" customHeight="1">
      <c r="C4" s="97" t="s">
        <v>275</v>
      </c>
      <c r="D4" s="95" t="s">
        <v>276</v>
      </c>
    </row>
    <row r="5" spans="3:6" ht="30.75" customHeight="1">
      <c r="C5" s="204" t="s">
        <v>204</v>
      </c>
      <c r="D5" s="204"/>
    </row>
    <row r="6" spans="3:6" ht="51.75" customHeight="1">
      <c r="C6" s="68" t="s">
        <v>232</v>
      </c>
      <c r="D6" s="59" t="s">
        <v>269</v>
      </c>
    </row>
    <row r="7" spans="3:6" ht="53.25" customHeight="1">
      <c r="C7" s="38" t="s">
        <v>207</v>
      </c>
      <c r="D7" s="59" t="s">
        <v>246</v>
      </c>
    </row>
    <row r="8" spans="3:6" ht="53.25" customHeight="1">
      <c r="C8" s="94" t="s">
        <v>258</v>
      </c>
      <c r="D8" s="95" t="s">
        <v>270</v>
      </c>
    </row>
    <row r="9" spans="3:6" ht="53.25" customHeight="1">
      <c r="C9" s="94" t="s">
        <v>262</v>
      </c>
      <c r="D9" s="95" t="s">
        <v>280</v>
      </c>
    </row>
    <row r="10" spans="3:6" ht="22.5" customHeight="1">
      <c r="C10" s="207" t="s">
        <v>214</v>
      </c>
      <c r="D10" s="207"/>
    </row>
    <row r="11" spans="3:6" ht="36.75" customHeight="1">
      <c r="C11" s="57" t="s">
        <v>102</v>
      </c>
      <c r="D11" s="56" t="s">
        <v>268</v>
      </c>
    </row>
    <row r="12" spans="3:6" ht="46.5" customHeight="1">
      <c r="C12" s="39" t="s">
        <v>184</v>
      </c>
      <c r="D12" s="56" t="s">
        <v>278</v>
      </c>
    </row>
    <row r="13" spans="3:6" ht="36.75" customHeight="1">
      <c r="C13" s="38" t="s">
        <v>197</v>
      </c>
      <c r="D13" s="56" t="s">
        <v>243</v>
      </c>
    </row>
    <row r="14" spans="3:6" ht="36.75" customHeight="1">
      <c r="C14" s="38" t="s">
        <v>241</v>
      </c>
      <c r="D14" s="56" t="s">
        <v>242</v>
      </c>
    </row>
    <row r="15" spans="3:6" ht="51.75" customHeight="1">
      <c r="C15" s="39" t="s">
        <v>223</v>
      </c>
      <c r="D15" s="56" t="s">
        <v>294</v>
      </c>
    </row>
    <row r="16" spans="3:6" ht="36.75" customHeight="1">
      <c r="C16" s="69" t="s">
        <v>250</v>
      </c>
      <c r="D16" s="56" t="s">
        <v>251</v>
      </c>
    </row>
    <row r="17" spans="3:4" ht="27.75" customHeight="1">
      <c r="C17" s="204" t="s">
        <v>215</v>
      </c>
      <c r="D17" s="204"/>
    </row>
    <row r="18" spans="3:4" ht="50.25" customHeight="1">
      <c r="C18" s="39" t="s">
        <v>219</v>
      </c>
      <c r="D18" s="66" t="s">
        <v>220</v>
      </c>
    </row>
    <row r="19" spans="3:4" ht="65.25" customHeight="1">
      <c r="C19" s="39" t="s">
        <v>223</v>
      </c>
      <c r="D19" s="66" t="s">
        <v>277</v>
      </c>
    </row>
    <row r="20" spans="3:4" ht="65.25" customHeight="1">
      <c r="C20" s="87" t="s">
        <v>250</v>
      </c>
      <c r="D20" s="66" t="s">
        <v>257</v>
      </c>
    </row>
  </sheetData>
  <mergeCells count="5">
    <mergeCell ref="C17:D17"/>
    <mergeCell ref="C1:D1"/>
    <mergeCell ref="C10:D10"/>
    <mergeCell ref="C2:D2"/>
    <mergeCell ref="C5:D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2022-04-24T10:22:43Z</cp:lastPrinted>
  <dcterms:created xsi:type="dcterms:W3CDTF">2018-01-02T05:37:56Z</dcterms:created>
  <dcterms:modified xsi:type="dcterms:W3CDTF">2022-04-24T10:28:05Z</dcterms:modified>
</cp:coreProperties>
</file>