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7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40" i="9" l="1"/>
  <c r="E40" i="9"/>
  <c r="D40" i="9"/>
  <c r="F37" i="9"/>
  <c r="E37" i="9"/>
  <c r="D37" i="9"/>
  <c r="F34" i="9"/>
  <c r="E34" i="9"/>
  <c r="D34" i="9"/>
  <c r="F28" i="9"/>
  <c r="E28" i="9"/>
  <c r="D28" i="9"/>
  <c r="F21" i="9"/>
  <c r="E21" i="9"/>
  <c r="D21" i="9"/>
  <c r="F18" i="9"/>
  <c r="E18" i="9"/>
  <c r="D18" i="9"/>
  <c r="F15" i="9"/>
  <c r="E15" i="9"/>
  <c r="D15" i="9"/>
  <c r="F11" i="9"/>
  <c r="E11" i="9"/>
  <c r="D11" i="9"/>
  <c r="F8" i="9"/>
  <c r="E8" i="9"/>
  <c r="D8" i="9"/>
  <c r="L34" i="1"/>
  <c r="M34" i="1"/>
  <c r="N34" i="1"/>
  <c r="L27" i="1"/>
  <c r="M27" i="1"/>
  <c r="N27" i="1"/>
  <c r="L43" i="1"/>
  <c r="M43" i="1"/>
  <c r="N43" i="1"/>
  <c r="L51" i="1"/>
  <c r="L55" i="1" s="1"/>
  <c r="M51" i="1"/>
  <c r="N51" i="1"/>
  <c r="L20" i="1"/>
  <c r="M20" i="1"/>
  <c r="N20" i="1"/>
  <c r="L64" i="1"/>
  <c r="L68" i="1" s="1"/>
  <c r="M64" i="1"/>
  <c r="M68" i="1" s="1"/>
  <c r="N64" i="1"/>
  <c r="N68" i="1" s="1"/>
  <c r="F22" i="9" l="1"/>
  <c r="D22" i="9"/>
  <c r="E22" i="9"/>
  <c r="N55" i="1"/>
  <c r="D41" i="9"/>
  <c r="E41" i="9"/>
  <c r="F41" i="9"/>
  <c r="M55" i="1"/>
  <c r="L69" i="1"/>
  <c r="N69" i="1"/>
  <c r="M69" i="1"/>
</calcChain>
</file>

<file path=xl/sharedStrings.xml><?xml version="1.0" encoding="utf-8"?>
<sst xmlns="http://schemas.openxmlformats.org/spreadsheetml/2006/main" count="454" uniqueCount="323">
  <si>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</si>
  <si>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</si>
  <si>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</si>
  <si>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</si>
  <si>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</si>
  <si>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</si>
  <si>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</si>
  <si>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</si>
  <si>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</si>
  <si>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</si>
  <si>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</si>
  <si>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</si>
  <si>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</si>
  <si>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</si>
  <si>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</si>
  <si>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</si>
  <si>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</si>
  <si>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</si>
  <si>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</si>
  <si>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</si>
  <si>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</si>
  <si>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</si>
  <si>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</si>
  <si>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</si>
  <si>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</si>
  <si>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</si>
  <si>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</si>
  <si>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</si>
  <si>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</si>
  <si>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</si>
  <si>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</si>
  <si>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</si>
  <si>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</si>
  <si>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</si>
  <si>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</si>
  <si>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</si>
  <si>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</si>
  <si>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</si>
  <si>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</si>
  <si>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</si>
  <si>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</si>
  <si>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</si>
  <si>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</si>
  <si>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</si>
  <si>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</si>
  <si>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</si>
  <si>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</si>
  <si>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</si>
  <si>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</si>
  <si>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</si>
  <si>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</si>
  <si>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</si>
  <si>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</si>
  <si>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</si>
  <si>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</si>
  <si>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</si>
  <si>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</si>
  <si>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</si>
  <si>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</si>
  <si>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</si>
  <si>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</si>
  <si>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مصرف الشمال(BNOR)</t>
  </si>
  <si>
    <t xml:space="preserve"> الشركات المتوقفة عن التداول بقرارات من هيئة الاوراق المالية </t>
  </si>
  <si>
    <t>الحمراء للتأمين</t>
  </si>
  <si>
    <t>NHAM</t>
  </si>
  <si>
    <t>فندق السدير(HSAD)</t>
  </si>
  <si>
    <t>BWOR</t>
  </si>
  <si>
    <t xml:space="preserve">مصرف العالم الاسلامي </t>
  </si>
  <si>
    <t>اولاً : اخبار الشركات .</t>
  </si>
  <si>
    <t>فندق بابل</t>
  </si>
  <si>
    <t>HBAY</t>
  </si>
  <si>
    <t>مجموع قطاع الخدمات</t>
  </si>
  <si>
    <t>مصرف ايلاف الاسلامي</t>
  </si>
  <si>
    <t>BELF</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</si>
  <si>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</si>
  <si>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</si>
  <si>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</si>
  <si>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</si>
  <si>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</si>
  <si>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</si>
  <si>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</si>
  <si>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</si>
  <si>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</si>
  <si>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</si>
  <si>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</si>
  <si>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نور العراق الاسلامي</t>
  </si>
  <si>
    <t>BINI</t>
  </si>
  <si>
    <t>اسيا سيل للاتصالات</t>
  </si>
  <si>
    <t>TASC</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</si>
  <si>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</si>
  <si>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</si>
  <si>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</si>
  <si>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</si>
  <si>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</si>
  <si>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</si>
  <si>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</si>
  <si>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</si>
  <si>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</si>
  <si>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</si>
  <si>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المصرف الاهلي</t>
  </si>
  <si>
    <t>BNOI</t>
  </si>
  <si>
    <t>فندق اشور(HASH)</t>
  </si>
  <si>
    <t>مجموع  قطاع الزراعة</t>
  </si>
  <si>
    <t>الامين للتأمين</t>
  </si>
  <si>
    <t>NAME</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</si>
  <si>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</si>
  <si>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</si>
  <si>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</si>
  <si>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</si>
  <si>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</si>
  <si>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</si>
  <si>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</si>
  <si>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</si>
  <si>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</si>
  <si>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</si>
  <si>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</si>
  <si>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</si>
  <si>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</si>
  <si>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</si>
  <si>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</si>
  <si>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مجموع السوق الثاني</t>
  </si>
  <si>
    <t>مجموع السوقين</t>
  </si>
  <si>
    <t>مصرف العربية الاسلامي</t>
  </si>
  <si>
    <t>BAAI</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</si>
  <si>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</si>
  <si>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</si>
  <si>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</si>
  <si>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</si>
  <si>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</si>
  <si>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</si>
  <si>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</si>
  <si>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</si>
  <si>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</si>
  <si>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</si>
  <si>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</si>
  <si>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</si>
  <si>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</si>
  <si>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</si>
  <si>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</si>
  <si>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</si>
  <si>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</si>
  <si>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</si>
  <si>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</si>
  <si>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</si>
  <si>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</si>
  <si>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</si>
  <si>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</si>
  <si>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</si>
  <si>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</si>
  <si>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</si>
  <si>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</si>
  <si>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</si>
  <si>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</si>
  <si>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</si>
  <si>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</si>
  <si>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</si>
  <si>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</si>
  <si>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</si>
  <si>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</si>
  <si>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</si>
  <si>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</si>
  <si>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</si>
  <si>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</si>
  <si>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</si>
  <si>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</si>
  <si>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</si>
  <si>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الكيمياوية والبلاستيكية</t>
  </si>
  <si>
    <t>INCP</t>
  </si>
  <si>
    <t>المصرف الدولي الاسلامي</t>
  </si>
  <si>
    <t>BINT</t>
  </si>
  <si>
    <t>مصرف القابض</t>
  </si>
  <si>
    <t>BQAB</t>
  </si>
  <si>
    <t>المعدنية والدراجات</t>
  </si>
  <si>
    <t>IMIB</t>
  </si>
  <si>
    <t>المعمورة العقارية(SMRI)</t>
  </si>
  <si>
    <t>دار السلام للتأمين</t>
  </si>
  <si>
    <t>NDSA</t>
  </si>
  <si>
    <t>مصرف سومر التجاري</t>
  </si>
  <si>
    <t>BSUC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</si>
  <si>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</si>
  <si>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</si>
  <si>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</si>
  <si>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</si>
  <si>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</si>
  <si>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</si>
  <si>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</si>
  <si>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</si>
  <si>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</si>
  <si>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</si>
  <si>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</si>
  <si>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</si>
  <si>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</si>
  <si>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مصرف الجنوب الاسلامي</t>
  </si>
  <si>
    <t>BJAB</t>
  </si>
  <si>
    <t>اسماك الشرق الاوسط (AMEF)</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</si>
  <si>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</si>
  <si>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</si>
  <si>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</si>
  <si>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</si>
  <si>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</si>
  <si>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</si>
  <si>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</si>
  <si>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</si>
  <si>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</si>
  <si>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</si>
  <si>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</si>
  <si>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</si>
  <si>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</si>
  <si>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</si>
  <si>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</si>
  <si>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</si>
  <si>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</si>
  <si>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</si>
  <si>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مصرف جيهان</t>
  </si>
  <si>
    <t>BCIH</t>
  </si>
  <si>
    <t>مصرف اربيل</t>
  </si>
  <si>
    <t>BERI</t>
  </si>
  <si>
    <t>مصرف القرطاس</t>
  </si>
  <si>
    <t>BQUR</t>
  </si>
  <si>
    <t>المصرف التجاري</t>
  </si>
  <si>
    <t>BCOI</t>
  </si>
  <si>
    <t>المصرف الوطني الاسلامي</t>
  </si>
  <si>
    <t>BNAI</t>
  </si>
  <si>
    <t>فندق بغداد(HBAG)</t>
  </si>
  <si>
    <t>فندق فلسطين</t>
  </si>
  <si>
    <t>HPAL</t>
  </si>
  <si>
    <t>الامين للاستثمارات العقارية</t>
  </si>
  <si>
    <t>SAEI</t>
  </si>
  <si>
    <t>انتاج وتسويق اللحوم</t>
  </si>
  <si>
    <t>AIPM</t>
  </si>
  <si>
    <t>مصرف الطيف الاسلامي(BTIB)</t>
  </si>
  <si>
    <t>الوطنية للاستثمارات السياحية (HNTI)</t>
  </si>
  <si>
    <t xml:space="preserve">دعت الشركة مساهميها الى مراجعة الشركة  لاستلام الارباح لسنة 2018 في مقر الشركة من الساعة العاشرة صباحاً الى الساعة الثانية ظهراً اعتبارا من يوم الاحد 2019/10/20  </t>
  </si>
  <si>
    <t>دعت الشركة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</si>
  <si>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دعت الشركة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</si>
  <si>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دعت الشركة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</si>
  <si>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صادقت دائرة تسجيل الشركات بتاريخ 2019/11/6 على انتهاء اجراءات زيادة راسمال الشركة من (100) مليار دينار الى (150) مليار دينار وفق المادة (55/اولا) من قانون الشركات وذلك تنفيذا لقرار الهيئة العامة المنعقدة بتاريخ 2019/9/4 .</t>
  </si>
  <si>
    <t>الخليج للتأمين</t>
  </si>
  <si>
    <t>NGIR</t>
  </si>
  <si>
    <t>العراقية لانتاج البذور (AISP)</t>
  </si>
  <si>
    <t>الخياطة الحديثة</t>
  </si>
  <si>
    <t>IMOS</t>
  </si>
  <si>
    <t>عدم تقديم البيانات المالية الفصلية للفصل الاول لعام 2019 واستمرار الايقاف لعدم تقديم الافصاح السنوية للسنة المالية المنتهية 2019/3/31.سعر الاغلاق (8.750) دينار.</t>
  </si>
  <si>
    <t>مصرف كوردستان</t>
  </si>
  <si>
    <t>BKUI</t>
  </si>
  <si>
    <t>الكندي لانتاج اللقاحات</t>
  </si>
  <si>
    <t>IKLV</t>
  </si>
  <si>
    <t>المنصور الدوائية(IMAP)</t>
  </si>
  <si>
    <t>الصنائع الكيمياوية العصرية(IMCI)</t>
  </si>
  <si>
    <t>مصرف الاستثمار(BIBI)</t>
  </si>
  <si>
    <t>مصرف اشور(BASH)</t>
  </si>
  <si>
    <t xml:space="preserve">مصرف العطاء الاسلامي </t>
  </si>
  <si>
    <t>BLAD</t>
  </si>
  <si>
    <t>قطاع التامين</t>
  </si>
  <si>
    <t>عدم تقديم البيانات المالية السنوية للسنة المالية المنتهية 2019/3/31.سعر الاغلاق (5.800) دينار . قررت الهيئة العامة في اجتماعها المنعقد في 2019/7/11 زيادة رأسمال الشركة بنسبة (30%) من راسمال الشركة  استنادا الى المادة (55/ ثانيا وثالثا) من قانون الشركات .</t>
  </si>
  <si>
    <t>المصرف التجاري(BCOI)</t>
  </si>
  <si>
    <t>انتاج وتسويق اللحوم(AIPM)</t>
  </si>
  <si>
    <t xml:space="preserve">لا علاقة لسوق العراق للاوراق المالية بموقع او صفحة يونيك فايناس وأن أية معلومات أو اخبار ينشرها هذا الموقع غير خاضعة لرقابتنا أو أجراءاتنا وبهذا التنويه نخلي مسؤوليتنا القانونية والادارية عن اي تعامل أو ضرر يلحق بأي شخص جراء التعامل مع الموقع اعلاه . </t>
  </si>
  <si>
    <t>المنتجات الزراعية(AIRP)</t>
  </si>
  <si>
    <t>تعلن الشركة العراقية لانتاج وتسويق اللحوم والمحاصيل الحقلية عن ايقاف توزيع الارباح للفترة من (2019/12/15) ولغاية (2020/1/15) .</t>
  </si>
  <si>
    <t>تعلن الشركة العراقية لانتاج وتسويق المنتجات الزراعية عن ايقاف توزيع الارباح للفترة من (2019/12/20) ولغاية (2020/1/5) .</t>
  </si>
  <si>
    <t>مصرف الطيف الاسلامي</t>
  </si>
  <si>
    <t>BTIB</t>
  </si>
  <si>
    <t>قررت الهيئة العامة في اجتماعها المنعقد في 2019/12/5  زيادة راس مال الشركة من (100) مليار سهم الى (150) مليار سهم وفق المادة (55/اولا) من قانون الشركات .</t>
  </si>
  <si>
    <t>BBAY</t>
  </si>
  <si>
    <t>مصرف بابل</t>
  </si>
  <si>
    <t>فنادق المنصور</t>
  </si>
  <si>
    <t>HMAN</t>
  </si>
  <si>
    <t>انتاج الالبسة الجاهزة</t>
  </si>
  <si>
    <t>IRMC</t>
  </si>
  <si>
    <t>مصرف الاقليم التجاري(BRTB)</t>
  </si>
  <si>
    <t>*</t>
  </si>
  <si>
    <t>سيعقد اجتماع الهيئة العامة يوم الخميس 2019/12/19 الساعة العاشرة صباحا في فرع الشركة اربيل / حي زانكو ، لمناقشة الحسابات الختامية 2018 ، مناقشة مقسوم الارباح . تم ايقاف التداول اعتبارا من جلسة الاثنين 2019/12/16.</t>
  </si>
  <si>
    <t xml:space="preserve">إخلاء مسؤولية </t>
  </si>
  <si>
    <t>مجموع قطاع التامين</t>
  </si>
  <si>
    <t xml:space="preserve">بغداد العراق للنقل العام </t>
  </si>
  <si>
    <t>SBPT</t>
  </si>
  <si>
    <t>سيعقد اجتماع الهيئة العامة يوم الاحد 2019/12/22 الساعة العاشرة صباحا في مبنى المحطة لريادة الاعمال في بغداد  ، لمناقشة الحسابات الختامية 2018 ، مناقشة مقسوم الارباح . تم ايقاف التداول اعتبارا من جلسة الثلاثاء 2019/12/17.</t>
  </si>
  <si>
    <t>عقد اجتماع الهيئة العامة يوم السبت 2019/12/14 الساعة العاشرة صباحا في قاعة مساية/ عين كاوة في اربيل ، لمناقشة الحسابات الختامية 2018 ، مناقشة مقسوم الارباح , انتخاب خمس اعضاء اصليين ومثلهم احتياط  . تم ايقاف التداول اعتبارا من جلسة الاثنين 2019/12/9.</t>
  </si>
  <si>
    <t>العراقية للنقل البري</t>
  </si>
  <si>
    <t>SILT</t>
  </si>
  <si>
    <t>بين النهرين للاستثمارات المالية</t>
  </si>
  <si>
    <t>VMES</t>
  </si>
  <si>
    <t>فندق بابل(HBAY)</t>
  </si>
  <si>
    <t>ستكون آخر جلسة تداول لعام 2019 يوم الخميس الموافق 2019/12/26 ، وأول جلسة تداول لعام 2020 يوم الخميس الموافق 2020/1/2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</si>
  <si>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</si>
  <si>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</si>
  <si>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سيعقد اجتماع الهيئة العامة يوم الاحد 2020/1/5 الساعة العاشرة صباحا في مقر الشركة  ، لمناقشة الحسابات الختامية  لعامي 2017و2018 ، مناقشة , اقرار نسبة الارباح لعامي2017 و2018 . سيتم ايقاف التداول اعتبارا من جلسة الثلاثاء 2019/12/24.</t>
  </si>
  <si>
    <t>النبال العربية للتحويل المالي (MTNI)</t>
  </si>
  <si>
    <t>عقد اجتماع الهيئة العامة يوم الثلاثاء 2019/12/17 الساعة العاشرة صباحا في قاعة نادي ذوي المهن الطبية / نقابة الصيادلة ، لمناقشة الحسابات الختامية 2018 ، مناقشة احتجاز احتياطي توسعات ، انتخاب مجلس ادارة جديد من (7) اعضاء اصليين ومثلهم احتياط   . تم ايقاف التداول اعتبارا من جلسة الخميس 2019/12/12.</t>
  </si>
  <si>
    <t>دعت شركة مساهميها الى مراجعة الشركة  لاستلام الارباح  لعام 2018  يوم الاحد 2019/12/8 وستكون بنسبة (3.8%)  من الساعة (9) صباحا الى الساعة(12) ظهرا عدا يوم الخميس لغاية الساعة 11:30 ، علما ان الارباح تسلم الى المساهمين شخصيا مع جلب المستمسكات الثبوتية او بموجب وكالة مصدقة .</t>
  </si>
  <si>
    <t>تعلن الشركة الوطنية للاستثمارات السياحية عن ايقاف توزيع الارباح للفترة من (2019/12/20) ولغاية (2020/1/10) .</t>
  </si>
  <si>
    <t xml:space="preserve">سد الموصل السياحية (HTVM) </t>
  </si>
  <si>
    <t>سيعقد اجتماع الهيئة العامة يوم الاحد 2020/1/12 الساعة العاشرة صباحاً في مقر الشركة/محافظة نينوى ، لانتخاب خمس اعضاء اصليين واحتياط لمجلس الادارة . سيتم ايقاف التداول إعتباراً من جلسة الثلاثاء 2020/1/7.</t>
  </si>
  <si>
    <t>رابعاً : الشركات التي لديها توزيع أرباح .</t>
  </si>
  <si>
    <t>سيعقد اجتماع الهيئة العامة يوم الخميس 2019/12/26 الساعة العاشرة صباحا في مقر الشركة في اربيل ، لمناقشة الحسابات الختامية 2018 ، مناقشة مقسوم الارباح، مناقشة الارباح المتحققة والمصادقة على الافصاح عنها بحساب منفصل  . تم ايقاف التداول اعتبارا من جلسة الاحد 2019/12/22.</t>
  </si>
  <si>
    <t>اخبار الشركات المساهمة المدرجة في سوق العراق للاوراق المالية الاثنين الموافق 2019/12/23</t>
  </si>
  <si>
    <t xml:space="preserve"> الشركات غير المتداولة في السوق الثاني لجلسة الاثنين الموافق 2019/12/23</t>
  </si>
  <si>
    <t>الشركات غير المتداولة في السوق النظامي لجلسة الاثنين الموافق 2019/12/23</t>
  </si>
  <si>
    <t>جلسة الاثنين الموافق 2019/12/23</t>
  </si>
  <si>
    <t>نشرة التداول في السوق النظامي رقم (238)</t>
  </si>
  <si>
    <t>نشرة التداول في السوق الثاني رقم (223)</t>
  </si>
  <si>
    <t>تم إطلاق التداول على أسهم شركة إعتباراً من جلسة الاثنين 2019/12/23 بعد إجتماع الهيئة العامة المنعقدة في 2019/12/18 انتخاب خمس اعضاء اصليين واحتياط لمجلس الادارة .</t>
  </si>
  <si>
    <t>السجاد والمفروشات</t>
  </si>
  <si>
    <t>IITC</t>
  </si>
  <si>
    <t xml:space="preserve">سيعقد اجتماع الهيئة العامة يوم الاحد 2020/12/29 الساعة العاشرة صباحاً في مقر مجلس الاعمال العراقي ، لمناقشة الحسابات الختامية  لعام2017، معالجة العجز المتراكم. علما ان الشركة متوقفة بقرار من هيئة الاوراق المالية بتاريخ 20/8/2019 لعدم تقديم الافصاح السنوي 2018. </t>
  </si>
  <si>
    <t>بلغ الرقم القياسي العام (491.5) نقطة منخفضا بنسبة (0.49)</t>
  </si>
  <si>
    <t>سوق العراق للأوراق المالية</t>
  </si>
  <si>
    <t>جلسة الاثنين 2019/12/23</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</si>
  <si>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</si>
  <si>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</si>
  <si>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</si>
  <si>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</si>
  <si>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العراقية لتصنيع وتسويق التمور </t>
  </si>
  <si>
    <t xml:space="preserve">مجموع قطاع الصناعة </t>
  </si>
  <si>
    <t xml:space="preserve">قطاع الفنادق والسياحة </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</si>
  <si>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</si>
  <si>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</si>
  <si>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</si>
  <si>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</si>
  <si>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</si>
  <si>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المشتراة لغير العراقيين في السوق الثاني</t>
  </si>
  <si>
    <t>نشرة  تداول الاسهم المباعة من غير العراقيين في السوق النظامي</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</si>
</sst>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0.5"/>
      <color rgb="FF002060"/>
      <name val="Arial"/>
      <family val="2"/>
    </font>
    <font>
      <b/>
      <sz val="10.5"/>
      <color rgb="FF002060"/>
      <name val="Arial"/>
      <family val="2"/>
      <scheme val="minor"/>
    </font>
    <font>
      <b/>
      <sz val="26"/>
      <color rgb="FF002060"/>
      <name val="Arial"/>
      <family val="2"/>
    </font>
    <font>
      <b/>
      <sz val="12"/>
      <color rgb="FFFF0000"/>
      <name val="Arial"/>
      <family val="2"/>
    </font>
    <font>
      <b/>
      <sz val="12"/>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
      <b/>
      <sz val="16"/>
      <color rgb="FFFF0000"/>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s>
  <cellStyleXfs count="431">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38" applyNumberFormat="0" applyAlignment="0" applyProtection="0"/>
    <xf numFmtId="0" fontId="45" fillId="10" borderId="38" applyNumberFormat="0" applyAlignment="0" applyProtection="0"/>
    <xf numFmtId="0" fontId="27" fillId="55" borderId="44" applyNumberFormat="0" applyAlignment="0" applyProtection="0"/>
    <xf numFmtId="0" fontId="46" fillId="11" borderId="41" applyNumberFormat="0" applyAlignment="0" applyProtection="0"/>
    <xf numFmtId="0" fontId="46" fillId="11" borderId="41" applyNumberFormat="0" applyAlignment="0" applyProtection="0"/>
    <xf numFmtId="0" fontId="28" fillId="56" borderId="4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5" applyNumberFormat="0" applyFill="0" applyAlignment="0" applyProtection="0"/>
    <xf numFmtId="0" fontId="49" fillId="0" borderId="35" applyNumberFormat="0" applyFill="0" applyAlignment="0" applyProtection="0"/>
    <xf numFmtId="0" fontId="31" fillId="0" borderId="4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32" fillId="0" borderId="4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3" fillId="0" borderId="4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38" applyNumberFormat="0" applyAlignment="0" applyProtection="0"/>
    <xf numFmtId="0" fontId="52" fillId="9" borderId="38" applyNumberFormat="0" applyAlignment="0" applyProtection="0"/>
    <xf numFmtId="0" fontId="34" fillId="42" borderId="44" applyNumberFormat="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49"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2" applyNumberFormat="0" applyFont="0" applyAlignment="0" applyProtection="0"/>
    <xf numFmtId="0" fontId="42" fillId="12" borderId="42" applyNumberFormat="0" applyFont="0" applyAlignment="0" applyProtection="0"/>
    <xf numFmtId="0" fontId="1" fillId="58" borderId="50" applyNumberFormat="0" applyFont="0" applyAlignment="0" applyProtection="0"/>
    <xf numFmtId="0" fontId="1" fillId="58" borderId="50" applyNumberFormat="0" applyFont="0" applyAlignment="0" applyProtection="0"/>
    <xf numFmtId="0" fontId="55" fillId="10" borderId="39" applyNumberFormat="0" applyAlignment="0" applyProtection="0"/>
    <xf numFmtId="0" fontId="55" fillId="10" borderId="39" applyNumberFormat="0" applyAlignment="0" applyProtection="0"/>
    <xf numFmtId="0" fontId="38" fillId="55" borderId="5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3" applyNumberFormat="0" applyFill="0" applyAlignment="0" applyProtection="0"/>
    <xf numFmtId="0" fontId="57" fillId="0" borderId="43" applyNumberFormat="0" applyFill="0" applyAlignment="0" applyProtection="0"/>
    <xf numFmtId="0" fontId="40"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4" applyNumberFormat="0" applyAlignment="0" applyProtection="0"/>
    <xf numFmtId="0" fontId="34"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8" fillId="55" borderId="66" applyNumberFormat="0" applyAlignment="0" applyProtection="0"/>
    <xf numFmtId="0" fontId="40" fillId="0" borderId="67" applyNumberFormat="0" applyFill="0" applyAlignment="0" applyProtection="0"/>
    <xf numFmtId="0" fontId="1" fillId="58" borderId="85" applyNumberFormat="0" applyFont="0" applyAlignment="0" applyProtection="0"/>
    <xf numFmtId="0" fontId="1" fillId="58" borderId="85" applyNumberFormat="0" applyFont="0" applyAlignment="0" applyProtection="0"/>
    <xf numFmtId="0" fontId="34" fillId="42" borderId="84" applyNumberFormat="0" applyAlignment="0" applyProtection="0"/>
    <xf numFmtId="0" fontId="27" fillId="55" borderId="84" applyNumberFormat="0" applyAlignment="0" applyProtection="0"/>
    <xf numFmtId="0" fontId="38" fillId="55" borderId="86" applyNumberFormat="0" applyAlignment="0" applyProtection="0"/>
    <xf numFmtId="0" fontId="40" fillId="0" borderId="87" applyNumberFormat="0" applyFill="0" applyAlignment="0" applyProtection="0"/>
    <xf numFmtId="0" fontId="1" fillId="58" borderId="89" applyNumberFormat="0" applyFont="0" applyAlignment="0" applyProtection="0"/>
    <xf numFmtId="0" fontId="1" fillId="58" borderId="89" applyNumberFormat="0" applyFont="0" applyAlignment="0" applyProtection="0"/>
    <xf numFmtId="0" fontId="34" fillId="42" borderId="88" applyNumberFormat="0" applyAlignment="0" applyProtection="0"/>
    <xf numFmtId="0" fontId="27" fillId="55" borderId="88" applyNumberFormat="0" applyAlignment="0" applyProtection="0"/>
    <xf numFmtId="0" fontId="38" fillId="55" borderId="90" applyNumberFormat="0" applyAlignment="0" applyProtection="0"/>
    <xf numFmtId="0" fontId="40" fillId="0" borderId="91" applyNumberFormat="0" applyFill="0" applyAlignment="0" applyProtection="0"/>
  </cellStyleXfs>
  <cellXfs count="215">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7"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3" xfId="0" applyFont="1" applyFill="1" applyBorder="1" applyAlignment="1">
      <alignment vertical="center"/>
    </xf>
    <xf numFmtId="0" fontId="6" fillId="0" borderId="54" xfId="0" applyFont="1" applyFill="1" applyBorder="1" applyAlignment="1">
      <alignment vertical="center"/>
    </xf>
    <xf numFmtId="0" fontId="6" fillId="4" borderId="56" xfId="0" applyFont="1" applyFill="1" applyBorder="1" applyAlignment="1">
      <alignment horizontal="right" vertical="center" wrapText="1"/>
    </xf>
    <xf numFmtId="0" fontId="6" fillId="0" borderId="55"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58" xfId="0" applyNumberFormat="1" applyFont="1" applyBorder="1" applyAlignment="1">
      <alignment horizontal="center" vertical="center"/>
    </xf>
    <xf numFmtId="164" fontId="6"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28" xfId="0" applyFont="1" applyFill="1" applyBorder="1" applyAlignment="1">
      <alignment vertical="center"/>
    </xf>
    <xf numFmtId="0" fontId="60" fillId="4" borderId="34" xfId="0" applyFont="1" applyFill="1" applyBorder="1" applyAlignment="1">
      <alignment vertical="center" wrapText="1"/>
    </xf>
    <xf numFmtId="0" fontId="0" fillId="0" borderId="0" xfId="0"/>
    <xf numFmtId="164" fontId="6" fillId="0" borderId="63" xfId="0" applyNumberFormat="1" applyFont="1" applyBorder="1" applyAlignment="1">
      <alignment horizontal="center" vertical="center"/>
    </xf>
    <xf numFmtId="0" fontId="6" fillId="0" borderId="68" xfId="0" applyFont="1" applyFill="1" applyBorder="1" applyAlignment="1">
      <alignment vertical="center"/>
    </xf>
    <xf numFmtId="164" fontId="6" fillId="0" borderId="68" xfId="0" applyNumberFormat="1" applyFont="1" applyBorder="1" applyAlignment="1">
      <alignment horizontal="center" vertical="center"/>
    </xf>
    <xf numFmtId="3" fontId="0" fillId="0" borderId="0" xfId="0" applyNumberFormat="1"/>
    <xf numFmtId="0" fontId="60" fillId="4" borderId="69"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57" xfId="0" applyFont="1" applyFill="1" applyBorder="1" applyAlignment="1">
      <alignment horizontal="right" vertical="center" wrapText="1"/>
    </xf>
    <xf numFmtId="0" fontId="60" fillId="4" borderId="70" xfId="0" applyFont="1" applyFill="1" applyBorder="1" applyAlignment="1">
      <alignment vertical="center" wrapText="1"/>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0" fontId="60" fillId="4" borderId="73" xfId="0" applyFont="1" applyFill="1" applyBorder="1" applyAlignment="1">
      <alignment vertical="center" wrapText="1"/>
    </xf>
    <xf numFmtId="0" fontId="60" fillId="4" borderId="73"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26" xfId="0" applyFont="1" applyFill="1" applyBorder="1" applyAlignment="1">
      <alignment vertical="center"/>
    </xf>
    <xf numFmtId="164" fontId="6" fillId="0" borderId="27" xfId="0" applyNumberFormat="1" applyFont="1" applyBorder="1" applyAlignment="1">
      <alignment horizontal="center" vertical="center"/>
    </xf>
    <xf numFmtId="0" fontId="6" fillId="0" borderId="23" xfId="0" applyFont="1" applyFill="1" applyBorder="1" applyAlignment="1">
      <alignment vertical="center"/>
    </xf>
    <xf numFmtId="0" fontId="60" fillId="4" borderId="76"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7" xfId="0" applyFont="1" applyFill="1" applyBorder="1" applyAlignment="1">
      <alignment horizontal="right" vertical="center"/>
    </xf>
    <xf numFmtId="0" fontId="6" fillId="0" borderId="77" xfId="0" applyFont="1" applyFill="1" applyBorder="1" applyAlignment="1">
      <alignment vertical="center"/>
    </xf>
    <xf numFmtId="0" fontId="22" fillId="0" borderId="75" xfId="0" applyFont="1" applyFill="1" applyBorder="1" applyAlignment="1">
      <alignment vertical="center"/>
    </xf>
    <xf numFmtId="166" fontId="6" fillId="0" borderId="78" xfId="151" applyNumberFormat="1" applyFont="1" applyBorder="1" applyAlignment="1">
      <alignment horizontal="left" vertical="center"/>
    </xf>
    <xf numFmtId="0" fontId="6" fillId="0" borderId="78" xfId="0" applyFont="1" applyFill="1" applyBorder="1" applyAlignment="1">
      <alignment vertical="center"/>
    </xf>
    <xf numFmtId="0" fontId="60" fillId="4" borderId="79" xfId="0" applyFont="1" applyFill="1" applyBorder="1" applyAlignment="1">
      <alignment vertical="center" wrapText="1"/>
    </xf>
    <xf numFmtId="164" fontId="61" fillId="0" borderId="27" xfId="0" applyNumberFormat="1" applyFont="1" applyFill="1" applyBorder="1" applyAlignment="1">
      <alignment horizontal="right" vertical="center" wrapText="1"/>
    </xf>
    <xf numFmtId="164" fontId="61" fillId="0" borderId="79" xfId="0" applyNumberFormat="1" applyFont="1" applyFill="1" applyBorder="1" applyAlignment="1">
      <alignment horizontal="right" vertical="center" wrapText="1"/>
    </xf>
    <xf numFmtId="164" fontId="62" fillId="0" borderId="33" xfId="0" applyNumberFormat="1" applyFont="1" applyBorder="1" applyAlignment="1">
      <alignment horizontal="right" vertical="center" wrapText="1"/>
    </xf>
    <xf numFmtId="0" fontId="60" fillId="4" borderId="81" xfId="0" applyFont="1" applyFill="1" applyBorder="1" applyAlignment="1">
      <alignment vertical="center" wrapText="1"/>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11" xfId="0" applyFont="1" applyFill="1" applyBorder="1" applyAlignment="1">
      <alignment horizontal="right" vertical="center" wrapText="1"/>
    </xf>
    <xf numFmtId="164" fontId="6" fillId="0" borderId="82" xfId="0" applyNumberFormat="1" applyFont="1" applyBorder="1" applyAlignment="1">
      <alignment horizontal="center" vertical="center"/>
    </xf>
    <xf numFmtId="4" fontId="13" fillId="0" borderId="14" xfId="0" applyNumberFormat="1" applyFont="1" applyBorder="1" applyAlignment="1">
      <alignment horizontal="right" vertical="center"/>
    </xf>
    <xf numFmtId="0" fontId="60" fillId="4" borderId="82" xfId="0" applyFont="1" applyFill="1" applyBorder="1" applyAlignment="1">
      <alignment vertical="center" wrapText="1"/>
    </xf>
    <xf numFmtId="164" fontId="6" fillId="0" borderId="62" xfId="0" applyNumberFormat="1" applyFont="1" applyBorder="1" applyAlignment="1">
      <alignment horizontal="center" vertical="center"/>
    </xf>
    <xf numFmtId="166" fontId="6" fillId="0" borderId="82" xfId="151" applyNumberFormat="1" applyFont="1" applyBorder="1" applyAlignment="1">
      <alignment horizontal="left" vertical="center"/>
    </xf>
    <xf numFmtId="164" fontId="61" fillId="0" borderId="34" xfId="0" applyNumberFormat="1" applyFont="1" applyFill="1" applyBorder="1" applyAlignment="1">
      <alignment horizontal="right" vertical="center" wrapText="1"/>
    </xf>
    <xf numFmtId="0" fontId="6" fillId="0" borderId="82" xfId="0" applyFont="1" applyFill="1" applyBorder="1" applyAlignment="1">
      <alignment vertical="center"/>
    </xf>
    <xf numFmtId="0" fontId="63" fillId="0" borderId="82" xfId="0" applyFont="1" applyFill="1" applyBorder="1" applyAlignment="1">
      <alignment horizontal="right" vertical="center"/>
    </xf>
    <xf numFmtId="164" fontId="60" fillId="0" borderId="27" xfId="0" applyNumberFormat="1" applyFont="1" applyFill="1" applyBorder="1" applyAlignment="1">
      <alignment horizontal="right" vertical="center" wrapText="1"/>
    </xf>
    <xf numFmtId="4" fontId="6" fillId="0" borderId="59" xfId="0" applyNumberFormat="1" applyFont="1" applyBorder="1" applyAlignment="1">
      <alignment horizontal="center" vertical="center"/>
    </xf>
    <xf numFmtId="0" fontId="6" fillId="0" borderId="75" xfId="0" applyFont="1" applyFill="1" applyBorder="1" applyAlignment="1">
      <alignment vertical="center"/>
    </xf>
    <xf numFmtId="164" fontId="61" fillId="0" borderId="59" xfId="0" applyNumberFormat="1" applyFont="1" applyFill="1" applyBorder="1" applyAlignment="1">
      <alignment horizontal="right" vertical="center" wrapText="1"/>
    </xf>
    <xf numFmtId="0" fontId="60" fillId="4" borderId="83" xfId="0" applyFont="1" applyFill="1" applyBorder="1" applyAlignment="1">
      <alignment vertical="center" wrapText="1"/>
    </xf>
    <xf numFmtId="0" fontId="6" fillId="0" borderId="75" xfId="0" applyFont="1" applyFill="1" applyBorder="1" applyAlignment="1">
      <alignment horizontal="right" vertical="center"/>
    </xf>
    <xf numFmtId="4" fontId="64" fillId="0" borderId="59" xfId="0" applyNumberFormat="1" applyFont="1" applyBorder="1" applyAlignment="1">
      <alignment horizontal="center" vertical="center"/>
    </xf>
    <xf numFmtId="4" fontId="65" fillId="0" borderId="59" xfId="0" applyNumberFormat="1" applyFont="1" applyBorder="1" applyAlignment="1">
      <alignment horizontal="center" vertical="center"/>
    </xf>
    <xf numFmtId="0" fontId="66" fillId="0" borderId="0" xfId="0" applyFont="1" applyAlignment="1">
      <alignment vertical="center"/>
    </xf>
    <xf numFmtId="0" fontId="68" fillId="2" borderId="93" xfId="0" applyFont="1" applyFill="1" applyBorder="1" applyAlignment="1">
      <alignment horizontal="center" vertical="center"/>
    </xf>
    <xf numFmtId="0" fontId="68" fillId="2" borderId="93" xfId="0" applyFont="1" applyFill="1" applyBorder="1" applyAlignment="1">
      <alignment horizontal="center" vertical="center" wrapText="1"/>
    </xf>
    <xf numFmtId="0" fontId="67" fillId="0" borderId="93" xfId="2" applyFont="1" applyFill="1" applyBorder="1" applyAlignment="1">
      <alignment horizontal="right" vertical="center"/>
    </xf>
    <xf numFmtId="0" fontId="67" fillId="0" borderId="93" xfId="2" applyFont="1" applyFill="1" applyBorder="1" applyAlignment="1">
      <alignment horizontal="left" vertical="center"/>
    </xf>
    <xf numFmtId="3" fontId="67" fillId="0" borderId="97" xfId="2" applyNumberFormat="1" applyFont="1" applyFill="1" applyBorder="1" applyAlignment="1">
      <alignment horizontal="center" vertical="center"/>
    </xf>
    <xf numFmtId="0" fontId="67" fillId="0" borderId="103" xfId="2" applyFont="1" applyFill="1" applyBorder="1" applyAlignment="1">
      <alignment horizontal="right" vertical="center"/>
    </xf>
    <xf numFmtId="0" fontId="67" fillId="0" borderId="103" xfId="2" applyFont="1" applyFill="1" applyBorder="1" applyAlignment="1">
      <alignment horizontal="left" vertical="center"/>
    </xf>
    <xf numFmtId="0" fontId="69" fillId="0" borderId="0" xfId="0" applyFont="1"/>
    <xf numFmtId="0" fontId="68" fillId="2" borderId="103" xfId="0" applyFont="1" applyFill="1" applyBorder="1" applyAlignment="1">
      <alignment horizontal="center" vertical="center"/>
    </xf>
    <xf numFmtId="0" fontId="68" fillId="2" borderId="103" xfId="0" applyFont="1" applyFill="1" applyBorder="1" applyAlignment="1">
      <alignment horizontal="center" vertical="center" wrapText="1"/>
    </xf>
    <xf numFmtId="0" fontId="67" fillId="0" borderId="98" xfId="2" applyFont="1" applyFill="1" applyBorder="1" applyAlignment="1">
      <alignment horizontal="right" vertical="center"/>
    </xf>
    <xf numFmtId="0" fontId="67" fillId="0" borderId="99" xfId="2" applyFont="1" applyFill="1" applyBorder="1" applyAlignment="1">
      <alignment horizontal="left" vertical="center"/>
    </xf>
    <xf numFmtId="0" fontId="67" fillId="2" borderId="103" xfId="0" applyFont="1" applyFill="1" applyBorder="1" applyAlignment="1">
      <alignment horizontal="center" vertical="center"/>
    </xf>
    <xf numFmtId="0" fontId="67" fillId="2" borderId="103" xfId="0" applyFont="1" applyFill="1" applyBorder="1" applyAlignment="1">
      <alignment horizontal="center"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164" fontId="60" fillId="0" borderId="82" xfId="0" applyNumberFormat="1" applyFont="1" applyBorder="1" applyAlignment="1">
      <alignment horizontal="right" vertical="center" wrapText="1"/>
    </xf>
    <xf numFmtId="164" fontId="6" fillId="0" borderId="82" xfId="0" applyNumberFormat="1" applyFont="1" applyBorder="1" applyAlignment="1">
      <alignment horizontal="right" vertical="center" wrapText="1"/>
    </xf>
    <xf numFmtId="0" fontId="22" fillId="0" borderId="60"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2"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2" fillId="0" borderId="4" xfId="0" applyFont="1" applyFill="1" applyBorder="1" applyAlignment="1">
      <alignment horizontal="center" vertical="center"/>
    </xf>
    <xf numFmtId="3" fontId="6" fillId="0" borderId="60" xfId="0" applyNumberFormat="1" applyFont="1" applyBorder="1" applyAlignment="1">
      <alignment horizontal="center" vertical="center"/>
    </xf>
    <xf numFmtId="3" fontId="6" fillId="0" borderId="83" xfId="0" applyNumberFormat="1" applyFont="1" applyBorder="1" applyAlignment="1">
      <alignment horizontal="center" vertical="center"/>
    </xf>
    <xf numFmtId="3" fontId="6" fillId="0" borderId="62"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2" xfId="0" applyNumberFormat="1" applyFont="1" applyBorder="1" applyAlignment="1">
      <alignment horizontal="center" vertical="center"/>
    </xf>
    <xf numFmtId="0" fontId="15" fillId="0" borderId="60" xfId="0" applyFont="1" applyFill="1" applyBorder="1" applyAlignment="1">
      <alignment horizontal="center" vertical="center"/>
    </xf>
    <xf numFmtId="0" fontId="15" fillId="0" borderId="72" xfId="0" applyFont="1" applyFill="1" applyBorder="1" applyAlignment="1">
      <alignment horizontal="center" vertical="center"/>
    </xf>
    <xf numFmtId="164" fontId="60" fillId="0" borderId="75" xfId="0" applyNumberFormat="1" applyFont="1" applyFill="1" applyBorder="1" applyAlignment="1">
      <alignment horizontal="right" vertical="center" wrapText="1"/>
    </xf>
    <xf numFmtId="164" fontId="60" fillId="0" borderId="83"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5"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70" fillId="0" borderId="12" xfId="0" applyNumberFormat="1" applyFont="1" applyBorder="1" applyAlignment="1">
      <alignment horizontal="right" vertical="center"/>
    </xf>
    <xf numFmtId="4" fontId="70" fillId="0" borderId="14" xfId="0" applyNumberFormat="1" applyFont="1" applyBorder="1" applyAlignment="1">
      <alignment horizontal="right" vertical="center"/>
    </xf>
    <xf numFmtId="0" fontId="15" fillId="0" borderId="75"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75" xfId="0" applyNumberFormat="1" applyBorder="1" applyAlignment="1">
      <alignment horizontal="center"/>
    </xf>
    <xf numFmtId="2" fontId="0" fillId="0" borderId="74" xfId="0" applyNumberFormat="1" applyBorder="1" applyAlignment="1">
      <alignment horizontal="center"/>
    </xf>
    <xf numFmtId="2" fontId="0" fillId="0" borderId="72" xfId="0" applyNumberFormat="1" applyBorder="1" applyAlignment="1">
      <alignment horizontal="center"/>
    </xf>
    <xf numFmtId="2" fontId="0" fillId="0" borderId="60" xfId="0" applyNumberFormat="1" applyBorder="1" applyAlignment="1">
      <alignment horizontal="center"/>
    </xf>
    <xf numFmtId="2" fontId="0" fillId="0" borderId="83" xfId="0" applyNumberFormat="1" applyBorder="1" applyAlignment="1">
      <alignment horizontal="center"/>
    </xf>
    <xf numFmtId="2" fontId="0" fillId="0" borderId="62" xfId="0" applyNumberFormat="1" applyBorder="1" applyAlignment="1">
      <alignment horizont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3" fillId="0" borderId="75"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3" fillId="0" borderId="72" xfId="0" applyNumberFormat="1" applyFont="1" applyBorder="1" applyAlignment="1">
      <alignment horizontal="center" vertical="center"/>
    </xf>
    <xf numFmtId="0" fontId="16" fillId="5" borderId="80" xfId="0" applyFont="1" applyFill="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2" fontId="0" fillId="0" borderId="61" xfId="0" applyNumberFormat="1" applyBorder="1" applyAlignment="1">
      <alignment horizontal="center"/>
    </xf>
    <xf numFmtId="0" fontId="67" fillId="0" borderId="98" xfId="2" applyFont="1" applyFill="1" applyBorder="1" applyAlignment="1">
      <alignment horizontal="center" vertical="center"/>
    </xf>
    <xf numFmtId="0" fontId="67" fillId="0" borderId="99" xfId="2" applyFont="1" applyFill="1" applyBorder="1" applyAlignment="1">
      <alignment horizontal="center" vertical="center"/>
    </xf>
    <xf numFmtId="0" fontId="66" fillId="0" borderId="92" xfId="0" applyFont="1" applyBorder="1" applyAlignment="1">
      <alignment horizontal="right" vertical="center"/>
    </xf>
    <xf numFmtId="0" fontId="67" fillId="0" borderId="100" xfId="0" applyFont="1" applyBorder="1" applyAlignment="1">
      <alignment horizontal="center" vertical="center"/>
    </xf>
    <xf numFmtId="0" fontId="67" fillId="0" borderId="101" xfId="0" applyFont="1" applyBorder="1" applyAlignment="1">
      <alignment horizontal="center" vertical="center"/>
    </xf>
    <xf numFmtId="0" fontId="67" fillId="0" borderId="102" xfId="0" applyFont="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right" vertical="center"/>
    </xf>
    <xf numFmtId="0" fontId="67" fillId="0" borderId="94" xfId="0" applyFont="1" applyBorder="1" applyAlignment="1">
      <alignment horizontal="center" vertical="center"/>
    </xf>
    <xf numFmtId="0" fontId="67" fillId="0" borderId="95" xfId="0" applyFont="1" applyBorder="1" applyAlignment="1">
      <alignment horizontal="center" vertical="center"/>
    </xf>
    <xf numFmtId="0" fontId="67" fillId="0" borderId="96" xfId="0" applyFont="1" applyBorder="1" applyAlignment="1">
      <alignment horizontal="center" vertical="center"/>
    </xf>
    <xf numFmtId="0" fontId="67" fillId="0" borderId="98" xfId="0" applyFont="1" applyFill="1" applyBorder="1" applyAlignment="1">
      <alignment horizontal="center" vertical="center"/>
    </xf>
    <xf numFmtId="0" fontId="67" fillId="0" borderId="99" xfId="0" applyFont="1" applyFill="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7" fillId="0" borderId="75"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7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2"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31">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3" xfId="415"/>
    <cellStyle name="Note 3 4" xfId="420"/>
    <cellStyle name="Note 3 5" xfId="426"/>
    <cellStyle name="Note 4" xfId="397"/>
    <cellStyle name="Output 2" xfId="402"/>
    <cellStyle name="Output 3" xfId="403"/>
    <cellStyle name="Output 3 2" xfId="417"/>
    <cellStyle name="Output 3 3" xfId="423"/>
    <cellStyle name="Output 3 4" xfId="429"/>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7"/>
  <sheetViews>
    <sheetView rightToLeft="1" tabSelected="1" topLeftCell="A76" zoomScaleNormal="100" workbookViewId="0">
      <selection activeCell="H5" sqref="H5"/>
    </sheetView>
  </sheetViews>
  <sheetFormatPr defaultRowHeight="14.25"/>
  <cols>
    <col min="1" max="1" width="1" customWidth="1"/>
    <col min="2" max="2" width="17.125" customWidth="1"/>
    <col min="3" max="3" width="8.25" customWidth="1"/>
    <col min="4" max="4" width="8.5" customWidth="1"/>
    <col min="5" max="5" width="8.375" customWidth="1"/>
    <col min="6" max="6" width="8.25" customWidth="1"/>
    <col min="7" max="7" width="8.375" customWidth="1"/>
    <col min="8" max="8" width="8.625" customWidth="1"/>
    <col min="9" max="9" width="8.375" customWidth="1"/>
    <col min="10" max="10" width="8.25" customWidth="1"/>
    <col min="11" max="11" width="6.75" customWidth="1"/>
    <col min="12" max="12" width="7.5" customWidth="1"/>
    <col min="13" max="14" width="14" customWidth="1"/>
  </cols>
  <sheetData>
    <row r="1" spans="2:15" s="3" customFormat="1" ht="35.25" customHeight="1">
      <c r="B1" s="150" t="s">
        <v>0</v>
      </c>
      <c r="C1" s="151"/>
      <c r="D1" s="152"/>
      <c r="E1" s="2"/>
      <c r="F1" s="2"/>
      <c r="G1" s="2"/>
      <c r="H1" s="2"/>
      <c r="I1" s="2"/>
      <c r="J1" s="2"/>
      <c r="K1" s="2"/>
      <c r="L1" s="2"/>
      <c r="M1" s="2"/>
    </row>
    <row r="2" spans="2:15" ht="43.5" customHeight="1">
      <c r="B2" s="36" t="s">
        <v>299</v>
      </c>
      <c r="C2" s="36"/>
      <c r="D2" s="36"/>
      <c r="E2" s="2"/>
      <c r="F2" s="2"/>
      <c r="G2" s="2"/>
      <c r="H2" s="2"/>
      <c r="I2" s="2"/>
      <c r="J2" s="2"/>
      <c r="K2" s="2"/>
      <c r="L2" s="2"/>
      <c r="M2" s="2"/>
      <c r="N2" s="3"/>
    </row>
    <row r="3" spans="2:15" ht="30.95" customHeight="1">
      <c r="B3" s="24" t="s">
        <v>1</v>
      </c>
      <c r="C3" s="156">
        <v>1505211545.27</v>
      </c>
      <c r="D3" s="157"/>
      <c r="E3" s="158"/>
      <c r="F3" s="2"/>
      <c r="G3" s="2"/>
      <c r="H3" s="2"/>
      <c r="I3" s="2"/>
      <c r="J3" s="4"/>
      <c r="K3" s="1" t="s">
        <v>7</v>
      </c>
      <c r="L3" s="2"/>
      <c r="M3" s="2"/>
      <c r="N3" s="30">
        <v>33</v>
      </c>
    </row>
    <row r="4" spans="2:15" ht="30.95" customHeight="1">
      <c r="B4" s="25" t="s">
        <v>2</v>
      </c>
      <c r="C4" s="156">
        <v>1760553726</v>
      </c>
      <c r="D4" s="157"/>
      <c r="E4" s="158"/>
      <c r="F4" s="2"/>
      <c r="G4" s="2"/>
      <c r="H4" s="2"/>
      <c r="I4" s="2"/>
      <c r="J4" s="4"/>
      <c r="K4" s="1" t="s">
        <v>8</v>
      </c>
      <c r="L4" s="2"/>
      <c r="M4" s="2"/>
      <c r="N4" s="30">
        <v>9</v>
      </c>
      <c r="O4" s="98"/>
    </row>
    <row r="5" spans="2:15" ht="30.95" customHeight="1">
      <c r="B5" s="25" t="s">
        <v>3</v>
      </c>
      <c r="C5" s="156">
        <v>607</v>
      </c>
      <c r="D5" s="157"/>
      <c r="E5" s="158"/>
      <c r="F5" s="2"/>
      <c r="G5" s="2"/>
      <c r="H5" s="2"/>
      <c r="I5" s="2"/>
      <c r="J5" s="4"/>
      <c r="K5" s="1" t="s">
        <v>9</v>
      </c>
      <c r="L5" s="2"/>
      <c r="M5" s="2"/>
      <c r="N5" s="31">
        <v>8</v>
      </c>
    </row>
    <row r="6" spans="2:15" ht="30.95" customHeight="1">
      <c r="B6" s="25" t="s">
        <v>4</v>
      </c>
      <c r="C6" s="159">
        <v>491.5</v>
      </c>
      <c r="D6" s="160"/>
      <c r="E6" s="161"/>
      <c r="F6" s="2"/>
      <c r="G6" s="2"/>
      <c r="H6" s="2"/>
      <c r="I6" s="2"/>
      <c r="J6" s="4"/>
      <c r="K6" s="1" t="s">
        <v>10</v>
      </c>
      <c r="L6" s="2"/>
      <c r="M6" s="2"/>
      <c r="N6" s="31">
        <v>6</v>
      </c>
      <c r="O6" s="98"/>
    </row>
    <row r="7" spans="2:15" ht="30.95" customHeight="1">
      <c r="B7" s="25" t="s">
        <v>5</v>
      </c>
      <c r="C7" s="162">
        <v>-0.49</v>
      </c>
      <c r="D7" s="163"/>
      <c r="E7" s="53"/>
      <c r="F7" s="2"/>
      <c r="G7" s="2"/>
      <c r="H7" s="2"/>
      <c r="I7" s="2"/>
      <c r="J7" s="4"/>
      <c r="K7" s="1" t="s">
        <v>11</v>
      </c>
      <c r="L7" s="2"/>
      <c r="M7" s="2"/>
      <c r="N7" s="30">
        <v>25</v>
      </c>
    </row>
    <row r="8" spans="2:15" ht="30.95" customHeight="1">
      <c r="B8" s="26" t="s">
        <v>6</v>
      </c>
      <c r="C8" s="15">
        <v>102</v>
      </c>
      <c r="D8" s="27"/>
      <c r="E8" s="28"/>
      <c r="F8" s="6"/>
      <c r="G8" s="6"/>
      <c r="H8" s="6"/>
      <c r="I8" s="6"/>
      <c r="J8" s="4"/>
      <c r="K8" s="5" t="s">
        <v>12</v>
      </c>
      <c r="L8" s="6"/>
      <c r="M8" s="6"/>
      <c r="N8" s="32">
        <v>38</v>
      </c>
      <c r="O8" s="63"/>
    </row>
    <row r="9" spans="2:15" ht="30" customHeight="1">
      <c r="B9" s="128" t="s">
        <v>300</v>
      </c>
      <c r="C9" s="128"/>
      <c r="D9" s="128"/>
      <c r="E9" s="128"/>
      <c r="F9" s="128"/>
      <c r="G9" s="128"/>
      <c r="H9" s="128"/>
      <c r="I9" s="128"/>
      <c r="J9" s="128"/>
      <c r="K9" s="128"/>
      <c r="L9" s="128"/>
      <c r="M9" s="128"/>
      <c r="N9" s="129"/>
    </row>
    <row r="10" spans="2:15" ht="50.25" customHeight="1">
      <c r="B10" s="37" t="s">
        <v>13</v>
      </c>
      <c r="C10" s="38" t="s">
        <v>14</v>
      </c>
      <c r="D10" s="38" t="s">
        <v>15</v>
      </c>
      <c r="E10" s="38" t="s">
        <v>16</v>
      </c>
      <c r="F10" s="38" t="s">
        <v>17</v>
      </c>
      <c r="G10" s="38" t="s">
        <v>18</v>
      </c>
      <c r="H10" s="38" t="s">
        <v>19</v>
      </c>
      <c r="I10" s="38" t="s">
        <v>20</v>
      </c>
      <c r="J10" s="38" t="s">
        <v>21</v>
      </c>
      <c r="K10" s="38" t="s">
        <v>22</v>
      </c>
      <c r="L10" s="38" t="s">
        <v>3</v>
      </c>
      <c r="M10" s="38" t="s">
        <v>2</v>
      </c>
      <c r="N10" s="38" t="s">
        <v>1</v>
      </c>
    </row>
    <row r="11" spans="2:15" ht="24" customHeight="1">
      <c r="B11" s="153" t="s">
        <v>23</v>
      </c>
      <c r="C11" s="154"/>
      <c r="D11" s="154"/>
      <c r="E11" s="154"/>
      <c r="F11" s="154"/>
      <c r="G11" s="154"/>
      <c r="H11" s="154"/>
      <c r="I11" s="154"/>
      <c r="J11" s="154"/>
      <c r="K11" s="154"/>
      <c r="L11" s="154"/>
      <c r="M11" s="154"/>
      <c r="N11" s="155"/>
    </row>
    <row r="12" spans="2:15" s="59" customFormat="1" ht="24" customHeight="1">
      <c r="B12" s="86" t="s">
        <v>265</v>
      </c>
      <c r="C12" s="103" t="s">
        <v>264</v>
      </c>
      <c r="D12" s="55">
        <v>0.13</v>
      </c>
      <c r="E12" s="55">
        <v>0.13</v>
      </c>
      <c r="F12" s="55">
        <v>0.13</v>
      </c>
      <c r="G12" s="55">
        <v>0.13</v>
      </c>
      <c r="H12" s="55">
        <v>0.14000000000000001</v>
      </c>
      <c r="I12" s="55">
        <v>0.13</v>
      </c>
      <c r="J12" s="55">
        <v>0.14000000000000001</v>
      </c>
      <c r="K12" s="106">
        <v>-7.14</v>
      </c>
      <c r="L12" s="56">
        <v>1</v>
      </c>
      <c r="M12" s="56">
        <v>100000</v>
      </c>
      <c r="N12" s="56">
        <v>13000</v>
      </c>
    </row>
    <row r="13" spans="2:15" s="59" customFormat="1" ht="24" customHeight="1">
      <c r="B13" s="43" t="s">
        <v>115</v>
      </c>
      <c r="C13" s="42" t="s">
        <v>116</v>
      </c>
      <c r="D13" s="55">
        <v>0.3</v>
      </c>
      <c r="E13" s="55">
        <v>0.3</v>
      </c>
      <c r="F13" s="55">
        <v>0.3</v>
      </c>
      <c r="G13" s="55">
        <v>0.3</v>
      </c>
      <c r="H13" s="55">
        <v>0.31</v>
      </c>
      <c r="I13" s="55">
        <v>0.3</v>
      </c>
      <c r="J13" s="55">
        <v>0.31</v>
      </c>
      <c r="K13" s="106">
        <v>-3.23</v>
      </c>
      <c r="L13" s="56">
        <v>11</v>
      </c>
      <c r="M13" s="56">
        <v>125117357</v>
      </c>
      <c r="N13" s="56">
        <v>37535207.100000001</v>
      </c>
    </row>
    <row r="14" spans="2:15" s="59" customFormat="1" ht="24" customHeight="1">
      <c r="B14" s="86" t="s">
        <v>219</v>
      </c>
      <c r="C14" s="88" t="s">
        <v>220</v>
      </c>
      <c r="D14" s="55">
        <v>0.46</v>
      </c>
      <c r="E14" s="55">
        <v>0.46</v>
      </c>
      <c r="F14" s="55">
        <v>0.46</v>
      </c>
      <c r="G14" s="55">
        <v>0.46</v>
      </c>
      <c r="H14" s="55">
        <v>0.46</v>
      </c>
      <c r="I14" s="55">
        <v>0.46</v>
      </c>
      <c r="J14" s="55">
        <v>0.46</v>
      </c>
      <c r="K14" s="106">
        <v>0</v>
      </c>
      <c r="L14" s="56">
        <v>13</v>
      </c>
      <c r="M14" s="56">
        <v>26291785</v>
      </c>
      <c r="N14" s="56">
        <v>12094221.1</v>
      </c>
    </row>
    <row r="15" spans="2:15" s="59" customFormat="1" ht="24" customHeight="1">
      <c r="B15" s="43" t="s">
        <v>124</v>
      </c>
      <c r="C15" s="42" t="s">
        <v>125</v>
      </c>
      <c r="D15" s="55">
        <v>0.14000000000000001</v>
      </c>
      <c r="E15" s="55">
        <v>0.14000000000000001</v>
      </c>
      <c r="F15" s="55">
        <v>0.14000000000000001</v>
      </c>
      <c r="G15" s="55">
        <v>0.14000000000000001</v>
      </c>
      <c r="H15" s="55">
        <v>0.14000000000000001</v>
      </c>
      <c r="I15" s="55">
        <v>0.14000000000000001</v>
      </c>
      <c r="J15" s="55">
        <v>0.14000000000000001</v>
      </c>
      <c r="K15" s="106">
        <v>0</v>
      </c>
      <c r="L15" s="56">
        <v>67</v>
      </c>
      <c r="M15" s="56">
        <v>727204771</v>
      </c>
      <c r="N15" s="56">
        <v>101808667.94</v>
      </c>
    </row>
    <row r="16" spans="2:15" s="59" customFormat="1" ht="24" customHeight="1">
      <c r="B16" s="86" t="s">
        <v>206</v>
      </c>
      <c r="C16" s="88" t="s">
        <v>207</v>
      </c>
      <c r="D16" s="55">
        <v>0.1</v>
      </c>
      <c r="E16" s="55">
        <v>0.1</v>
      </c>
      <c r="F16" s="55">
        <v>0.1</v>
      </c>
      <c r="G16" s="55">
        <v>0.1</v>
      </c>
      <c r="H16" s="55">
        <v>0.1</v>
      </c>
      <c r="I16" s="55">
        <v>0.1</v>
      </c>
      <c r="J16" s="55">
        <v>0.1</v>
      </c>
      <c r="K16" s="106">
        <v>0</v>
      </c>
      <c r="L16" s="56">
        <v>3</v>
      </c>
      <c r="M16" s="56">
        <v>15000000</v>
      </c>
      <c r="N16" s="56">
        <v>1500000</v>
      </c>
    </row>
    <row r="17" spans="2:15" s="59" customFormat="1" ht="24" customHeight="1">
      <c r="B17" s="43" t="s">
        <v>81</v>
      </c>
      <c r="C17" s="42" t="s">
        <v>82</v>
      </c>
      <c r="D17" s="55">
        <v>0.66</v>
      </c>
      <c r="E17" s="55">
        <v>0.66</v>
      </c>
      <c r="F17" s="55">
        <v>0.66</v>
      </c>
      <c r="G17" s="55">
        <v>0.66</v>
      </c>
      <c r="H17" s="55">
        <v>0.66</v>
      </c>
      <c r="I17" s="55">
        <v>0.66</v>
      </c>
      <c r="J17" s="55">
        <v>0.66</v>
      </c>
      <c r="K17" s="106">
        <v>0</v>
      </c>
      <c r="L17" s="56">
        <v>9</v>
      </c>
      <c r="M17" s="56">
        <v>12900000</v>
      </c>
      <c r="N17" s="56">
        <v>8514000</v>
      </c>
    </row>
    <row r="18" spans="2:15" s="59" customFormat="1" ht="24" customHeight="1">
      <c r="B18" s="43" t="s">
        <v>177</v>
      </c>
      <c r="C18" s="42" t="s">
        <v>178</v>
      </c>
      <c r="D18" s="55">
        <v>0.51</v>
      </c>
      <c r="E18" s="55">
        <v>0.51</v>
      </c>
      <c r="F18" s="55">
        <v>0.51</v>
      </c>
      <c r="G18" s="55">
        <v>0.51</v>
      </c>
      <c r="H18" s="55">
        <v>0.51</v>
      </c>
      <c r="I18" s="55">
        <v>0.51</v>
      </c>
      <c r="J18" s="55">
        <v>0.51</v>
      </c>
      <c r="K18" s="106">
        <v>0</v>
      </c>
      <c r="L18" s="56">
        <v>3</v>
      </c>
      <c r="M18" s="56">
        <v>9186388</v>
      </c>
      <c r="N18" s="56">
        <v>4685057.88</v>
      </c>
    </row>
    <row r="19" spans="2:15" s="59" customFormat="1" ht="24" customHeight="1">
      <c r="B19" s="43" t="s">
        <v>79</v>
      </c>
      <c r="C19" s="42" t="s">
        <v>80</v>
      </c>
      <c r="D19" s="55">
        <v>0.06</v>
      </c>
      <c r="E19" s="55">
        <v>0.06</v>
      </c>
      <c r="F19" s="55">
        <v>0.06</v>
      </c>
      <c r="G19" s="55">
        <v>0.06</v>
      </c>
      <c r="H19" s="55">
        <v>0.06</v>
      </c>
      <c r="I19" s="55">
        <v>0.06</v>
      </c>
      <c r="J19" s="55">
        <v>0.06</v>
      </c>
      <c r="K19" s="106">
        <v>0</v>
      </c>
      <c r="L19" s="56">
        <v>3</v>
      </c>
      <c r="M19" s="56">
        <v>30000000</v>
      </c>
      <c r="N19" s="56">
        <v>1800000</v>
      </c>
    </row>
    <row r="20" spans="2:15" ht="24" customHeight="1">
      <c r="B20" s="164" t="s">
        <v>24</v>
      </c>
      <c r="C20" s="146"/>
      <c r="D20" s="171"/>
      <c r="E20" s="172"/>
      <c r="F20" s="172"/>
      <c r="G20" s="172"/>
      <c r="H20" s="172"/>
      <c r="I20" s="172"/>
      <c r="J20" s="172"/>
      <c r="K20" s="173"/>
      <c r="L20" s="83">
        <f>SUM(L12:L19)</f>
        <v>110</v>
      </c>
      <c r="M20" s="83">
        <f>SUM(M12:M19)</f>
        <v>945800301</v>
      </c>
      <c r="N20" s="83">
        <f>SUM(N12:N19)</f>
        <v>167950154.01999998</v>
      </c>
      <c r="O20" s="59"/>
    </row>
    <row r="21" spans="2:15" s="59" customFormat="1" ht="24" customHeight="1">
      <c r="B21" s="165" t="s">
        <v>76</v>
      </c>
      <c r="C21" s="166"/>
      <c r="D21" s="166"/>
      <c r="E21" s="166"/>
      <c r="F21" s="166"/>
      <c r="G21" s="166"/>
      <c r="H21" s="166"/>
      <c r="I21" s="166"/>
      <c r="J21" s="166"/>
      <c r="K21" s="166"/>
      <c r="L21" s="166"/>
      <c r="M21" s="166"/>
      <c r="N21" s="167"/>
    </row>
    <row r="22" spans="2:15" s="59" customFormat="1" ht="24" customHeight="1">
      <c r="B22" s="48" t="s">
        <v>87</v>
      </c>
      <c r="C22" s="49" t="s">
        <v>88</v>
      </c>
      <c r="D22" s="55">
        <v>8.5</v>
      </c>
      <c r="E22" s="55">
        <v>8.65</v>
      </c>
      <c r="F22" s="55">
        <v>8.5</v>
      </c>
      <c r="G22" s="55">
        <v>8.58</v>
      </c>
      <c r="H22" s="55">
        <v>8.34</v>
      </c>
      <c r="I22" s="55">
        <v>8.6</v>
      </c>
      <c r="J22" s="55">
        <v>8.4499999999999993</v>
      </c>
      <c r="K22" s="106">
        <v>1.78</v>
      </c>
      <c r="L22" s="56">
        <v>39</v>
      </c>
      <c r="M22" s="56">
        <v>4790746</v>
      </c>
      <c r="N22" s="56">
        <v>41091444.619999997</v>
      </c>
    </row>
    <row r="23" spans="2:15" s="59" customFormat="1" ht="24" customHeight="1">
      <c r="B23" s="145" t="s">
        <v>208</v>
      </c>
      <c r="C23" s="146"/>
      <c r="D23" s="171"/>
      <c r="E23" s="172"/>
      <c r="F23" s="172"/>
      <c r="G23" s="172"/>
      <c r="H23" s="172"/>
      <c r="I23" s="172"/>
      <c r="J23" s="172"/>
      <c r="K23" s="173"/>
      <c r="L23" s="83">
        <v>39</v>
      </c>
      <c r="M23" s="83">
        <v>4790746</v>
      </c>
      <c r="N23" s="83">
        <v>41091444.619999997</v>
      </c>
    </row>
    <row r="24" spans="2:15" s="59" customFormat="1" ht="24" customHeight="1">
      <c r="B24" s="165" t="s">
        <v>253</v>
      </c>
      <c r="C24" s="166"/>
      <c r="D24" s="166"/>
      <c r="E24" s="166"/>
      <c r="F24" s="166"/>
      <c r="G24" s="166"/>
      <c r="H24" s="166"/>
      <c r="I24" s="166"/>
      <c r="J24" s="166"/>
      <c r="K24" s="166"/>
      <c r="L24" s="166"/>
      <c r="M24" s="166"/>
      <c r="N24" s="167"/>
    </row>
    <row r="25" spans="2:15" s="59" customFormat="1" ht="24" customHeight="1">
      <c r="B25" s="48" t="s">
        <v>103</v>
      </c>
      <c r="C25" s="49" t="s">
        <v>104</v>
      </c>
      <c r="D25" s="55">
        <v>0.59</v>
      </c>
      <c r="E25" s="55">
        <v>0.6</v>
      </c>
      <c r="F25" s="55">
        <v>0.56999999999999995</v>
      </c>
      <c r="G25" s="55">
        <v>0.57999999999999996</v>
      </c>
      <c r="H25" s="55">
        <v>0.57999999999999996</v>
      </c>
      <c r="I25" s="55">
        <v>0.56999999999999995</v>
      </c>
      <c r="J25" s="55">
        <v>0.59</v>
      </c>
      <c r="K25" s="106">
        <v>-3.39</v>
      </c>
      <c r="L25" s="56">
        <v>26</v>
      </c>
      <c r="M25" s="56">
        <v>59786000</v>
      </c>
      <c r="N25" s="56">
        <v>34674020</v>
      </c>
    </row>
    <row r="26" spans="2:15" s="59" customFormat="1" ht="24" customHeight="1">
      <c r="B26" s="50" t="s">
        <v>237</v>
      </c>
      <c r="C26" s="51" t="s">
        <v>238</v>
      </c>
      <c r="D26" s="55">
        <v>0.62</v>
      </c>
      <c r="E26" s="55">
        <v>0.62</v>
      </c>
      <c r="F26" s="55">
        <v>0.62</v>
      </c>
      <c r="G26" s="55">
        <v>0.62</v>
      </c>
      <c r="H26" s="55">
        <v>0.64</v>
      </c>
      <c r="I26" s="55">
        <v>0.62</v>
      </c>
      <c r="J26" s="55">
        <v>0.66</v>
      </c>
      <c r="K26" s="106">
        <v>-6.06</v>
      </c>
      <c r="L26" s="56">
        <v>3</v>
      </c>
      <c r="M26" s="56">
        <v>1673563</v>
      </c>
      <c r="N26" s="56">
        <v>1037609.06</v>
      </c>
    </row>
    <row r="27" spans="2:15" s="59" customFormat="1" ht="24" customHeight="1">
      <c r="B27" s="145" t="s">
        <v>274</v>
      </c>
      <c r="C27" s="146"/>
      <c r="D27" s="168"/>
      <c r="E27" s="172"/>
      <c r="F27" s="172"/>
      <c r="G27" s="172"/>
      <c r="H27" s="172"/>
      <c r="I27" s="172"/>
      <c r="J27" s="172"/>
      <c r="K27" s="170"/>
      <c r="L27" s="83">
        <f>SUM(L25:L26)</f>
        <v>29</v>
      </c>
      <c r="M27" s="83">
        <f>SUM(M25:M26)</f>
        <v>61459563</v>
      </c>
      <c r="N27" s="83">
        <f>SUM(N25:N26)</f>
        <v>35711629.060000002</v>
      </c>
    </row>
    <row r="28" spans="2:15" s="45" customFormat="1" ht="24" customHeight="1">
      <c r="B28" s="165" t="s">
        <v>25</v>
      </c>
      <c r="C28" s="166"/>
      <c r="D28" s="166"/>
      <c r="E28" s="166"/>
      <c r="F28" s="166"/>
      <c r="G28" s="166"/>
      <c r="H28" s="166"/>
      <c r="I28" s="166"/>
      <c r="J28" s="166"/>
      <c r="K28" s="166"/>
      <c r="L28" s="166"/>
      <c r="M28" s="166"/>
      <c r="N28" s="167"/>
    </row>
    <row r="29" spans="2:15" s="59" customFormat="1" ht="24" customHeight="1">
      <c r="B29" s="48" t="s">
        <v>275</v>
      </c>
      <c r="C29" s="49" t="s">
        <v>276</v>
      </c>
      <c r="D29" s="55">
        <v>18</v>
      </c>
      <c r="E29" s="55">
        <v>18.05</v>
      </c>
      <c r="F29" s="55">
        <v>18</v>
      </c>
      <c r="G29" s="55">
        <v>18.010000000000002</v>
      </c>
      <c r="H29" s="55">
        <v>18</v>
      </c>
      <c r="I29" s="55">
        <v>18</v>
      </c>
      <c r="J29" s="55">
        <v>18</v>
      </c>
      <c r="K29" s="106">
        <v>0</v>
      </c>
      <c r="L29" s="56">
        <v>13</v>
      </c>
      <c r="M29" s="56">
        <v>5668649</v>
      </c>
      <c r="N29" s="56">
        <v>102085682</v>
      </c>
    </row>
    <row r="30" spans="2:15" s="59" customFormat="1" ht="24" customHeight="1">
      <c r="B30" s="48" t="s">
        <v>279</v>
      </c>
      <c r="C30" s="49" t="s">
        <v>280</v>
      </c>
      <c r="D30" s="55">
        <v>1.18</v>
      </c>
      <c r="E30" s="55">
        <v>1.25</v>
      </c>
      <c r="F30" s="55">
        <v>1.17</v>
      </c>
      <c r="G30" s="55">
        <v>1.2</v>
      </c>
      <c r="H30" s="55">
        <v>1.18</v>
      </c>
      <c r="I30" s="55">
        <v>1.23</v>
      </c>
      <c r="J30" s="55">
        <v>1.18</v>
      </c>
      <c r="K30" s="106">
        <v>4.24</v>
      </c>
      <c r="L30" s="56">
        <v>63</v>
      </c>
      <c r="M30" s="56">
        <v>24265002</v>
      </c>
      <c r="N30" s="56">
        <v>29201602.460000001</v>
      </c>
    </row>
    <row r="31" spans="2:15" s="59" customFormat="1" ht="24" customHeight="1">
      <c r="B31" s="48" t="s">
        <v>77</v>
      </c>
      <c r="C31" s="49" t="s">
        <v>78</v>
      </c>
      <c r="D31" s="55">
        <v>4.88</v>
      </c>
      <c r="E31" s="55">
        <v>4.96</v>
      </c>
      <c r="F31" s="55">
        <v>4.8499999999999996</v>
      </c>
      <c r="G31" s="55">
        <v>4.91</v>
      </c>
      <c r="H31" s="55">
        <v>4.8499999999999996</v>
      </c>
      <c r="I31" s="55">
        <v>4.8899999999999997</v>
      </c>
      <c r="J31" s="55">
        <v>4.87</v>
      </c>
      <c r="K31" s="106">
        <v>0.41</v>
      </c>
      <c r="L31" s="56">
        <v>63</v>
      </c>
      <c r="M31" s="56">
        <v>10935000</v>
      </c>
      <c r="N31" s="56">
        <v>53652000</v>
      </c>
    </row>
    <row r="32" spans="2:15" s="59" customFormat="1" ht="24" customHeight="1">
      <c r="B32" s="48" t="s">
        <v>105</v>
      </c>
      <c r="C32" s="49" t="s">
        <v>106</v>
      </c>
      <c r="D32" s="55">
        <v>1.73</v>
      </c>
      <c r="E32" s="55">
        <v>1.73</v>
      </c>
      <c r="F32" s="55">
        <v>1.73</v>
      </c>
      <c r="G32" s="55">
        <v>1.73</v>
      </c>
      <c r="H32" s="55">
        <v>1.72</v>
      </c>
      <c r="I32" s="55">
        <v>1.73</v>
      </c>
      <c r="J32" s="55">
        <v>1.73</v>
      </c>
      <c r="K32" s="106">
        <v>0</v>
      </c>
      <c r="L32" s="56">
        <v>3</v>
      </c>
      <c r="M32" s="56">
        <v>5000000</v>
      </c>
      <c r="N32" s="56">
        <v>8650000</v>
      </c>
    </row>
    <row r="33" spans="2:15" s="59" customFormat="1" ht="24" customHeight="1">
      <c r="B33" s="48" t="s">
        <v>126</v>
      </c>
      <c r="C33" s="49" t="s">
        <v>127</v>
      </c>
      <c r="D33" s="55">
        <v>0.39</v>
      </c>
      <c r="E33" s="55">
        <v>0.39</v>
      </c>
      <c r="F33" s="55">
        <v>0.35</v>
      </c>
      <c r="G33" s="55">
        <v>0.37</v>
      </c>
      <c r="H33" s="55">
        <v>0.36</v>
      </c>
      <c r="I33" s="55">
        <v>0.37</v>
      </c>
      <c r="J33" s="55">
        <v>0.37</v>
      </c>
      <c r="K33" s="106">
        <v>0</v>
      </c>
      <c r="L33" s="56">
        <v>16</v>
      </c>
      <c r="M33" s="56">
        <v>8650000</v>
      </c>
      <c r="N33" s="56">
        <v>3239000</v>
      </c>
    </row>
    <row r="34" spans="2:15" ht="24" customHeight="1">
      <c r="B34" s="164" t="s">
        <v>71</v>
      </c>
      <c r="C34" s="146"/>
      <c r="D34" s="168"/>
      <c r="E34" s="172"/>
      <c r="F34" s="172"/>
      <c r="G34" s="172"/>
      <c r="H34" s="172"/>
      <c r="I34" s="172"/>
      <c r="J34" s="172"/>
      <c r="K34" s="170"/>
      <c r="L34" s="78">
        <f>SUM(L29:L33)</f>
        <v>158</v>
      </c>
      <c r="M34" s="78">
        <f>SUM(M29:M33)</f>
        <v>54518651</v>
      </c>
      <c r="N34" s="78">
        <f>SUM(N29:N33)</f>
        <v>196828284.46000001</v>
      </c>
      <c r="O34" s="59"/>
    </row>
    <row r="35" spans="2:15" ht="24" customHeight="1">
      <c r="B35" s="177" t="s">
        <v>26</v>
      </c>
      <c r="C35" s="178"/>
      <c r="D35" s="178"/>
      <c r="E35" s="178"/>
      <c r="F35" s="178"/>
      <c r="G35" s="178"/>
      <c r="H35" s="178"/>
      <c r="I35" s="178"/>
      <c r="J35" s="178"/>
      <c r="K35" s="178"/>
      <c r="L35" s="178"/>
      <c r="M35" s="178"/>
      <c r="N35" s="179"/>
      <c r="O35" s="59"/>
    </row>
    <row r="36" spans="2:15" s="59" customFormat="1" ht="24" customHeight="1">
      <c r="B36" s="44" t="s">
        <v>97</v>
      </c>
      <c r="C36" s="42" t="s">
        <v>98</v>
      </c>
      <c r="D36" s="55">
        <v>3.28</v>
      </c>
      <c r="E36" s="55">
        <v>3.29</v>
      </c>
      <c r="F36" s="55">
        <v>3.28</v>
      </c>
      <c r="G36" s="55">
        <v>3.28</v>
      </c>
      <c r="H36" s="55">
        <v>3.29</v>
      </c>
      <c r="I36" s="55">
        <v>3.29</v>
      </c>
      <c r="J36" s="55">
        <v>3.29</v>
      </c>
      <c r="K36" s="106">
        <v>0</v>
      </c>
      <c r="L36" s="56">
        <v>10</v>
      </c>
      <c r="M36" s="56">
        <v>6131021</v>
      </c>
      <c r="N36" s="56">
        <v>20124748.879999999</v>
      </c>
    </row>
    <row r="37" spans="2:15" s="59" customFormat="1" ht="24" customHeight="1">
      <c r="B37" s="44" t="s">
        <v>179</v>
      </c>
      <c r="C37" s="42" t="s">
        <v>180</v>
      </c>
      <c r="D37" s="55">
        <v>1.1499999999999999</v>
      </c>
      <c r="E37" s="55">
        <v>1.1599999999999999</v>
      </c>
      <c r="F37" s="55">
        <v>1.1499999999999999</v>
      </c>
      <c r="G37" s="55">
        <v>1.1499999999999999</v>
      </c>
      <c r="H37" s="55">
        <v>1.1499999999999999</v>
      </c>
      <c r="I37" s="55">
        <v>1.1499999999999999</v>
      </c>
      <c r="J37" s="55">
        <v>1.1599999999999999</v>
      </c>
      <c r="K37" s="106">
        <v>-0.86</v>
      </c>
      <c r="L37" s="56">
        <v>18</v>
      </c>
      <c r="M37" s="56">
        <v>166250000</v>
      </c>
      <c r="N37" s="56">
        <v>191188000</v>
      </c>
    </row>
    <row r="38" spans="2:15" s="59" customFormat="1" ht="24" customHeight="1">
      <c r="B38" s="34" t="s">
        <v>245</v>
      </c>
      <c r="C38" s="34" t="s">
        <v>246</v>
      </c>
      <c r="D38" s="55">
        <v>1.64</v>
      </c>
      <c r="E38" s="55">
        <v>1.64</v>
      </c>
      <c r="F38" s="55">
        <v>1.64</v>
      </c>
      <c r="G38" s="55">
        <v>1.64</v>
      </c>
      <c r="H38" s="55">
        <v>1.65</v>
      </c>
      <c r="I38" s="55">
        <v>1.64</v>
      </c>
      <c r="J38" s="55">
        <v>1.65</v>
      </c>
      <c r="K38" s="106">
        <v>-0.61</v>
      </c>
      <c r="L38" s="56">
        <v>2</v>
      </c>
      <c r="M38" s="56">
        <v>1500000</v>
      </c>
      <c r="N38" s="56">
        <v>2460000</v>
      </c>
    </row>
    <row r="39" spans="2:15" s="59" customFormat="1" ht="24" customHeight="1">
      <c r="B39" s="34" t="s">
        <v>172</v>
      </c>
      <c r="C39" s="34" t="s">
        <v>173</v>
      </c>
      <c r="D39" s="55">
        <v>2.85</v>
      </c>
      <c r="E39" s="55">
        <v>2.86</v>
      </c>
      <c r="F39" s="55">
        <v>2.85</v>
      </c>
      <c r="G39" s="55">
        <v>2.85</v>
      </c>
      <c r="H39" s="55">
        <v>2.82</v>
      </c>
      <c r="I39" s="55">
        <v>2.85</v>
      </c>
      <c r="J39" s="55">
        <v>2.85</v>
      </c>
      <c r="K39" s="106">
        <v>0</v>
      </c>
      <c r="L39" s="56">
        <v>4</v>
      </c>
      <c r="M39" s="56">
        <v>620000</v>
      </c>
      <c r="N39" s="56">
        <v>1769000</v>
      </c>
    </row>
    <row r="40" spans="2:15" s="59" customFormat="1" ht="24" customHeight="1">
      <c r="B40" s="34" t="s">
        <v>240</v>
      </c>
      <c r="C40" s="34" t="s">
        <v>241</v>
      </c>
      <c r="D40" s="55">
        <v>6.25</v>
      </c>
      <c r="E40" s="55">
        <v>6.28</v>
      </c>
      <c r="F40" s="55">
        <v>6.25</v>
      </c>
      <c r="G40" s="55">
        <v>6.25</v>
      </c>
      <c r="H40" s="55">
        <v>6.2</v>
      </c>
      <c r="I40" s="55">
        <v>6.28</v>
      </c>
      <c r="J40" s="55">
        <v>6.25</v>
      </c>
      <c r="K40" s="106">
        <v>0.48</v>
      </c>
      <c r="L40" s="56">
        <v>2</v>
      </c>
      <c r="M40" s="56">
        <v>501298</v>
      </c>
      <c r="N40" s="56">
        <v>3134651.44</v>
      </c>
    </row>
    <row r="41" spans="2:15" s="59" customFormat="1" ht="24" customHeight="1">
      <c r="B41" s="34" t="s">
        <v>166</v>
      </c>
      <c r="C41" s="34" t="s">
        <v>167</v>
      </c>
      <c r="D41" s="55">
        <v>1.59</v>
      </c>
      <c r="E41" s="55">
        <v>1.62</v>
      </c>
      <c r="F41" s="55">
        <v>1.59</v>
      </c>
      <c r="G41" s="55">
        <v>1.6</v>
      </c>
      <c r="H41" s="55">
        <v>1.56</v>
      </c>
      <c r="I41" s="55">
        <v>1.59</v>
      </c>
      <c r="J41" s="55">
        <v>1.57</v>
      </c>
      <c r="K41" s="106">
        <v>1.27</v>
      </c>
      <c r="L41" s="56">
        <v>32</v>
      </c>
      <c r="M41" s="56">
        <v>26800268</v>
      </c>
      <c r="N41" s="56">
        <v>42973234.020000003</v>
      </c>
    </row>
    <row r="42" spans="2:15" s="59" customFormat="1" ht="24" customHeight="1">
      <c r="B42" s="48" t="s">
        <v>268</v>
      </c>
      <c r="C42" s="49" t="s">
        <v>269</v>
      </c>
      <c r="D42" s="55">
        <v>12.2</v>
      </c>
      <c r="E42" s="55">
        <v>13.15</v>
      </c>
      <c r="F42" s="55">
        <v>12.2</v>
      </c>
      <c r="G42" s="55">
        <v>12.82</v>
      </c>
      <c r="H42" s="55">
        <v>11.28</v>
      </c>
      <c r="I42" s="55">
        <v>13.15</v>
      </c>
      <c r="J42" s="55">
        <v>12</v>
      </c>
      <c r="K42" s="106">
        <v>9.58</v>
      </c>
      <c r="L42" s="56">
        <v>123</v>
      </c>
      <c r="M42" s="56">
        <v>8422328</v>
      </c>
      <c r="N42" s="56">
        <v>107946741.41</v>
      </c>
    </row>
    <row r="43" spans="2:15" s="59" customFormat="1" ht="24" customHeight="1">
      <c r="B43" s="145" t="s">
        <v>27</v>
      </c>
      <c r="C43" s="146"/>
      <c r="D43" s="168"/>
      <c r="E43" s="172"/>
      <c r="F43" s="172"/>
      <c r="G43" s="172"/>
      <c r="H43" s="172"/>
      <c r="I43" s="172"/>
      <c r="J43" s="172"/>
      <c r="K43" s="170"/>
      <c r="L43" s="83">
        <f>SUM(L36:L42)</f>
        <v>191</v>
      </c>
      <c r="M43" s="83">
        <f>SUM(M36:M42)</f>
        <v>210224915</v>
      </c>
      <c r="N43" s="83">
        <f>SUM(N36:N42)</f>
        <v>369596375.75</v>
      </c>
    </row>
    <row r="44" spans="2:15" s="59" customFormat="1" ht="62.25" customHeight="1">
      <c r="B44" s="180" t="s">
        <v>53</v>
      </c>
      <c r="C44" s="180"/>
      <c r="D44" s="180"/>
      <c r="E44" s="180"/>
      <c r="F44" s="180"/>
      <c r="G44" s="180"/>
      <c r="H44" s="180"/>
      <c r="I44" s="180"/>
      <c r="J44" s="180"/>
      <c r="K44" s="180"/>
      <c r="L44" s="180"/>
      <c r="M44" s="180"/>
      <c r="N44" s="180"/>
    </row>
    <row r="45" spans="2:15" s="59" customFormat="1" ht="30" customHeight="1">
      <c r="B45" s="128" t="s">
        <v>300</v>
      </c>
      <c r="C45" s="128"/>
      <c r="D45" s="128"/>
      <c r="E45" s="128"/>
      <c r="F45" s="128"/>
      <c r="G45" s="128"/>
      <c r="H45" s="128"/>
      <c r="I45" s="128"/>
      <c r="J45" s="128"/>
      <c r="K45" s="128"/>
      <c r="L45" s="128"/>
      <c r="M45" s="128"/>
      <c r="N45" s="129"/>
    </row>
    <row r="46" spans="2:15" s="59" customFormat="1" ht="50.25" customHeight="1">
      <c r="B46" s="37" t="s">
        <v>13</v>
      </c>
      <c r="C46" s="38" t="s">
        <v>14</v>
      </c>
      <c r="D46" s="38" t="s">
        <v>15</v>
      </c>
      <c r="E46" s="38" t="s">
        <v>16</v>
      </c>
      <c r="F46" s="38" t="s">
        <v>17</v>
      </c>
      <c r="G46" s="38" t="s">
        <v>18</v>
      </c>
      <c r="H46" s="38" t="s">
        <v>19</v>
      </c>
      <c r="I46" s="38" t="s">
        <v>20</v>
      </c>
      <c r="J46" s="38" t="s">
        <v>21</v>
      </c>
      <c r="K46" s="38" t="s">
        <v>22</v>
      </c>
      <c r="L46" s="38" t="s">
        <v>3</v>
      </c>
      <c r="M46" s="38" t="s">
        <v>2</v>
      </c>
      <c r="N46" s="38" t="s">
        <v>1</v>
      </c>
    </row>
    <row r="47" spans="2:15" s="59" customFormat="1" ht="28.5" customHeight="1">
      <c r="B47" s="165" t="s">
        <v>152</v>
      </c>
      <c r="C47" s="166"/>
      <c r="D47" s="166"/>
      <c r="E47" s="166"/>
      <c r="F47" s="166"/>
      <c r="G47" s="166"/>
      <c r="H47" s="166"/>
      <c r="I47" s="166"/>
      <c r="J47" s="166"/>
      <c r="K47" s="166"/>
      <c r="L47" s="166"/>
      <c r="M47" s="166"/>
      <c r="N47" s="167"/>
    </row>
    <row r="48" spans="2:15" s="59" customFormat="1" ht="24" customHeight="1">
      <c r="B48" s="34" t="s">
        <v>69</v>
      </c>
      <c r="C48" s="34" t="s">
        <v>70</v>
      </c>
      <c r="D48" s="55">
        <v>80</v>
      </c>
      <c r="E48" s="55">
        <v>80</v>
      </c>
      <c r="F48" s="55">
        <v>74.7</v>
      </c>
      <c r="G48" s="55">
        <v>75.010000000000005</v>
      </c>
      <c r="H48" s="55">
        <v>82.38</v>
      </c>
      <c r="I48" s="55">
        <v>75</v>
      </c>
      <c r="J48" s="55">
        <v>83</v>
      </c>
      <c r="K48" s="106">
        <v>-9.64</v>
      </c>
      <c r="L48" s="56">
        <v>34</v>
      </c>
      <c r="M48" s="56">
        <v>2308547</v>
      </c>
      <c r="N48" s="56">
        <v>173166825</v>
      </c>
    </row>
    <row r="49" spans="2:14" s="59" customFormat="1" ht="24" customHeight="1">
      <c r="B49" s="34" t="s">
        <v>113</v>
      </c>
      <c r="C49" s="34" t="s">
        <v>114</v>
      </c>
      <c r="D49" s="55">
        <v>9.1</v>
      </c>
      <c r="E49" s="55">
        <v>9.1</v>
      </c>
      <c r="F49" s="55">
        <v>9.1</v>
      </c>
      <c r="G49" s="55">
        <v>9.1</v>
      </c>
      <c r="H49" s="55">
        <v>9.09</v>
      </c>
      <c r="I49" s="55">
        <v>9.1</v>
      </c>
      <c r="J49" s="55">
        <v>9.1</v>
      </c>
      <c r="K49" s="106">
        <v>0</v>
      </c>
      <c r="L49" s="56">
        <v>1</v>
      </c>
      <c r="M49" s="56">
        <v>1000000</v>
      </c>
      <c r="N49" s="56">
        <v>9100000</v>
      </c>
    </row>
    <row r="50" spans="2:14" s="59" customFormat="1" ht="24" customHeight="1">
      <c r="B50" s="34" t="s">
        <v>224</v>
      </c>
      <c r="C50" s="34" t="s">
        <v>225</v>
      </c>
      <c r="D50" s="55">
        <v>9.3000000000000007</v>
      </c>
      <c r="E50" s="55">
        <v>9.3000000000000007</v>
      </c>
      <c r="F50" s="55">
        <v>9.1999999999999993</v>
      </c>
      <c r="G50" s="55">
        <v>9.27</v>
      </c>
      <c r="H50" s="55">
        <v>9.36</v>
      </c>
      <c r="I50" s="55">
        <v>9.3000000000000007</v>
      </c>
      <c r="J50" s="55">
        <v>9.3000000000000007</v>
      </c>
      <c r="K50" s="106">
        <v>0</v>
      </c>
      <c r="L50" s="56">
        <v>5</v>
      </c>
      <c r="M50" s="56">
        <v>385000</v>
      </c>
      <c r="N50" s="56">
        <v>3570500</v>
      </c>
    </row>
    <row r="51" spans="2:14" s="59" customFormat="1" ht="28.5" customHeight="1">
      <c r="B51" s="164" t="s">
        <v>205</v>
      </c>
      <c r="C51" s="146"/>
      <c r="D51" s="168"/>
      <c r="E51" s="169"/>
      <c r="F51" s="169"/>
      <c r="G51" s="169"/>
      <c r="H51" s="169"/>
      <c r="I51" s="169"/>
      <c r="J51" s="169"/>
      <c r="K51" s="170"/>
      <c r="L51" s="95">
        <f>SUM(L48:L50)</f>
        <v>40</v>
      </c>
      <c r="M51" s="95">
        <f>SUM(M48:M50)</f>
        <v>3693547</v>
      </c>
      <c r="N51" s="95">
        <f>SUM(N48:N50)</f>
        <v>185837325</v>
      </c>
    </row>
    <row r="52" spans="2:14" s="59" customFormat="1" ht="23.25" customHeight="1">
      <c r="B52" s="177" t="s">
        <v>28</v>
      </c>
      <c r="C52" s="178"/>
      <c r="D52" s="178"/>
      <c r="E52" s="178"/>
      <c r="F52" s="178"/>
      <c r="G52" s="178"/>
      <c r="H52" s="178"/>
      <c r="I52" s="178"/>
      <c r="J52" s="178"/>
      <c r="K52" s="178"/>
      <c r="L52" s="178"/>
      <c r="M52" s="178"/>
      <c r="N52" s="179"/>
    </row>
    <row r="53" spans="2:14" s="59" customFormat="1" ht="23.25" customHeight="1">
      <c r="B53" s="34" t="s">
        <v>228</v>
      </c>
      <c r="C53" s="34" t="s">
        <v>229</v>
      </c>
      <c r="D53" s="55">
        <v>4.5999999999999996</v>
      </c>
      <c r="E53" s="55">
        <v>4.7</v>
      </c>
      <c r="F53" s="55">
        <v>4.5999999999999996</v>
      </c>
      <c r="G53" s="55">
        <v>4.66</v>
      </c>
      <c r="H53" s="55">
        <v>4.7</v>
      </c>
      <c r="I53" s="55">
        <v>4.7</v>
      </c>
      <c r="J53" s="55">
        <v>4.7</v>
      </c>
      <c r="K53" s="106">
        <v>0</v>
      </c>
      <c r="L53" s="56">
        <v>4</v>
      </c>
      <c r="M53" s="56">
        <v>225000</v>
      </c>
      <c r="N53" s="56">
        <v>1047500</v>
      </c>
    </row>
    <row r="54" spans="2:14" s="59" customFormat="1" ht="27.75" customHeight="1">
      <c r="B54" s="145" t="s">
        <v>102</v>
      </c>
      <c r="C54" s="146"/>
      <c r="D54" s="168"/>
      <c r="E54" s="169"/>
      <c r="F54" s="169"/>
      <c r="G54" s="169"/>
      <c r="H54" s="169"/>
      <c r="I54" s="169"/>
      <c r="J54" s="169"/>
      <c r="K54" s="170"/>
      <c r="L54" s="56">
        <v>4</v>
      </c>
      <c r="M54" s="56">
        <v>225000</v>
      </c>
      <c r="N54" s="56">
        <v>1047500</v>
      </c>
    </row>
    <row r="55" spans="2:14" s="45" customFormat="1" ht="27.75" customHeight="1">
      <c r="B55" s="145" t="s">
        <v>29</v>
      </c>
      <c r="C55" s="146"/>
      <c r="D55" s="174"/>
      <c r="E55" s="175"/>
      <c r="F55" s="175"/>
      <c r="G55" s="175"/>
      <c r="H55" s="175"/>
      <c r="I55" s="175"/>
      <c r="J55" s="175"/>
      <c r="K55" s="176"/>
      <c r="L55" s="52">
        <f>L54+L51+L43+L34+L27+L23+L20</f>
        <v>571</v>
      </c>
      <c r="M55" s="83">
        <f t="shared" ref="M55:N55" si="0">M54+M51+M43+M34+M27+M23+M20</f>
        <v>1280712723</v>
      </c>
      <c r="N55" s="83">
        <f t="shared" si="0"/>
        <v>998062712.90999997</v>
      </c>
    </row>
    <row r="56" spans="2:14" s="59" customFormat="1" ht="22.5" customHeight="1">
      <c r="B56" s="128" t="s">
        <v>301</v>
      </c>
      <c r="C56" s="128"/>
      <c r="D56" s="128"/>
      <c r="E56" s="128"/>
      <c r="F56" s="128"/>
      <c r="G56" s="128"/>
      <c r="H56" s="128"/>
      <c r="I56" s="128"/>
      <c r="J56" s="128"/>
      <c r="K56" s="128"/>
      <c r="L56" s="128"/>
      <c r="M56" s="128"/>
      <c r="N56" s="129"/>
    </row>
    <row r="57" spans="2:14" s="59" customFormat="1" ht="31.5" customHeight="1">
      <c r="B57" s="37" t="s">
        <v>13</v>
      </c>
      <c r="C57" s="38" t="s">
        <v>14</v>
      </c>
      <c r="D57" s="38" t="s">
        <v>15</v>
      </c>
      <c r="E57" s="38" t="s">
        <v>16</v>
      </c>
      <c r="F57" s="38" t="s">
        <v>17</v>
      </c>
      <c r="G57" s="38" t="s">
        <v>18</v>
      </c>
      <c r="H57" s="38" t="s">
        <v>19</v>
      </c>
      <c r="I57" s="38" t="s">
        <v>20</v>
      </c>
      <c r="J57" s="38" t="s">
        <v>21</v>
      </c>
      <c r="K57" s="38" t="s">
        <v>22</v>
      </c>
      <c r="L57" s="38" t="s">
        <v>3</v>
      </c>
      <c r="M57" s="38" t="s">
        <v>2</v>
      </c>
      <c r="N57" s="38" t="s">
        <v>1</v>
      </c>
    </row>
    <row r="58" spans="2:14" s="59" customFormat="1" ht="24.95" customHeight="1">
      <c r="B58" s="165" t="s">
        <v>23</v>
      </c>
      <c r="C58" s="166"/>
      <c r="D58" s="166"/>
      <c r="E58" s="166"/>
      <c r="F58" s="166"/>
      <c r="G58" s="166"/>
      <c r="H58" s="166"/>
      <c r="I58" s="166"/>
      <c r="J58" s="166"/>
      <c r="K58" s="166"/>
      <c r="L58" s="166"/>
      <c r="M58" s="166"/>
      <c r="N58" s="167"/>
    </row>
    <row r="59" spans="2:14" s="59" customFormat="1" ht="24.95" customHeight="1">
      <c r="B59" s="84" t="s">
        <v>215</v>
      </c>
      <c r="C59" s="85" t="s">
        <v>216</v>
      </c>
      <c r="D59" s="55">
        <v>0.31</v>
      </c>
      <c r="E59" s="55">
        <v>0.31</v>
      </c>
      <c r="F59" s="55">
        <v>0.31</v>
      </c>
      <c r="G59" s="55">
        <v>0.31</v>
      </c>
      <c r="H59" s="55">
        <v>0.38</v>
      </c>
      <c r="I59" s="55">
        <v>0.31</v>
      </c>
      <c r="J59" s="55">
        <v>0.38</v>
      </c>
      <c r="K59" s="106">
        <v>-18.420000000000002</v>
      </c>
      <c r="L59" s="56">
        <v>7</v>
      </c>
      <c r="M59" s="56">
        <v>6200000</v>
      </c>
      <c r="N59" s="56">
        <v>1922000</v>
      </c>
    </row>
    <row r="60" spans="2:14" s="59" customFormat="1" ht="24.95" customHeight="1">
      <c r="B60" s="34" t="s">
        <v>168</v>
      </c>
      <c r="C60" s="34" t="s">
        <v>169</v>
      </c>
      <c r="D60" s="55">
        <v>1.96</v>
      </c>
      <c r="E60" s="55">
        <v>1.96</v>
      </c>
      <c r="F60" s="55">
        <v>1.96</v>
      </c>
      <c r="G60" s="55">
        <v>1.96</v>
      </c>
      <c r="H60" s="55">
        <v>1.95</v>
      </c>
      <c r="I60" s="55">
        <v>1.96</v>
      </c>
      <c r="J60" s="55">
        <v>1.95</v>
      </c>
      <c r="K60" s="106">
        <v>0.51</v>
      </c>
      <c r="L60" s="56">
        <v>4</v>
      </c>
      <c r="M60" s="56">
        <v>3000000</v>
      </c>
      <c r="N60" s="56">
        <v>5880000</v>
      </c>
    </row>
    <row r="61" spans="2:14" s="59" customFormat="1" ht="24.95" customHeight="1">
      <c r="B61" s="86" t="s">
        <v>251</v>
      </c>
      <c r="C61" s="101" t="s">
        <v>252</v>
      </c>
      <c r="D61" s="55">
        <v>0.24</v>
      </c>
      <c r="E61" s="55">
        <v>0.25</v>
      </c>
      <c r="F61" s="55">
        <v>0.24</v>
      </c>
      <c r="G61" s="55">
        <v>0.24</v>
      </c>
      <c r="H61" s="55">
        <v>0.23</v>
      </c>
      <c r="I61" s="55">
        <v>0.25</v>
      </c>
      <c r="J61" s="55">
        <v>0.23</v>
      </c>
      <c r="K61" s="106">
        <v>8.6999999999999993</v>
      </c>
      <c r="L61" s="56">
        <v>19</v>
      </c>
      <c r="M61" s="56">
        <v>68174277</v>
      </c>
      <c r="N61" s="56">
        <v>16647826.48</v>
      </c>
    </row>
    <row r="62" spans="2:14" s="59" customFormat="1" ht="24.95" customHeight="1">
      <c r="B62" s="86" t="s">
        <v>109</v>
      </c>
      <c r="C62" s="87" t="s">
        <v>110</v>
      </c>
      <c r="D62" s="55">
        <v>0.38</v>
      </c>
      <c r="E62" s="55">
        <v>0.38</v>
      </c>
      <c r="F62" s="55">
        <v>0.38</v>
      </c>
      <c r="G62" s="55">
        <v>0.38</v>
      </c>
      <c r="H62" s="55">
        <v>0.38</v>
      </c>
      <c r="I62" s="55">
        <v>0.38</v>
      </c>
      <c r="J62" s="55">
        <v>0.38</v>
      </c>
      <c r="K62" s="106">
        <v>0</v>
      </c>
      <c r="L62" s="56">
        <v>1</v>
      </c>
      <c r="M62" s="56">
        <v>1606726</v>
      </c>
      <c r="N62" s="56">
        <v>610555.88</v>
      </c>
    </row>
    <row r="63" spans="2:14" s="59" customFormat="1" ht="24.95" customHeight="1">
      <c r="B63" s="34" t="s">
        <v>261</v>
      </c>
      <c r="C63" s="34" t="s">
        <v>262</v>
      </c>
      <c r="D63" s="55">
        <v>1.2</v>
      </c>
      <c r="E63" s="55">
        <v>1.25</v>
      </c>
      <c r="F63" s="55">
        <v>1.2</v>
      </c>
      <c r="G63" s="55">
        <v>1.2</v>
      </c>
      <c r="H63" s="55">
        <v>1.2</v>
      </c>
      <c r="I63" s="55">
        <v>1.2</v>
      </c>
      <c r="J63" s="55">
        <v>1.2</v>
      </c>
      <c r="K63" s="106">
        <v>0</v>
      </c>
      <c r="L63" s="56">
        <v>4</v>
      </c>
      <c r="M63" s="56">
        <v>400100000</v>
      </c>
      <c r="N63" s="56">
        <v>480120050</v>
      </c>
    </row>
    <row r="64" spans="2:14" s="59" customFormat="1" ht="24.95" customHeight="1">
      <c r="B64" s="145" t="s">
        <v>24</v>
      </c>
      <c r="C64" s="146"/>
      <c r="D64" s="168"/>
      <c r="E64" s="169"/>
      <c r="F64" s="169"/>
      <c r="G64" s="169"/>
      <c r="H64" s="169"/>
      <c r="I64" s="169"/>
      <c r="J64" s="169"/>
      <c r="K64" s="170"/>
      <c r="L64" s="95">
        <f>SUM(L59:L63)</f>
        <v>35</v>
      </c>
      <c r="M64" s="95">
        <f>SUM(M59:M63)</f>
        <v>479081003</v>
      </c>
      <c r="N64" s="95">
        <f>SUM(N59:N63)</f>
        <v>505180432.36000001</v>
      </c>
    </row>
    <row r="65" spans="2:14" s="59" customFormat="1" ht="24.95" customHeight="1">
      <c r="B65" s="165" t="s">
        <v>76</v>
      </c>
      <c r="C65" s="166"/>
      <c r="D65" s="166"/>
      <c r="E65" s="166"/>
      <c r="F65" s="166"/>
      <c r="G65" s="166"/>
      <c r="H65" s="166"/>
      <c r="I65" s="166"/>
      <c r="J65" s="166"/>
      <c r="K65" s="166"/>
      <c r="L65" s="166"/>
      <c r="M65" s="166"/>
      <c r="N65" s="167"/>
    </row>
    <row r="66" spans="2:14" s="59" customFormat="1" ht="24.95" customHeight="1">
      <c r="B66" s="9" t="s">
        <v>93</v>
      </c>
      <c r="C66" s="7" t="s">
        <v>94</v>
      </c>
      <c r="D66" s="55">
        <v>2.59</v>
      </c>
      <c r="E66" s="55">
        <v>2.59</v>
      </c>
      <c r="F66" s="55">
        <v>2.59</v>
      </c>
      <c r="G66" s="55">
        <v>2.59</v>
      </c>
      <c r="H66" s="55">
        <v>2.5</v>
      </c>
      <c r="I66" s="55">
        <v>2.59</v>
      </c>
      <c r="J66" s="55">
        <v>2.5</v>
      </c>
      <c r="K66" s="106">
        <v>3.6</v>
      </c>
      <c r="L66" s="56">
        <v>1</v>
      </c>
      <c r="M66" s="56">
        <v>760000</v>
      </c>
      <c r="N66" s="56">
        <v>1968400</v>
      </c>
    </row>
    <row r="67" spans="2:14" s="59" customFormat="1" ht="24.95" customHeight="1">
      <c r="B67" s="145" t="s">
        <v>208</v>
      </c>
      <c r="C67" s="146"/>
      <c r="D67" s="168"/>
      <c r="E67" s="169"/>
      <c r="F67" s="169"/>
      <c r="G67" s="169"/>
      <c r="H67" s="169"/>
      <c r="I67" s="169"/>
      <c r="J67" s="169"/>
      <c r="K67" s="170"/>
      <c r="L67" s="95">
        <v>1</v>
      </c>
      <c r="M67" s="95">
        <v>760000</v>
      </c>
      <c r="N67" s="95">
        <v>1968400</v>
      </c>
    </row>
    <row r="68" spans="2:14" s="59" customFormat="1" ht="24.95" customHeight="1">
      <c r="B68" s="145" t="s">
        <v>120</v>
      </c>
      <c r="C68" s="146"/>
      <c r="D68" s="171"/>
      <c r="E68" s="188"/>
      <c r="F68" s="188"/>
      <c r="G68" s="188"/>
      <c r="H68" s="188"/>
      <c r="I68" s="188"/>
      <c r="J68" s="188"/>
      <c r="K68" s="173"/>
      <c r="L68" s="95">
        <f>L67+L64</f>
        <v>36</v>
      </c>
      <c r="M68" s="95">
        <f t="shared" ref="M68:N68" si="1">M67+M64</f>
        <v>479841003</v>
      </c>
      <c r="N68" s="95">
        <f t="shared" si="1"/>
        <v>507148832.36000001</v>
      </c>
    </row>
    <row r="69" spans="2:14" s="59" customFormat="1" ht="24.95" customHeight="1">
      <c r="B69" s="145" t="s">
        <v>121</v>
      </c>
      <c r="C69" s="146"/>
      <c r="D69" s="171"/>
      <c r="E69" s="188"/>
      <c r="F69" s="188"/>
      <c r="G69" s="188"/>
      <c r="H69" s="188"/>
      <c r="I69" s="188"/>
      <c r="J69" s="188"/>
      <c r="K69" s="173"/>
      <c r="L69" s="56">
        <f>L68+L55</f>
        <v>607</v>
      </c>
      <c r="M69" s="56">
        <f t="shared" ref="M69:N69" si="2">M68+M55</f>
        <v>1760553726</v>
      </c>
      <c r="N69" s="56">
        <f t="shared" si="2"/>
        <v>1505211545.27</v>
      </c>
    </row>
    <row r="70" spans="2:14" s="35" customFormat="1" ht="18.75" customHeight="1">
      <c r="B70" s="184" t="s">
        <v>306</v>
      </c>
      <c r="C70" s="185"/>
      <c r="D70" s="185"/>
      <c r="E70" s="185"/>
      <c r="F70" s="185"/>
      <c r="G70" s="185"/>
      <c r="H70" s="185"/>
      <c r="I70" s="185"/>
      <c r="J70" s="185"/>
      <c r="K70" s="185"/>
      <c r="L70" s="185"/>
      <c r="M70" s="185"/>
      <c r="N70" s="185"/>
    </row>
    <row r="71" spans="2:14" ht="15" customHeight="1">
      <c r="B71" s="187" t="s">
        <v>188</v>
      </c>
      <c r="C71" s="187"/>
      <c r="D71" s="187"/>
      <c r="E71" s="187"/>
      <c r="F71" s="187"/>
      <c r="G71" s="187"/>
      <c r="H71" s="39"/>
      <c r="I71" s="186" t="s">
        <v>58</v>
      </c>
      <c r="J71" s="186"/>
      <c r="K71" s="186"/>
      <c r="L71" s="186"/>
      <c r="M71" s="186"/>
      <c r="N71" s="186"/>
    </row>
    <row r="72" spans="2:14" ht="23.1" customHeight="1">
      <c r="B72" s="57" t="s">
        <v>30</v>
      </c>
      <c r="C72" s="20" t="s">
        <v>31</v>
      </c>
      <c r="D72" s="21" t="s">
        <v>55</v>
      </c>
      <c r="E72" s="142" t="s">
        <v>54</v>
      </c>
      <c r="F72" s="143"/>
      <c r="G72" s="144"/>
      <c r="H72" s="11"/>
      <c r="I72" s="181" t="s">
        <v>30</v>
      </c>
      <c r="J72" s="182"/>
      <c r="K72" s="183"/>
      <c r="L72" s="33" t="s">
        <v>31</v>
      </c>
      <c r="M72" s="33" t="s">
        <v>22</v>
      </c>
      <c r="N72" s="33" t="s">
        <v>2</v>
      </c>
    </row>
    <row r="73" spans="2:14" ht="23.1" customHeight="1">
      <c r="B73" s="43" t="s">
        <v>268</v>
      </c>
      <c r="C73" s="55">
        <v>13.15</v>
      </c>
      <c r="D73" s="112">
        <v>9.58</v>
      </c>
      <c r="E73" s="139">
        <v>8422328</v>
      </c>
      <c r="F73" s="140">
        <v>8422328</v>
      </c>
      <c r="G73" s="141">
        <v>8422328</v>
      </c>
      <c r="H73" s="22"/>
      <c r="I73" s="132" t="s">
        <v>215</v>
      </c>
      <c r="J73" s="133"/>
      <c r="K73" s="134"/>
      <c r="L73" s="55">
        <v>0.31</v>
      </c>
      <c r="M73" s="111">
        <v>-18.420000000000002</v>
      </c>
      <c r="N73" s="56">
        <v>6200000</v>
      </c>
    </row>
    <row r="74" spans="2:14" s="11" customFormat="1" ht="23.1" customHeight="1">
      <c r="B74" s="86" t="s">
        <v>251</v>
      </c>
      <c r="C74" s="55">
        <v>0.25</v>
      </c>
      <c r="D74" s="112">
        <v>8.6999999999999993</v>
      </c>
      <c r="E74" s="139">
        <v>68174277</v>
      </c>
      <c r="F74" s="140">
        <v>68174277</v>
      </c>
      <c r="G74" s="141">
        <v>68174277</v>
      </c>
      <c r="H74" s="22"/>
      <c r="I74" s="132" t="s">
        <v>69</v>
      </c>
      <c r="J74" s="133"/>
      <c r="K74" s="134"/>
      <c r="L74" s="55">
        <v>75</v>
      </c>
      <c r="M74" s="111">
        <v>-9.64</v>
      </c>
      <c r="N74" s="56">
        <v>2308547</v>
      </c>
    </row>
    <row r="75" spans="2:14" s="17" customFormat="1" ht="23.1" customHeight="1">
      <c r="B75" s="43" t="s">
        <v>279</v>
      </c>
      <c r="C75" s="55">
        <v>1.23</v>
      </c>
      <c r="D75" s="112">
        <v>4.24</v>
      </c>
      <c r="E75" s="139">
        <v>24265002</v>
      </c>
      <c r="F75" s="140">
        <v>24265002</v>
      </c>
      <c r="G75" s="141">
        <v>24265002</v>
      </c>
      <c r="H75" s="22"/>
      <c r="I75" s="132" t="s">
        <v>265</v>
      </c>
      <c r="J75" s="133"/>
      <c r="K75" s="134"/>
      <c r="L75" s="55">
        <v>0.13</v>
      </c>
      <c r="M75" s="111">
        <v>-7.14</v>
      </c>
      <c r="N75" s="56">
        <v>100000</v>
      </c>
    </row>
    <row r="76" spans="2:14" s="17" customFormat="1" ht="23.1" customHeight="1">
      <c r="B76" s="110" t="s">
        <v>93</v>
      </c>
      <c r="C76" s="55">
        <v>2.59</v>
      </c>
      <c r="D76" s="112">
        <v>3.6</v>
      </c>
      <c r="E76" s="139">
        <v>760000</v>
      </c>
      <c r="F76" s="140">
        <v>760000</v>
      </c>
      <c r="G76" s="141">
        <v>760000</v>
      </c>
      <c r="H76" s="22"/>
      <c r="I76" s="132" t="s">
        <v>237</v>
      </c>
      <c r="J76" s="133"/>
      <c r="K76" s="134"/>
      <c r="L76" s="55">
        <v>0.62</v>
      </c>
      <c r="M76" s="111">
        <v>-6.06</v>
      </c>
      <c r="N76" s="56">
        <v>1673563</v>
      </c>
    </row>
    <row r="77" spans="2:14" s="17" customFormat="1" ht="23.1" customHeight="1">
      <c r="B77" s="43" t="s">
        <v>87</v>
      </c>
      <c r="C77" s="55">
        <v>8.6</v>
      </c>
      <c r="D77" s="112">
        <v>1.78</v>
      </c>
      <c r="E77" s="139">
        <v>4790746</v>
      </c>
      <c r="F77" s="140">
        <v>4790746</v>
      </c>
      <c r="G77" s="141">
        <v>4790746</v>
      </c>
      <c r="H77" s="22"/>
      <c r="I77" s="132" t="s">
        <v>103</v>
      </c>
      <c r="J77" s="133"/>
      <c r="K77" s="134"/>
      <c r="L77" s="55">
        <v>0.56999999999999995</v>
      </c>
      <c r="M77" s="111">
        <v>-3.39</v>
      </c>
      <c r="N77" s="56">
        <v>59786000</v>
      </c>
    </row>
    <row r="78" spans="2:14" s="17" customFormat="1" ht="24.75" customHeight="1">
      <c r="B78" s="186" t="s">
        <v>32</v>
      </c>
      <c r="C78" s="186"/>
      <c r="D78" s="186"/>
      <c r="E78" s="186"/>
      <c r="F78" s="186"/>
      <c r="G78" s="186"/>
      <c r="H78" s="40"/>
      <c r="I78" s="186" t="s">
        <v>33</v>
      </c>
      <c r="J78" s="186"/>
      <c r="K78" s="186"/>
      <c r="L78" s="186"/>
      <c r="M78" s="186"/>
      <c r="N78" s="186"/>
    </row>
    <row r="79" spans="2:14" s="17" customFormat="1" ht="23.1" customHeight="1">
      <c r="B79" s="19" t="s">
        <v>30</v>
      </c>
      <c r="C79" s="20" t="s">
        <v>31</v>
      </c>
      <c r="D79" s="21" t="s">
        <v>55</v>
      </c>
      <c r="E79" s="142" t="s">
        <v>54</v>
      </c>
      <c r="F79" s="143"/>
      <c r="G79" s="144"/>
      <c r="H79" s="11"/>
      <c r="I79" s="135" t="s">
        <v>30</v>
      </c>
      <c r="J79" s="136"/>
      <c r="K79" s="137"/>
      <c r="L79" s="10" t="s">
        <v>31</v>
      </c>
      <c r="M79" s="10" t="s">
        <v>22</v>
      </c>
      <c r="N79" s="10" t="s">
        <v>1</v>
      </c>
    </row>
    <row r="80" spans="2:14" ht="23.1" customHeight="1">
      <c r="B80" s="86" t="s">
        <v>124</v>
      </c>
      <c r="C80" s="55">
        <v>0.14000000000000001</v>
      </c>
      <c r="D80" s="106">
        <v>0</v>
      </c>
      <c r="E80" s="139">
        <v>727204771</v>
      </c>
      <c r="F80" s="140">
        <v>727204771</v>
      </c>
      <c r="G80" s="141">
        <v>727204771</v>
      </c>
      <c r="H80" s="23"/>
      <c r="I80" s="132" t="s">
        <v>261</v>
      </c>
      <c r="J80" s="133"/>
      <c r="K80" s="134"/>
      <c r="L80" s="55">
        <v>1.2</v>
      </c>
      <c r="M80" s="106">
        <v>0</v>
      </c>
      <c r="N80" s="56">
        <v>480120050</v>
      </c>
    </row>
    <row r="81" spans="2:14" ht="23.1" customHeight="1">
      <c r="B81" s="107" t="s">
        <v>261</v>
      </c>
      <c r="C81" s="55">
        <v>1.2</v>
      </c>
      <c r="D81" s="106">
        <v>0</v>
      </c>
      <c r="E81" s="139">
        <v>400100000</v>
      </c>
      <c r="F81" s="140">
        <v>400100000</v>
      </c>
      <c r="G81" s="141">
        <v>400100000</v>
      </c>
      <c r="H81" s="23"/>
      <c r="I81" s="132" t="s">
        <v>179</v>
      </c>
      <c r="J81" s="133"/>
      <c r="K81" s="134"/>
      <c r="L81" s="55">
        <v>1.1499999999999999</v>
      </c>
      <c r="M81" s="106">
        <v>-0.86</v>
      </c>
      <c r="N81" s="56">
        <v>191188000</v>
      </c>
    </row>
    <row r="82" spans="2:14" s="14" customFormat="1" ht="23.1" customHeight="1">
      <c r="B82" s="43" t="s">
        <v>179</v>
      </c>
      <c r="C82" s="55">
        <v>1.1499999999999999</v>
      </c>
      <c r="D82" s="106">
        <v>-0.86</v>
      </c>
      <c r="E82" s="139">
        <v>166250000</v>
      </c>
      <c r="F82" s="140">
        <v>166250000</v>
      </c>
      <c r="G82" s="141">
        <v>166250000</v>
      </c>
      <c r="H82" s="23"/>
      <c r="I82" s="132" t="s">
        <v>69</v>
      </c>
      <c r="J82" s="133"/>
      <c r="K82" s="134"/>
      <c r="L82" s="55">
        <v>75</v>
      </c>
      <c r="M82" s="106">
        <v>-9.64</v>
      </c>
      <c r="N82" s="56">
        <v>173166825</v>
      </c>
    </row>
    <row r="83" spans="2:14" s="14" customFormat="1" ht="23.1" customHeight="1">
      <c r="B83" s="86" t="s">
        <v>115</v>
      </c>
      <c r="C83" s="55">
        <v>0.3</v>
      </c>
      <c r="D83" s="106">
        <v>-3.23</v>
      </c>
      <c r="E83" s="139">
        <v>125117357</v>
      </c>
      <c r="F83" s="140">
        <v>125117357</v>
      </c>
      <c r="G83" s="141">
        <v>125117357</v>
      </c>
      <c r="H83" s="23"/>
      <c r="I83" s="132" t="s">
        <v>268</v>
      </c>
      <c r="J83" s="133"/>
      <c r="K83" s="134"/>
      <c r="L83" s="55">
        <v>13.15</v>
      </c>
      <c r="M83" s="106">
        <v>9.58</v>
      </c>
      <c r="N83" s="56">
        <v>107946741.41</v>
      </c>
    </row>
    <row r="84" spans="2:14" s="14" customFormat="1" ht="23.1" customHeight="1">
      <c r="B84" s="43" t="s">
        <v>251</v>
      </c>
      <c r="C84" s="55">
        <v>0.25</v>
      </c>
      <c r="D84" s="106">
        <v>8.6999999999999993</v>
      </c>
      <c r="E84" s="139">
        <v>68174277</v>
      </c>
      <c r="F84" s="140">
        <v>68174277</v>
      </c>
      <c r="G84" s="141">
        <v>68174277</v>
      </c>
      <c r="H84" s="23"/>
      <c r="I84" s="132" t="s">
        <v>275</v>
      </c>
      <c r="J84" s="133"/>
      <c r="K84" s="134"/>
      <c r="L84" s="55">
        <v>18</v>
      </c>
      <c r="M84" s="106">
        <v>0</v>
      </c>
      <c r="N84" s="56">
        <v>102085682</v>
      </c>
    </row>
    <row r="85" spans="2:14" s="14" customFormat="1" ht="13.5" customHeight="1">
      <c r="B85" s="138"/>
      <c r="C85" s="138"/>
      <c r="D85" s="138"/>
      <c r="E85" s="138"/>
      <c r="F85" s="138"/>
      <c r="G85" s="138"/>
      <c r="H85" s="138"/>
      <c r="I85" s="138"/>
      <c r="J85" s="138"/>
      <c r="K85" s="138"/>
      <c r="L85" s="138"/>
      <c r="M85" s="138"/>
      <c r="N85" s="138"/>
    </row>
    <row r="86" spans="2:14" s="14" customFormat="1" ht="28.5" customHeight="1">
      <c r="B86" s="104" t="s">
        <v>271</v>
      </c>
      <c r="C86" s="130" t="s">
        <v>284</v>
      </c>
      <c r="D86" s="131"/>
      <c r="E86" s="131"/>
      <c r="F86" s="131"/>
      <c r="G86" s="131"/>
      <c r="H86" s="131"/>
      <c r="I86" s="131"/>
      <c r="J86" s="131"/>
      <c r="K86" s="131"/>
      <c r="L86" s="131"/>
      <c r="M86" s="131"/>
      <c r="N86" s="131"/>
    </row>
    <row r="87" spans="2:14" s="14" customFormat="1" ht="41.25" customHeight="1">
      <c r="B87" s="105" t="s">
        <v>273</v>
      </c>
      <c r="C87" s="147" t="s">
        <v>257</v>
      </c>
      <c r="D87" s="148"/>
      <c r="E87" s="148"/>
      <c r="F87" s="148"/>
      <c r="G87" s="148"/>
      <c r="H87" s="148"/>
      <c r="I87" s="148"/>
      <c r="J87" s="148"/>
      <c r="K87" s="148"/>
      <c r="L87" s="148"/>
      <c r="M87" s="148"/>
      <c r="N87" s="149"/>
    </row>
  </sheetData>
  <mergeCells count="75">
    <mergeCell ref="B65:N65"/>
    <mergeCell ref="E74:G74"/>
    <mergeCell ref="B78:G78"/>
    <mergeCell ref="D69:K69"/>
    <mergeCell ref="B69:C69"/>
    <mergeCell ref="B68:C68"/>
    <mergeCell ref="D68:K68"/>
    <mergeCell ref="I76:K76"/>
    <mergeCell ref="E76:G76"/>
    <mergeCell ref="E75:G75"/>
    <mergeCell ref="I77:K77"/>
    <mergeCell ref="D43:K43"/>
    <mergeCell ref="B43:C43"/>
    <mergeCell ref="B56:N56"/>
    <mergeCell ref="E81:G81"/>
    <mergeCell ref="I72:K72"/>
    <mergeCell ref="B70:N70"/>
    <mergeCell ref="I74:K74"/>
    <mergeCell ref="E72:G72"/>
    <mergeCell ref="I71:N71"/>
    <mergeCell ref="I75:K75"/>
    <mergeCell ref="E77:G77"/>
    <mergeCell ref="I78:N78"/>
    <mergeCell ref="I73:K73"/>
    <mergeCell ref="B71:G71"/>
    <mergeCell ref="E73:G73"/>
    <mergeCell ref="D67:K67"/>
    <mergeCell ref="D20:K20"/>
    <mergeCell ref="B55:C55"/>
    <mergeCell ref="B47:N47"/>
    <mergeCell ref="D55:K55"/>
    <mergeCell ref="D54:K54"/>
    <mergeCell ref="D34:K34"/>
    <mergeCell ref="B28:N28"/>
    <mergeCell ref="B35:N35"/>
    <mergeCell ref="B52:N52"/>
    <mergeCell ref="D51:K51"/>
    <mergeCell ref="B51:C51"/>
    <mergeCell ref="B24:N24"/>
    <mergeCell ref="B27:C27"/>
    <mergeCell ref="B34:C34"/>
    <mergeCell ref="D27:K27"/>
    <mergeCell ref="B44:N44"/>
    <mergeCell ref="B67:C67"/>
    <mergeCell ref="C87:N87"/>
    <mergeCell ref="B1:D1"/>
    <mergeCell ref="B11:N11"/>
    <mergeCell ref="C5:E5"/>
    <mergeCell ref="C3:E3"/>
    <mergeCell ref="C4:E4"/>
    <mergeCell ref="C6:E6"/>
    <mergeCell ref="C7:D7"/>
    <mergeCell ref="B9:N9"/>
    <mergeCell ref="B20:C20"/>
    <mergeCell ref="B21:N21"/>
    <mergeCell ref="D64:K64"/>
    <mergeCell ref="B58:N58"/>
    <mergeCell ref="B23:C23"/>
    <mergeCell ref="D23:K23"/>
    <mergeCell ref="B45:N45"/>
    <mergeCell ref="C86:N86"/>
    <mergeCell ref="I81:K81"/>
    <mergeCell ref="I79:K79"/>
    <mergeCell ref="B85:N85"/>
    <mergeCell ref="I84:K84"/>
    <mergeCell ref="I83:K83"/>
    <mergeCell ref="E84:G84"/>
    <mergeCell ref="I80:K80"/>
    <mergeCell ref="E83:G83"/>
    <mergeCell ref="I82:K82"/>
    <mergeCell ref="E80:G80"/>
    <mergeCell ref="E82:G82"/>
    <mergeCell ref="E79:G79"/>
    <mergeCell ref="B64:C64"/>
    <mergeCell ref="B54:C54"/>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rightToLeft="1" topLeftCell="A25" workbookViewId="0">
      <selection activeCell="A28" sqref="A1:XFD1048576"/>
    </sheetView>
  </sheetViews>
  <sheetFormatPr defaultRowHeight="14.25"/>
  <cols>
    <col min="1" max="1" width="3.75" style="59" customWidth="1"/>
    <col min="2" max="2" width="25.25" style="59" bestFit="1" customWidth="1"/>
    <col min="3" max="3" width="12.375" style="59" customWidth="1"/>
    <col min="4" max="4" width="11.625" style="59" customWidth="1"/>
    <col min="5" max="5" width="16.25" style="59" customWidth="1"/>
    <col min="6" max="6" width="20.75" style="59" customWidth="1"/>
    <col min="7" max="256" width="9" style="59"/>
    <col min="257" max="257" width="3.75" style="59" customWidth="1"/>
    <col min="258" max="258" width="25.25" style="59" bestFit="1" customWidth="1"/>
    <col min="259" max="259" width="12.375" style="59" customWidth="1"/>
    <col min="260" max="260" width="11.625" style="59" customWidth="1"/>
    <col min="261" max="261" width="16.25" style="59" customWidth="1"/>
    <col min="262" max="262" width="20.75" style="59" customWidth="1"/>
    <col min="263" max="512" width="9" style="59"/>
    <col min="513" max="513" width="3.75" style="59" customWidth="1"/>
    <col min="514" max="514" width="25.25" style="59" bestFit="1" customWidth="1"/>
    <col min="515" max="515" width="12.375" style="59" customWidth="1"/>
    <col min="516" max="516" width="11.625" style="59" customWidth="1"/>
    <col min="517" max="517" width="16.25" style="59" customWidth="1"/>
    <col min="518" max="518" width="20.75" style="59" customWidth="1"/>
    <col min="519" max="768" width="9" style="59"/>
    <col min="769" max="769" width="3.75" style="59" customWidth="1"/>
    <col min="770" max="770" width="25.25" style="59" bestFit="1" customWidth="1"/>
    <col min="771" max="771" width="12.375" style="59" customWidth="1"/>
    <col min="772" max="772" width="11.625" style="59" customWidth="1"/>
    <col min="773" max="773" width="16.25" style="59" customWidth="1"/>
    <col min="774" max="774" width="20.75" style="59" customWidth="1"/>
    <col min="775" max="1024" width="9" style="59"/>
    <col min="1025" max="1025" width="3.75" style="59" customWidth="1"/>
    <col min="1026" max="1026" width="25.25" style="59" bestFit="1" customWidth="1"/>
    <col min="1027" max="1027" width="12.375" style="59" customWidth="1"/>
    <col min="1028" max="1028" width="11.625" style="59" customWidth="1"/>
    <col min="1029" max="1029" width="16.25" style="59" customWidth="1"/>
    <col min="1030" max="1030" width="20.75" style="59" customWidth="1"/>
    <col min="1031" max="1280" width="9" style="59"/>
    <col min="1281" max="1281" width="3.75" style="59" customWidth="1"/>
    <col min="1282" max="1282" width="25.25" style="59" bestFit="1" customWidth="1"/>
    <col min="1283" max="1283" width="12.375" style="59" customWidth="1"/>
    <col min="1284" max="1284" width="11.625" style="59" customWidth="1"/>
    <col min="1285" max="1285" width="16.25" style="59" customWidth="1"/>
    <col min="1286" max="1286" width="20.75" style="59" customWidth="1"/>
    <col min="1287" max="1536" width="9" style="59"/>
    <col min="1537" max="1537" width="3.75" style="59" customWidth="1"/>
    <col min="1538" max="1538" width="25.25" style="59" bestFit="1" customWidth="1"/>
    <col min="1539" max="1539" width="12.375" style="59" customWidth="1"/>
    <col min="1540" max="1540" width="11.625" style="59" customWidth="1"/>
    <col min="1541" max="1541" width="16.25" style="59" customWidth="1"/>
    <col min="1542" max="1542" width="20.75" style="59" customWidth="1"/>
    <col min="1543" max="1792" width="9" style="59"/>
    <col min="1793" max="1793" width="3.75" style="59" customWidth="1"/>
    <col min="1794" max="1794" width="25.25" style="59" bestFit="1" customWidth="1"/>
    <col min="1795" max="1795" width="12.375" style="59" customWidth="1"/>
    <col min="1796" max="1796" width="11.625" style="59" customWidth="1"/>
    <col min="1797" max="1797" width="16.25" style="59" customWidth="1"/>
    <col min="1798" max="1798" width="20.75" style="59" customWidth="1"/>
    <col min="1799" max="2048" width="9" style="59"/>
    <col min="2049" max="2049" width="3.75" style="59" customWidth="1"/>
    <col min="2050" max="2050" width="25.25" style="59" bestFit="1" customWidth="1"/>
    <col min="2051" max="2051" width="12.375" style="59" customWidth="1"/>
    <col min="2052" max="2052" width="11.625" style="59" customWidth="1"/>
    <col min="2053" max="2053" width="16.25" style="59" customWidth="1"/>
    <col min="2054" max="2054" width="20.75" style="59" customWidth="1"/>
    <col min="2055" max="2304" width="9" style="59"/>
    <col min="2305" max="2305" width="3.75" style="59" customWidth="1"/>
    <col min="2306" max="2306" width="25.25" style="59" bestFit="1" customWidth="1"/>
    <col min="2307" max="2307" width="12.375" style="59" customWidth="1"/>
    <col min="2308" max="2308" width="11.625" style="59" customWidth="1"/>
    <col min="2309" max="2309" width="16.25" style="59" customWidth="1"/>
    <col min="2310" max="2310" width="20.75" style="59" customWidth="1"/>
    <col min="2311" max="2560" width="9" style="59"/>
    <col min="2561" max="2561" width="3.75" style="59" customWidth="1"/>
    <col min="2562" max="2562" width="25.25" style="59" bestFit="1" customWidth="1"/>
    <col min="2563" max="2563" width="12.375" style="59" customWidth="1"/>
    <col min="2564" max="2564" width="11.625" style="59" customWidth="1"/>
    <col min="2565" max="2565" width="16.25" style="59" customWidth="1"/>
    <col min="2566" max="2566" width="20.75" style="59" customWidth="1"/>
    <col min="2567" max="2816" width="9" style="59"/>
    <col min="2817" max="2817" width="3.75" style="59" customWidth="1"/>
    <col min="2818" max="2818" width="25.25" style="59" bestFit="1" customWidth="1"/>
    <col min="2819" max="2819" width="12.375" style="59" customWidth="1"/>
    <col min="2820" max="2820" width="11.625" style="59" customWidth="1"/>
    <col min="2821" max="2821" width="16.25" style="59" customWidth="1"/>
    <col min="2822" max="2822" width="20.75" style="59" customWidth="1"/>
    <col min="2823" max="3072" width="9" style="59"/>
    <col min="3073" max="3073" width="3.75" style="59" customWidth="1"/>
    <col min="3074" max="3074" width="25.25" style="59" bestFit="1" customWidth="1"/>
    <col min="3075" max="3075" width="12.375" style="59" customWidth="1"/>
    <col min="3076" max="3076" width="11.625" style="59" customWidth="1"/>
    <col min="3077" max="3077" width="16.25" style="59" customWidth="1"/>
    <col min="3078" max="3078" width="20.75" style="59" customWidth="1"/>
    <col min="3079" max="3328" width="9" style="59"/>
    <col min="3329" max="3329" width="3.75" style="59" customWidth="1"/>
    <col min="3330" max="3330" width="25.25" style="59" bestFit="1" customWidth="1"/>
    <col min="3331" max="3331" width="12.375" style="59" customWidth="1"/>
    <col min="3332" max="3332" width="11.625" style="59" customWidth="1"/>
    <col min="3333" max="3333" width="16.25" style="59" customWidth="1"/>
    <col min="3334" max="3334" width="20.75" style="59" customWidth="1"/>
    <col min="3335" max="3584" width="9" style="59"/>
    <col min="3585" max="3585" width="3.75" style="59" customWidth="1"/>
    <col min="3586" max="3586" width="25.25" style="59" bestFit="1" customWidth="1"/>
    <col min="3587" max="3587" width="12.375" style="59" customWidth="1"/>
    <col min="3588" max="3588" width="11.625" style="59" customWidth="1"/>
    <col min="3589" max="3589" width="16.25" style="59" customWidth="1"/>
    <col min="3590" max="3590" width="20.75" style="59" customWidth="1"/>
    <col min="3591" max="3840" width="9" style="59"/>
    <col min="3841" max="3841" width="3.75" style="59" customWidth="1"/>
    <col min="3842" max="3842" width="25.25" style="59" bestFit="1" customWidth="1"/>
    <col min="3843" max="3843" width="12.375" style="59" customWidth="1"/>
    <col min="3844" max="3844" width="11.625" style="59" customWidth="1"/>
    <col min="3845" max="3845" width="16.25" style="59" customWidth="1"/>
    <col min="3846" max="3846" width="20.75" style="59" customWidth="1"/>
    <col min="3847" max="4096" width="9" style="59"/>
    <col min="4097" max="4097" width="3.75" style="59" customWidth="1"/>
    <col min="4098" max="4098" width="25.25" style="59" bestFit="1" customWidth="1"/>
    <col min="4099" max="4099" width="12.375" style="59" customWidth="1"/>
    <col min="4100" max="4100" width="11.625" style="59" customWidth="1"/>
    <col min="4101" max="4101" width="16.25" style="59" customWidth="1"/>
    <col min="4102" max="4102" width="20.75" style="59" customWidth="1"/>
    <col min="4103" max="4352" width="9" style="59"/>
    <col min="4353" max="4353" width="3.75" style="59" customWidth="1"/>
    <col min="4354" max="4354" width="25.25" style="59" bestFit="1" customWidth="1"/>
    <col min="4355" max="4355" width="12.375" style="59" customWidth="1"/>
    <col min="4356" max="4356" width="11.625" style="59" customWidth="1"/>
    <col min="4357" max="4357" width="16.25" style="59" customWidth="1"/>
    <col min="4358" max="4358" width="20.75" style="59" customWidth="1"/>
    <col min="4359" max="4608" width="9" style="59"/>
    <col min="4609" max="4609" width="3.75" style="59" customWidth="1"/>
    <col min="4610" max="4610" width="25.25" style="59" bestFit="1" customWidth="1"/>
    <col min="4611" max="4611" width="12.375" style="59" customWidth="1"/>
    <col min="4612" max="4612" width="11.625" style="59" customWidth="1"/>
    <col min="4613" max="4613" width="16.25" style="59" customWidth="1"/>
    <col min="4614" max="4614" width="20.75" style="59" customWidth="1"/>
    <col min="4615" max="4864" width="9" style="59"/>
    <col min="4865" max="4865" width="3.75" style="59" customWidth="1"/>
    <col min="4866" max="4866" width="25.25" style="59" bestFit="1" customWidth="1"/>
    <col min="4867" max="4867" width="12.375" style="59" customWidth="1"/>
    <col min="4868" max="4868" width="11.625" style="59" customWidth="1"/>
    <col min="4869" max="4869" width="16.25" style="59" customWidth="1"/>
    <col min="4870" max="4870" width="20.75" style="59" customWidth="1"/>
    <col min="4871" max="5120" width="9" style="59"/>
    <col min="5121" max="5121" width="3.75" style="59" customWidth="1"/>
    <col min="5122" max="5122" width="25.25" style="59" bestFit="1" customWidth="1"/>
    <col min="5123" max="5123" width="12.375" style="59" customWidth="1"/>
    <col min="5124" max="5124" width="11.625" style="59" customWidth="1"/>
    <col min="5125" max="5125" width="16.25" style="59" customWidth="1"/>
    <col min="5126" max="5126" width="20.75" style="59" customWidth="1"/>
    <col min="5127" max="5376" width="9" style="59"/>
    <col min="5377" max="5377" width="3.75" style="59" customWidth="1"/>
    <col min="5378" max="5378" width="25.25" style="59" bestFit="1" customWidth="1"/>
    <col min="5379" max="5379" width="12.375" style="59" customWidth="1"/>
    <col min="5380" max="5380" width="11.625" style="59" customWidth="1"/>
    <col min="5381" max="5381" width="16.25" style="59" customWidth="1"/>
    <col min="5382" max="5382" width="20.75" style="59" customWidth="1"/>
    <col min="5383" max="5632" width="9" style="59"/>
    <col min="5633" max="5633" width="3.75" style="59" customWidth="1"/>
    <col min="5634" max="5634" width="25.25" style="59" bestFit="1" customWidth="1"/>
    <col min="5635" max="5635" width="12.375" style="59" customWidth="1"/>
    <col min="5636" max="5636" width="11.625" style="59" customWidth="1"/>
    <col min="5637" max="5637" width="16.25" style="59" customWidth="1"/>
    <col min="5638" max="5638" width="20.75" style="59" customWidth="1"/>
    <col min="5639" max="5888" width="9" style="59"/>
    <col min="5889" max="5889" width="3.75" style="59" customWidth="1"/>
    <col min="5890" max="5890" width="25.25" style="59" bestFit="1" customWidth="1"/>
    <col min="5891" max="5891" width="12.375" style="59" customWidth="1"/>
    <col min="5892" max="5892" width="11.625" style="59" customWidth="1"/>
    <col min="5893" max="5893" width="16.25" style="59" customWidth="1"/>
    <col min="5894" max="5894" width="20.75" style="59" customWidth="1"/>
    <col min="5895" max="6144" width="9" style="59"/>
    <col min="6145" max="6145" width="3.75" style="59" customWidth="1"/>
    <col min="6146" max="6146" width="25.25" style="59" bestFit="1" customWidth="1"/>
    <col min="6147" max="6147" width="12.375" style="59" customWidth="1"/>
    <col min="6148" max="6148" width="11.625" style="59" customWidth="1"/>
    <col min="6149" max="6149" width="16.25" style="59" customWidth="1"/>
    <col min="6150" max="6150" width="20.75" style="59" customWidth="1"/>
    <col min="6151" max="6400" width="9" style="59"/>
    <col min="6401" max="6401" width="3.75" style="59" customWidth="1"/>
    <col min="6402" max="6402" width="25.25" style="59" bestFit="1" customWidth="1"/>
    <col min="6403" max="6403" width="12.375" style="59" customWidth="1"/>
    <col min="6404" max="6404" width="11.625" style="59" customWidth="1"/>
    <col min="6405" max="6405" width="16.25" style="59" customWidth="1"/>
    <col min="6406" max="6406" width="20.75" style="59" customWidth="1"/>
    <col min="6407" max="6656" width="9" style="59"/>
    <col min="6657" max="6657" width="3.75" style="59" customWidth="1"/>
    <col min="6658" max="6658" width="25.25" style="59" bestFit="1" customWidth="1"/>
    <col min="6659" max="6659" width="12.375" style="59" customWidth="1"/>
    <col min="6660" max="6660" width="11.625" style="59" customWidth="1"/>
    <col min="6661" max="6661" width="16.25" style="59" customWidth="1"/>
    <col min="6662" max="6662" width="20.75" style="59" customWidth="1"/>
    <col min="6663" max="6912" width="9" style="59"/>
    <col min="6913" max="6913" width="3.75" style="59" customWidth="1"/>
    <col min="6914" max="6914" width="25.25" style="59" bestFit="1" customWidth="1"/>
    <col min="6915" max="6915" width="12.375" style="59" customWidth="1"/>
    <col min="6916" max="6916" width="11.625" style="59" customWidth="1"/>
    <col min="6917" max="6917" width="16.25" style="59" customWidth="1"/>
    <col min="6918" max="6918" width="20.75" style="59" customWidth="1"/>
    <col min="6919" max="7168" width="9" style="59"/>
    <col min="7169" max="7169" width="3.75" style="59" customWidth="1"/>
    <col min="7170" max="7170" width="25.25" style="59" bestFit="1" customWidth="1"/>
    <col min="7171" max="7171" width="12.375" style="59" customWidth="1"/>
    <col min="7172" max="7172" width="11.625" style="59" customWidth="1"/>
    <col min="7173" max="7173" width="16.25" style="59" customWidth="1"/>
    <col min="7174" max="7174" width="20.75" style="59" customWidth="1"/>
    <col min="7175" max="7424" width="9" style="59"/>
    <col min="7425" max="7425" width="3.75" style="59" customWidth="1"/>
    <col min="7426" max="7426" width="25.25" style="59" bestFit="1" customWidth="1"/>
    <col min="7427" max="7427" width="12.375" style="59" customWidth="1"/>
    <col min="7428" max="7428" width="11.625" style="59" customWidth="1"/>
    <col min="7429" max="7429" width="16.25" style="59" customWidth="1"/>
    <col min="7430" max="7430" width="20.75" style="59" customWidth="1"/>
    <col min="7431" max="7680" width="9" style="59"/>
    <col min="7681" max="7681" width="3.75" style="59" customWidth="1"/>
    <col min="7682" max="7682" width="25.25" style="59" bestFit="1" customWidth="1"/>
    <col min="7683" max="7683" width="12.375" style="59" customWidth="1"/>
    <col min="7684" max="7684" width="11.625" style="59" customWidth="1"/>
    <col min="7685" max="7685" width="16.25" style="59" customWidth="1"/>
    <col min="7686" max="7686" width="20.75" style="59" customWidth="1"/>
    <col min="7687" max="7936" width="9" style="59"/>
    <col min="7937" max="7937" width="3.75" style="59" customWidth="1"/>
    <col min="7938" max="7938" width="25.25" style="59" bestFit="1" customWidth="1"/>
    <col min="7939" max="7939" width="12.375" style="59" customWidth="1"/>
    <col min="7940" max="7940" width="11.625" style="59" customWidth="1"/>
    <col min="7941" max="7941" width="16.25" style="59" customWidth="1"/>
    <col min="7942" max="7942" width="20.75" style="59" customWidth="1"/>
    <col min="7943" max="8192" width="9" style="59"/>
    <col min="8193" max="8193" width="3.75" style="59" customWidth="1"/>
    <col min="8194" max="8194" width="25.25" style="59" bestFit="1" customWidth="1"/>
    <col min="8195" max="8195" width="12.375" style="59" customWidth="1"/>
    <col min="8196" max="8196" width="11.625" style="59" customWidth="1"/>
    <col min="8197" max="8197" width="16.25" style="59" customWidth="1"/>
    <col min="8198" max="8198" width="20.75" style="59" customWidth="1"/>
    <col min="8199" max="8448" width="9" style="59"/>
    <col min="8449" max="8449" width="3.75" style="59" customWidth="1"/>
    <col min="8450" max="8450" width="25.25" style="59" bestFit="1" customWidth="1"/>
    <col min="8451" max="8451" width="12.375" style="59" customWidth="1"/>
    <col min="8452" max="8452" width="11.625" style="59" customWidth="1"/>
    <col min="8453" max="8453" width="16.25" style="59" customWidth="1"/>
    <col min="8454" max="8454" width="20.75" style="59" customWidth="1"/>
    <col min="8455" max="8704" width="9" style="59"/>
    <col min="8705" max="8705" width="3.75" style="59" customWidth="1"/>
    <col min="8706" max="8706" width="25.25" style="59" bestFit="1" customWidth="1"/>
    <col min="8707" max="8707" width="12.375" style="59" customWidth="1"/>
    <col min="8708" max="8708" width="11.625" style="59" customWidth="1"/>
    <col min="8709" max="8709" width="16.25" style="59" customWidth="1"/>
    <col min="8710" max="8710" width="20.75" style="59" customWidth="1"/>
    <col min="8711" max="8960" width="9" style="59"/>
    <col min="8961" max="8961" width="3.75" style="59" customWidth="1"/>
    <col min="8962" max="8962" width="25.25" style="59" bestFit="1" customWidth="1"/>
    <col min="8963" max="8963" width="12.375" style="59" customWidth="1"/>
    <col min="8964" max="8964" width="11.625" style="59" customWidth="1"/>
    <col min="8965" max="8965" width="16.25" style="59" customWidth="1"/>
    <col min="8966" max="8966" width="20.75" style="59" customWidth="1"/>
    <col min="8967" max="9216" width="9" style="59"/>
    <col min="9217" max="9217" width="3.75" style="59" customWidth="1"/>
    <col min="9218" max="9218" width="25.25" style="59" bestFit="1" customWidth="1"/>
    <col min="9219" max="9219" width="12.375" style="59" customWidth="1"/>
    <col min="9220" max="9220" width="11.625" style="59" customWidth="1"/>
    <col min="9221" max="9221" width="16.25" style="59" customWidth="1"/>
    <col min="9222" max="9222" width="20.75" style="59" customWidth="1"/>
    <col min="9223" max="9472" width="9" style="59"/>
    <col min="9473" max="9473" width="3.75" style="59" customWidth="1"/>
    <col min="9474" max="9474" width="25.25" style="59" bestFit="1" customWidth="1"/>
    <col min="9475" max="9475" width="12.375" style="59" customWidth="1"/>
    <col min="9476" max="9476" width="11.625" style="59" customWidth="1"/>
    <col min="9477" max="9477" width="16.25" style="59" customWidth="1"/>
    <col min="9478" max="9478" width="20.75" style="59" customWidth="1"/>
    <col min="9479" max="9728" width="9" style="59"/>
    <col min="9729" max="9729" width="3.75" style="59" customWidth="1"/>
    <col min="9730" max="9730" width="25.25" style="59" bestFit="1" customWidth="1"/>
    <col min="9731" max="9731" width="12.375" style="59" customWidth="1"/>
    <col min="9732" max="9732" width="11.625" style="59" customWidth="1"/>
    <col min="9733" max="9733" width="16.25" style="59" customWidth="1"/>
    <col min="9734" max="9734" width="20.75" style="59" customWidth="1"/>
    <col min="9735" max="9984" width="9" style="59"/>
    <col min="9985" max="9985" width="3.75" style="59" customWidth="1"/>
    <col min="9986" max="9986" width="25.25" style="59" bestFit="1" customWidth="1"/>
    <col min="9987" max="9987" width="12.375" style="59" customWidth="1"/>
    <col min="9988" max="9988" width="11.625" style="59" customWidth="1"/>
    <col min="9989" max="9989" width="16.25" style="59" customWidth="1"/>
    <col min="9990" max="9990" width="20.75" style="59" customWidth="1"/>
    <col min="9991" max="10240" width="9" style="59"/>
    <col min="10241" max="10241" width="3.75" style="59" customWidth="1"/>
    <col min="10242" max="10242" width="25.25" style="59" bestFit="1" customWidth="1"/>
    <col min="10243" max="10243" width="12.375" style="59" customWidth="1"/>
    <col min="10244" max="10244" width="11.625" style="59" customWidth="1"/>
    <col min="10245" max="10245" width="16.25" style="59" customWidth="1"/>
    <col min="10246" max="10246" width="20.75" style="59" customWidth="1"/>
    <col min="10247" max="10496" width="9" style="59"/>
    <col min="10497" max="10497" width="3.75" style="59" customWidth="1"/>
    <col min="10498" max="10498" width="25.25" style="59" bestFit="1" customWidth="1"/>
    <col min="10499" max="10499" width="12.375" style="59" customWidth="1"/>
    <col min="10500" max="10500" width="11.625" style="59" customWidth="1"/>
    <col min="10501" max="10501" width="16.25" style="59" customWidth="1"/>
    <col min="10502" max="10502" width="20.75" style="59" customWidth="1"/>
    <col min="10503" max="10752" width="9" style="59"/>
    <col min="10753" max="10753" width="3.75" style="59" customWidth="1"/>
    <col min="10754" max="10754" width="25.25" style="59" bestFit="1" customWidth="1"/>
    <col min="10755" max="10755" width="12.375" style="59" customWidth="1"/>
    <col min="10756" max="10756" width="11.625" style="59" customWidth="1"/>
    <col min="10757" max="10757" width="16.25" style="59" customWidth="1"/>
    <col min="10758" max="10758" width="20.75" style="59" customWidth="1"/>
    <col min="10759" max="11008" width="9" style="59"/>
    <col min="11009" max="11009" width="3.75" style="59" customWidth="1"/>
    <col min="11010" max="11010" width="25.25" style="59" bestFit="1" customWidth="1"/>
    <col min="11011" max="11011" width="12.375" style="59" customWidth="1"/>
    <col min="11012" max="11012" width="11.625" style="59" customWidth="1"/>
    <col min="11013" max="11013" width="16.25" style="59" customWidth="1"/>
    <col min="11014" max="11014" width="20.75" style="59" customWidth="1"/>
    <col min="11015" max="11264" width="9" style="59"/>
    <col min="11265" max="11265" width="3.75" style="59" customWidth="1"/>
    <col min="11266" max="11266" width="25.25" style="59" bestFit="1" customWidth="1"/>
    <col min="11267" max="11267" width="12.375" style="59" customWidth="1"/>
    <col min="11268" max="11268" width="11.625" style="59" customWidth="1"/>
    <col min="11269" max="11269" width="16.25" style="59" customWidth="1"/>
    <col min="11270" max="11270" width="20.75" style="59" customWidth="1"/>
    <col min="11271" max="11520" width="9" style="59"/>
    <col min="11521" max="11521" width="3.75" style="59" customWidth="1"/>
    <col min="11522" max="11522" width="25.25" style="59" bestFit="1" customWidth="1"/>
    <col min="11523" max="11523" width="12.375" style="59" customWidth="1"/>
    <col min="11524" max="11524" width="11.625" style="59" customWidth="1"/>
    <col min="11525" max="11525" width="16.25" style="59" customWidth="1"/>
    <col min="11526" max="11526" width="20.75" style="59" customWidth="1"/>
    <col min="11527" max="11776" width="9" style="59"/>
    <col min="11777" max="11777" width="3.75" style="59" customWidth="1"/>
    <col min="11778" max="11778" width="25.25" style="59" bestFit="1" customWidth="1"/>
    <col min="11779" max="11779" width="12.375" style="59" customWidth="1"/>
    <col min="11780" max="11780" width="11.625" style="59" customWidth="1"/>
    <col min="11781" max="11781" width="16.25" style="59" customWidth="1"/>
    <col min="11782" max="11782" width="20.75" style="59" customWidth="1"/>
    <col min="11783" max="12032" width="9" style="59"/>
    <col min="12033" max="12033" width="3.75" style="59" customWidth="1"/>
    <col min="12034" max="12034" width="25.25" style="59" bestFit="1" customWidth="1"/>
    <col min="12035" max="12035" width="12.375" style="59" customWidth="1"/>
    <col min="12036" max="12036" width="11.625" style="59" customWidth="1"/>
    <col min="12037" max="12037" width="16.25" style="59" customWidth="1"/>
    <col min="12038" max="12038" width="20.75" style="59" customWidth="1"/>
    <col min="12039" max="12288" width="9" style="59"/>
    <col min="12289" max="12289" width="3.75" style="59" customWidth="1"/>
    <col min="12290" max="12290" width="25.25" style="59" bestFit="1" customWidth="1"/>
    <col min="12291" max="12291" width="12.375" style="59" customWidth="1"/>
    <col min="12292" max="12292" width="11.625" style="59" customWidth="1"/>
    <col min="12293" max="12293" width="16.25" style="59" customWidth="1"/>
    <col min="12294" max="12294" width="20.75" style="59" customWidth="1"/>
    <col min="12295" max="12544" width="9" style="59"/>
    <col min="12545" max="12545" width="3.75" style="59" customWidth="1"/>
    <col min="12546" max="12546" width="25.25" style="59" bestFit="1" customWidth="1"/>
    <col min="12547" max="12547" width="12.375" style="59" customWidth="1"/>
    <col min="12548" max="12548" width="11.625" style="59" customWidth="1"/>
    <col min="12549" max="12549" width="16.25" style="59" customWidth="1"/>
    <col min="12550" max="12550" width="20.75" style="59" customWidth="1"/>
    <col min="12551" max="12800" width="9" style="59"/>
    <col min="12801" max="12801" width="3.75" style="59" customWidth="1"/>
    <col min="12802" max="12802" width="25.25" style="59" bestFit="1" customWidth="1"/>
    <col min="12803" max="12803" width="12.375" style="59" customWidth="1"/>
    <col min="12804" max="12804" width="11.625" style="59" customWidth="1"/>
    <col min="12805" max="12805" width="16.25" style="59" customWidth="1"/>
    <col min="12806" max="12806" width="20.75" style="59" customWidth="1"/>
    <col min="12807" max="13056" width="9" style="59"/>
    <col min="13057" max="13057" width="3.75" style="59" customWidth="1"/>
    <col min="13058" max="13058" width="25.25" style="59" bestFit="1" customWidth="1"/>
    <col min="13059" max="13059" width="12.375" style="59" customWidth="1"/>
    <col min="13060" max="13060" width="11.625" style="59" customWidth="1"/>
    <col min="13061" max="13061" width="16.25" style="59" customWidth="1"/>
    <col min="13062" max="13062" width="20.75" style="59" customWidth="1"/>
    <col min="13063" max="13312" width="9" style="59"/>
    <col min="13313" max="13313" width="3.75" style="59" customWidth="1"/>
    <col min="13314" max="13314" width="25.25" style="59" bestFit="1" customWidth="1"/>
    <col min="13315" max="13315" width="12.375" style="59" customWidth="1"/>
    <col min="13316" max="13316" width="11.625" style="59" customWidth="1"/>
    <col min="13317" max="13317" width="16.25" style="59" customWidth="1"/>
    <col min="13318" max="13318" width="20.75" style="59" customWidth="1"/>
    <col min="13319" max="13568" width="9" style="59"/>
    <col min="13569" max="13569" width="3.75" style="59" customWidth="1"/>
    <col min="13570" max="13570" width="25.25" style="59" bestFit="1" customWidth="1"/>
    <col min="13571" max="13571" width="12.375" style="59" customWidth="1"/>
    <col min="13572" max="13572" width="11.625" style="59" customWidth="1"/>
    <col min="13573" max="13573" width="16.25" style="59" customWidth="1"/>
    <col min="13574" max="13574" width="20.75" style="59" customWidth="1"/>
    <col min="13575" max="13824" width="9" style="59"/>
    <col min="13825" max="13825" width="3.75" style="59" customWidth="1"/>
    <col min="13826" max="13826" width="25.25" style="59" bestFit="1" customWidth="1"/>
    <col min="13827" max="13827" width="12.375" style="59" customWidth="1"/>
    <col min="13828" max="13828" width="11.625" style="59" customWidth="1"/>
    <col min="13829" max="13829" width="16.25" style="59" customWidth="1"/>
    <col min="13830" max="13830" width="20.75" style="59" customWidth="1"/>
    <col min="13831" max="14080" width="9" style="59"/>
    <col min="14081" max="14081" width="3.75" style="59" customWidth="1"/>
    <col min="14082" max="14082" width="25.25" style="59" bestFit="1" customWidth="1"/>
    <col min="14083" max="14083" width="12.375" style="59" customWidth="1"/>
    <col min="14084" max="14084" width="11.625" style="59" customWidth="1"/>
    <col min="14085" max="14085" width="16.25" style="59" customWidth="1"/>
    <col min="14086" max="14086" width="20.75" style="59" customWidth="1"/>
    <col min="14087" max="14336" width="9" style="59"/>
    <col min="14337" max="14337" width="3.75" style="59" customWidth="1"/>
    <col min="14338" max="14338" width="25.25" style="59" bestFit="1" customWidth="1"/>
    <col min="14339" max="14339" width="12.375" style="59" customWidth="1"/>
    <col min="14340" max="14340" width="11.625" style="59" customWidth="1"/>
    <col min="14341" max="14341" width="16.25" style="59" customWidth="1"/>
    <col min="14342" max="14342" width="20.75" style="59" customWidth="1"/>
    <col min="14343" max="14592" width="9" style="59"/>
    <col min="14593" max="14593" width="3.75" style="59" customWidth="1"/>
    <col min="14594" max="14594" width="25.25" style="59" bestFit="1" customWidth="1"/>
    <col min="14595" max="14595" width="12.375" style="59" customWidth="1"/>
    <col min="14596" max="14596" width="11.625" style="59" customWidth="1"/>
    <col min="14597" max="14597" width="16.25" style="59" customWidth="1"/>
    <col min="14598" max="14598" width="20.75" style="59" customWidth="1"/>
    <col min="14599" max="14848" width="9" style="59"/>
    <col min="14849" max="14849" width="3.75" style="59" customWidth="1"/>
    <col min="14850" max="14850" width="25.25" style="59" bestFit="1" customWidth="1"/>
    <col min="14851" max="14851" width="12.375" style="59" customWidth="1"/>
    <col min="14852" max="14852" width="11.625" style="59" customWidth="1"/>
    <col min="14853" max="14853" width="16.25" style="59" customWidth="1"/>
    <col min="14854" max="14854" width="20.75" style="59" customWidth="1"/>
    <col min="14855" max="15104" width="9" style="59"/>
    <col min="15105" max="15105" width="3.75" style="59" customWidth="1"/>
    <col min="15106" max="15106" width="25.25" style="59" bestFit="1" customWidth="1"/>
    <col min="15107" max="15107" width="12.375" style="59" customWidth="1"/>
    <col min="15108" max="15108" width="11.625" style="59" customWidth="1"/>
    <col min="15109" max="15109" width="16.25" style="59" customWidth="1"/>
    <col min="15110" max="15110" width="20.75" style="59" customWidth="1"/>
    <col min="15111" max="15360" width="9" style="59"/>
    <col min="15361" max="15361" width="3.75" style="59" customWidth="1"/>
    <col min="15362" max="15362" width="25.25" style="59" bestFit="1" customWidth="1"/>
    <col min="15363" max="15363" width="12.375" style="59" customWidth="1"/>
    <col min="15364" max="15364" width="11.625" style="59" customWidth="1"/>
    <col min="15365" max="15365" width="16.25" style="59" customWidth="1"/>
    <col min="15366" max="15366" width="20.75" style="59" customWidth="1"/>
    <col min="15367" max="15616" width="9" style="59"/>
    <col min="15617" max="15617" width="3.75" style="59" customWidth="1"/>
    <col min="15618" max="15618" width="25.25" style="59" bestFit="1" customWidth="1"/>
    <col min="15619" max="15619" width="12.375" style="59" customWidth="1"/>
    <col min="15620" max="15620" width="11.625" style="59" customWidth="1"/>
    <col min="15621" max="15621" width="16.25" style="59" customWidth="1"/>
    <col min="15622" max="15622" width="20.75" style="59" customWidth="1"/>
    <col min="15623" max="15872" width="9" style="59"/>
    <col min="15873" max="15873" width="3.75" style="59" customWidth="1"/>
    <col min="15874" max="15874" width="25.25" style="59" bestFit="1" customWidth="1"/>
    <col min="15875" max="15875" width="12.375" style="59" customWidth="1"/>
    <col min="15876" max="15876" width="11.625" style="59" customWidth="1"/>
    <col min="15877" max="15877" width="16.25" style="59" customWidth="1"/>
    <col min="15878" max="15878" width="20.75" style="59" customWidth="1"/>
    <col min="15879" max="16128" width="9" style="59"/>
    <col min="16129" max="16129" width="3.75" style="59" customWidth="1"/>
    <col min="16130" max="16130" width="25.25" style="59" bestFit="1" customWidth="1"/>
    <col min="16131" max="16131" width="12.375" style="59" customWidth="1"/>
    <col min="16132" max="16132" width="11.625" style="59" customWidth="1"/>
    <col min="16133" max="16133" width="16.25" style="59" customWidth="1"/>
    <col min="16134" max="16134" width="20.75" style="59" customWidth="1"/>
    <col min="16135" max="16384" width="9" style="59"/>
  </cols>
  <sheetData>
    <row r="1" spans="2:6" ht="27" customHeight="1">
      <c r="B1" s="195" t="s">
        <v>307</v>
      </c>
      <c r="C1" s="195"/>
    </row>
    <row r="2" spans="2:6" ht="18" customHeight="1">
      <c r="B2" s="113" t="s">
        <v>308</v>
      </c>
      <c r="C2" s="113"/>
    </row>
    <row r="3" spans="2:6" ht="21.95" customHeight="1">
      <c r="B3" s="196"/>
      <c r="C3" s="196"/>
      <c r="D3" s="196"/>
    </row>
    <row r="4" spans="2:6" ht="21.95" customHeight="1">
      <c r="B4" s="191" t="s">
        <v>309</v>
      </c>
      <c r="C4" s="191"/>
      <c r="D4" s="191"/>
      <c r="E4" s="191"/>
      <c r="F4" s="191"/>
    </row>
    <row r="5" spans="2:6" ht="21.95" customHeight="1">
      <c r="B5" s="114" t="s">
        <v>30</v>
      </c>
      <c r="C5" s="115" t="s">
        <v>14</v>
      </c>
      <c r="D5" s="115" t="s">
        <v>3</v>
      </c>
      <c r="E5" s="115" t="s">
        <v>54</v>
      </c>
      <c r="F5" s="115" t="s">
        <v>1</v>
      </c>
    </row>
    <row r="6" spans="2:6" ht="21.95" customHeight="1">
      <c r="B6" s="197" t="s">
        <v>23</v>
      </c>
      <c r="C6" s="198"/>
      <c r="D6" s="198"/>
      <c r="E6" s="198"/>
      <c r="F6" s="199"/>
    </row>
    <row r="7" spans="2:6" ht="21.95" customHeight="1">
      <c r="B7" s="116" t="s">
        <v>115</v>
      </c>
      <c r="C7" s="117" t="s">
        <v>116</v>
      </c>
      <c r="D7" s="118">
        <v>2</v>
      </c>
      <c r="E7" s="118">
        <v>20117357</v>
      </c>
      <c r="F7" s="118">
        <v>6035207.0999999996</v>
      </c>
    </row>
    <row r="8" spans="2:6" ht="21.95" customHeight="1">
      <c r="B8" s="200" t="s">
        <v>24</v>
      </c>
      <c r="C8" s="201"/>
      <c r="D8" s="118">
        <f>SUM(D7)</f>
        <v>2</v>
      </c>
      <c r="E8" s="118">
        <f>SUM(E7)</f>
        <v>20117357</v>
      </c>
      <c r="F8" s="118">
        <f>SUM(F7)</f>
        <v>6035207.0999999996</v>
      </c>
    </row>
    <row r="9" spans="2:6" ht="21.95" customHeight="1">
      <c r="B9" s="192" t="s">
        <v>25</v>
      </c>
      <c r="C9" s="193"/>
      <c r="D9" s="193"/>
      <c r="E9" s="193"/>
      <c r="F9" s="194"/>
    </row>
    <row r="10" spans="2:6" ht="21.95" customHeight="1">
      <c r="B10" s="119" t="s">
        <v>310</v>
      </c>
      <c r="C10" s="120" t="s">
        <v>106</v>
      </c>
      <c r="D10" s="118">
        <v>1</v>
      </c>
      <c r="E10" s="118">
        <v>2000000</v>
      </c>
      <c r="F10" s="118">
        <v>3460000</v>
      </c>
    </row>
    <row r="11" spans="2:6" ht="21.95" customHeight="1">
      <c r="B11" s="189" t="s">
        <v>71</v>
      </c>
      <c r="C11" s="190"/>
      <c r="D11" s="118">
        <f>SUM(D10)</f>
        <v>1</v>
      </c>
      <c r="E11" s="118">
        <f>SUM(E10)</f>
        <v>2000000</v>
      </c>
      <c r="F11" s="118">
        <f>SUM(F10)</f>
        <v>3460000</v>
      </c>
    </row>
    <row r="12" spans="2:6" ht="21.95" customHeight="1">
      <c r="B12" s="192" t="s">
        <v>311</v>
      </c>
      <c r="C12" s="193"/>
      <c r="D12" s="193"/>
      <c r="E12" s="193"/>
      <c r="F12" s="194"/>
    </row>
    <row r="13" spans="2:6" ht="21.95" customHeight="1">
      <c r="B13" s="119" t="s">
        <v>312</v>
      </c>
      <c r="C13" s="120" t="s">
        <v>98</v>
      </c>
      <c r="D13" s="118">
        <v>3</v>
      </c>
      <c r="E13" s="118">
        <v>3000000</v>
      </c>
      <c r="F13" s="118">
        <v>9855000</v>
      </c>
    </row>
    <row r="14" spans="2:6" ht="21.95" customHeight="1">
      <c r="B14" s="119" t="s">
        <v>313</v>
      </c>
      <c r="C14" s="120" t="s">
        <v>180</v>
      </c>
      <c r="D14" s="118">
        <v>1</v>
      </c>
      <c r="E14" s="118">
        <v>100000</v>
      </c>
      <c r="F14" s="118">
        <v>115000</v>
      </c>
    </row>
    <row r="15" spans="2:6" ht="21.75" customHeight="1">
      <c r="B15" s="189" t="s">
        <v>314</v>
      </c>
      <c r="C15" s="190"/>
      <c r="D15" s="118">
        <f>SUM(D13:D14)</f>
        <v>4</v>
      </c>
      <c r="E15" s="118">
        <f>SUM(E13:E14)</f>
        <v>3100000</v>
      </c>
      <c r="F15" s="118">
        <f>SUM(F13:F14)</f>
        <v>9970000</v>
      </c>
    </row>
    <row r="16" spans="2:6" ht="21.75" customHeight="1">
      <c r="B16" s="192" t="s">
        <v>315</v>
      </c>
      <c r="C16" s="193"/>
      <c r="D16" s="193"/>
      <c r="E16" s="193"/>
      <c r="F16" s="194"/>
    </row>
    <row r="17" spans="2:6" ht="22.5" customHeight="1">
      <c r="B17" s="119" t="s">
        <v>316</v>
      </c>
      <c r="C17" s="120" t="s">
        <v>70</v>
      </c>
      <c r="D17" s="118">
        <v>2</v>
      </c>
      <c r="E17" s="118">
        <v>650001</v>
      </c>
      <c r="F17" s="118">
        <v>48555074.700000003</v>
      </c>
    </row>
    <row r="18" spans="2:6" ht="20.25" customHeight="1">
      <c r="B18" s="189" t="s">
        <v>317</v>
      </c>
      <c r="C18" s="190"/>
      <c r="D18" s="118">
        <f>SUM(D17)</f>
        <v>2</v>
      </c>
      <c r="E18" s="118">
        <f>SUM(E17)</f>
        <v>650001</v>
      </c>
      <c r="F18" s="118">
        <f>SUM(F17)</f>
        <v>48555074.700000003</v>
      </c>
    </row>
    <row r="19" spans="2:6" ht="23.25" customHeight="1">
      <c r="B19" s="192" t="s">
        <v>318</v>
      </c>
      <c r="C19" s="193"/>
      <c r="D19" s="193"/>
      <c r="E19" s="193"/>
      <c r="F19" s="194"/>
    </row>
    <row r="20" spans="2:6" ht="21" customHeight="1">
      <c r="B20" s="119" t="s">
        <v>87</v>
      </c>
      <c r="C20" s="120" t="s">
        <v>88</v>
      </c>
      <c r="D20" s="118">
        <v>24</v>
      </c>
      <c r="E20" s="118">
        <v>3247746</v>
      </c>
      <c r="F20" s="118">
        <v>27854944.620000001</v>
      </c>
    </row>
    <row r="21" spans="2:6" ht="21" customHeight="1">
      <c r="B21" s="189" t="s">
        <v>319</v>
      </c>
      <c r="C21" s="190"/>
      <c r="D21" s="118">
        <f>SUM(D20)</f>
        <v>24</v>
      </c>
      <c r="E21" s="118">
        <f>SUM(E20)</f>
        <v>3247746</v>
      </c>
      <c r="F21" s="118">
        <f>SUM(F20)</f>
        <v>27854944.620000001</v>
      </c>
    </row>
    <row r="22" spans="2:6" ht="21" customHeight="1">
      <c r="B22" s="189" t="s">
        <v>320</v>
      </c>
      <c r="C22" s="190"/>
      <c r="D22" s="118">
        <f>D21+D18+D15+D11+D8</f>
        <v>33</v>
      </c>
      <c r="E22" s="118">
        <f>E21+E18+E15+E11+E8</f>
        <v>29115104</v>
      </c>
      <c r="F22" s="118">
        <f>F21+F18+F15+F11+F8</f>
        <v>95875226.420000002</v>
      </c>
    </row>
    <row r="23" spans="2:6" ht="18">
      <c r="B23" s="121"/>
      <c r="C23" s="121"/>
      <c r="D23" s="121"/>
      <c r="E23" s="121"/>
      <c r="F23" s="121"/>
    </row>
    <row r="24" spans="2:6" ht="23.25">
      <c r="B24" s="191" t="s">
        <v>321</v>
      </c>
      <c r="C24" s="191"/>
      <c r="D24" s="191"/>
      <c r="E24" s="191"/>
      <c r="F24" s="191"/>
    </row>
    <row r="25" spans="2:6" ht="15.75">
      <c r="B25" s="122" t="s">
        <v>30</v>
      </c>
      <c r="C25" s="123" t="s">
        <v>14</v>
      </c>
      <c r="D25" s="123" t="s">
        <v>3</v>
      </c>
      <c r="E25" s="123" t="s">
        <v>54</v>
      </c>
      <c r="F25" s="123" t="s">
        <v>1</v>
      </c>
    </row>
    <row r="26" spans="2:6" ht="18">
      <c r="B26" s="192" t="s">
        <v>318</v>
      </c>
      <c r="C26" s="193"/>
      <c r="D26" s="193"/>
      <c r="E26" s="193"/>
      <c r="F26" s="194"/>
    </row>
    <row r="27" spans="2:6" ht="18">
      <c r="B27" s="124" t="s">
        <v>93</v>
      </c>
      <c r="C27" s="125" t="s">
        <v>94</v>
      </c>
      <c r="D27" s="118">
        <v>1</v>
      </c>
      <c r="E27" s="118">
        <v>760000</v>
      </c>
      <c r="F27" s="118">
        <v>1968400</v>
      </c>
    </row>
    <row r="28" spans="2:6" ht="18">
      <c r="B28" s="189" t="s">
        <v>319</v>
      </c>
      <c r="C28" s="190"/>
      <c r="D28" s="118">
        <f>SUM(D27)</f>
        <v>1</v>
      </c>
      <c r="E28" s="118">
        <f>SUM(E27)</f>
        <v>760000</v>
      </c>
      <c r="F28" s="118">
        <f>SUM(F27)</f>
        <v>1968400</v>
      </c>
    </row>
    <row r="29" spans="2:6" ht="18">
      <c r="B29" s="189" t="s">
        <v>320</v>
      </c>
      <c r="C29" s="190"/>
      <c r="D29" s="118">
        <v>1</v>
      </c>
      <c r="E29" s="118">
        <v>760000</v>
      </c>
      <c r="F29" s="118">
        <v>1968400</v>
      </c>
    </row>
    <row r="30" spans="2:6" ht="23.25">
      <c r="B30" s="191" t="s">
        <v>322</v>
      </c>
      <c r="C30" s="191"/>
      <c r="D30" s="191"/>
      <c r="E30" s="191"/>
      <c r="F30" s="191"/>
    </row>
    <row r="31" spans="2:6" ht="18">
      <c r="B31" s="126" t="s">
        <v>30</v>
      </c>
      <c r="C31" s="127" t="s">
        <v>14</v>
      </c>
      <c r="D31" s="127" t="s">
        <v>3</v>
      </c>
      <c r="E31" s="127" t="s">
        <v>54</v>
      </c>
      <c r="F31" s="127" t="s">
        <v>1</v>
      </c>
    </row>
    <row r="32" spans="2:6" ht="18">
      <c r="B32" s="192" t="s">
        <v>25</v>
      </c>
      <c r="C32" s="193"/>
      <c r="D32" s="193"/>
      <c r="E32" s="193"/>
      <c r="F32" s="194"/>
    </row>
    <row r="33" spans="2:6" ht="18">
      <c r="B33" s="119" t="s">
        <v>310</v>
      </c>
      <c r="C33" s="120" t="s">
        <v>106</v>
      </c>
      <c r="D33" s="118">
        <v>1</v>
      </c>
      <c r="E33" s="118">
        <v>1000000</v>
      </c>
      <c r="F33" s="118">
        <v>1730000</v>
      </c>
    </row>
    <row r="34" spans="2:6" ht="18">
      <c r="B34" s="189" t="s">
        <v>71</v>
      </c>
      <c r="C34" s="190"/>
      <c r="D34" s="118">
        <f>SUM(D33)</f>
        <v>1</v>
      </c>
      <c r="E34" s="118">
        <f>SUM(E33)</f>
        <v>1000000</v>
      </c>
      <c r="F34" s="118">
        <f>SUM(F33)</f>
        <v>1730000</v>
      </c>
    </row>
    <row r="35" spans="2:6" ht="18">
      <c r="B35" s="192" t="s">
        <v>311</v>
      </c>
      <c r="C35" s="193"/>
      <c r="D35" s="193"/>
      <c r="E35" s="193"/>
      <c r="F35" s="194"/>
    </row>
    <row r="36" spans="2:6" ht="18">
      <c r="B36" s="119" t="s">
        <v>312</v>
      </c>
      <c r="C36" s="120" t="s">
        <v>98</v>
      </c>
      <c r="D36" s="118">
        <v>2</v>
      </c>
      <c r="E36" s="118">
        <v>2000000</v>
      </c>
      <c r="F36" s="118">
        <v>6560000</v>
      </c>
    </row>
    <row r="37" spans="2:6" ht="18">
      <c r="B37" s="189" t="s">
        <v>314</v>
      </c>
      <c r="C37" s="190"/>
      <c r="D37" s="118">
        <f>SUM(D36)</f>
        <v>2</v>
      </c>
      <c r="E37" s="118">
        <f>SUM(E36)</f>
        <v>2000000</v>
      </c>
      <c r="F37" s="118">
        <f>SUM(F36)</f>
        <v>6560000</v>
      </c>
    </row>
    <row r="38" spans="2:6" ht="18">
      <c r="B38" s="192" t="s">
        <v>318</v>
      </c>
      <c r="C38" s="193"/>
      <c r="D38" s="193"/>
      <c r="E38" s="193"/>
      <c r="F38" s="194"/>
    </row>
    <row r="39" spans="2:6" ht="18">
      <c r="B39" s="119" t="s">
        <v>87</v>
      </c>
      <c r="C39" s="120" t="s">
        <v>88</v>
      </c>
      <c r="D39" s="118">
        <v>9</v>
      </c>
      <c r="E39" s="118">
        <v>1419506</v>
      </c>
      <c r="F39" s="118">
        <v>12065801</v>
      </c>
    </row>
    <row r="40" spans="2:6" ht="18">
      <c r="B40" s="189" t="s">
        <v>319</v>
      </c>
      <c r="C40" s="190"/>
      <c r="D40" s="118">
        <f>SUM(D39)</f>
        <v>9</v>
      </c>
      <c r="E40" s="118">
        <f>SUM(E39)</f>
        <v>1419506</v>
      </c>
      <c r="F40" s="118">
        <f>SUM(F39)</f>
        <v>12065801</v>
      </c>
    </row>
    <row r="41" spans="2:6" ht="18">
      <c r="B41" s="189" t="s">
        <v>320</v>
      </c>
      <c r="C41" s="190"/>
      <c r="D41" s="118">
        <f>D40+D37+D34</f>
        <v>12</v>
      </c>
      <c r="E41" s="118">
        <f>E40+E37+E34</f>
        <v>4419506</v>
      </c>
      <c r="F41" s="118">
        <f>F40+F37+F34</f>
        <v>20355801</v>
      </c>
    </row>
  </sheetData>
  <mergeCells count="26">
    <mergeCell ref="B9:F9"/>
    <mergeCell ref="B1:C1"/>
    <mergeCell ref="B3:D3"/>
    <mergeCell ref="B4:F4"/>
    <mergeCell ref="B6:F6"/>
    <mergeCell ref="B8:C8"/>
    <mergeCell ref="B29:C29"/>
    <mergeCell ref="B11:C11"/>
    <mergeCell ref="B12:F12"/>
    <mergeCell ref="B15:C15"/>
    <mergeCell ref="B16:F16"/>
    <mergeCell ref="B18:C18"/>
    <mergeCell ref="B19:F19"/>
    <mergeCell ref="B21:C21"/>
    <mergeCell ref="B22:C22"/>
    <mergeCell ref="B24:F24"/>
    <mergeCell ref="B26:F26"/>
    <mergeCell ref="B28:C28"/>
    <mergeCell ref="B40:C40"/>
    <mergeCell ref="B41:C41"/>
    <mergeCell ref="B30:F30"/>
    <mergeCell ref="B32:F32"/>
    <mergeCell ref="B34:C34"/>
    <mergeCell ref="B35:F35"/>
    <mergeCell ref="B37:C37"/>
    <mergeCell ref="B38:F38"/>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rightToLeft="1" zoomScaleNormal="100" zoomScaleSheetLayoutView="95" workbookViewId="0">
      <selection activeCell="G12" sqref="G12"/>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5.75" customHeight="1">
      <c r="B1" s="205" t="s">
        <v>298</v>
      </c>
      <c r="C1" s="205"/>
      <c r="D1" s="205"/>
      <c r="E1" s="205"/>
    </row>
    <row r="2" spans="2:5" ht="12.75" customHeight="1">
      <c r="B2" s="37" t="s">
        <v>13</v>
      </c>
      <c r="C2" s="37" t="s">
        <v>14</v>
      </c>
      <c r="D2" s="37" t="s">
        <v>34</v>
      </c>
      <c r="E2" s="37" t="s">
        <v>35</v>
      </c>
    </row>
    <row r="3" spans="2:5" ht="12.95" customHeight="1">
      <c r="B3" s="206" t="s">
        <v>23</v>
      </c>
      <c r="C3" s="206"/>
      <c r="D3" s="206"/>
      <c r="E3" s="206"/>
    </row>
    <row r="4" spans="2:5" s="45" customFormat="1" ht="12.95" customHeight="1">
      <c r="B4" s="50" t="s">
        <v>83</v>
      </c>
      <c r="C4" s="51" t="s">
        <v>84</v>
      </c>
      <c r="D4" s="8">
        <v>0.7</v>
      </c>
      <c r="E4" s="8">
        <v>0.7</v>
      </c>
    </row>
    <row r="5" spans="2:5" s="59" customFormat="1" ht="12.95" customHeight="1">
      <c r="B5" s="43" t="s">
        <v>221</v>
      </c>
      <c r="C5" s="42" t="s">
        <v>222</v>
      </c>
      <c r="D5" s="94">
        <v>0.99</v>
      </c>
      <c r="E5" s="97">
        <v>1</v>
      </c>
    </row>
    <row r="6" spans="2:5" s="59" customFormat="1" ht="12.95" customHeight="1">
      <c r="B6" s="43" t="s">
        <v>243</v>
      </c>
      <c r="C6" s="42" t="s">
        <v>244</v>
      </c>
      <c r="D6" s="94">
        <v>1.0900000000000001</v>
      </c>
      <c r="E6" s="97">
        <v>1.0900000000000001</v>
      </c>
    </row>
    <row r="7" spans="2:5" s="59" customFormat="1" ht="12.95" customHeight="1">
      <c r="B7" s="43" t="s">
        <v>72</v>
      </c>
      <c r="C7" s="42" t="s">
        <v>73</v>
      </c>
      <c r="D7" s="97">
        <v>0.18</v>
      </c>
      <c r="E7" s="97">
        <v>0.18</v>
      </c>
    </row>
    <row r="8" spans="2:5" s="59" customFormat="1" ht="12.95" customHeight="1">
      <c r="B8" s="86" t="s">
        <v>213</v>
      </c>
      <c r="C8" s="88" t="s">
        <v>214</v>
      </c>
      <c r="D8" s="97">
        <v>2.52</v>
      </c>
      <c r="E8" s="97">
        <v>2.52</v>
      </c>
    </row>
    <row r="9" spans="2:5" s="59" customFormat="1" ht="12.95" customHeight="1">
      <c r="B9" s="43" t="s">
        <v>161</v>
      </c>
      <c r="C9" s="42" t="s">
        <v>162</v>
      </c>
      <c r="D9" s="94">
        <v>0.4</v>
      </c>
      <c r="E9" s="94">
        <v>0.4</v>
      </c>
    </row>
    <row r="10" spans="2:5" s="59" customFormat="1" ht="12.95" customHeight="1">
      <c r="B10" s="43" t="s">
        <v>209</v>
      </c>
      <c r="C10" s="42" t="s">
        <v>210</v>
      </c>
      <c r="D10" s="94">
        <v>0.16</v>
      </c>
      <c r="E10" s="55">
        <v>0.16</v>
      </c>
    </row>
    <row r="11" spans="2:5" s="59" customFormat="1" ht="12.95" customHeight="1">
      <c r="B11" s="43" t="s">
        <v>99</v>
      </c>
      <c r="C11" s="42" t="s">
        <v>100</v>
      </c>
      <c r="D11" s="94">
        <v>0.6</v>
      </c>
      <c r="E11" s="94">
        <v>0.6</v>
      </c>
    </row>
    <row r="12" spans="2:5" s="59" customFormat="1" ht="12.95" customHeight="1">
      <c r="B12" s="207" t="s">
        <v>25</v>
      </c>
      <c r="C12" s="208"/>
      <c r="D12" s="208"/>
      <c r="E12" s="209"/>
    </row>
    <row r="13" spans="2:5" s="59" customFormat="1" ht="12.95" customHeight="1">
      <c r="B13" s="48" t="s">
        <v>111</v>
      </c>
      <c r="C13" s="49" t="s">
        <v>112</v>
      </c>
      <c r="D13" s="55">
        <v>16.11</v>
      </c>
      <c r="E13" s="100">
        <v>16.05</v>
      </c>
    </row>
    <row r="14" spans="2:5" s="59" customFormat="1" ht="12.95" customHeight="1">
      <c r="B14" s="207" t="s">
        <v>26</v>
      </c>
      <c r="C14" s="208"/>
      <c r="D14" s="208"/>
      <c r="E14" s="209"/>
    </row>
    <row r="15" spans="2:5" s="59" customFormat="1" ht="12.95" customHeight="1">
      <c r="B15" s="34" t="s">
        <v>183</v>
      </c>
      <c r="C15" s="34" t="s">
        <v>184</v>
      </c>
      <c r="D15" s="55">
        <v>1.98</v>
      </c>
      <c r="E15" s="55">
        <v>1.98</v>
      </c>
    </row>
    <row r="16" spans="2:5" s="59" customFormat="1" ht="12.95" customHeight="1">
      <c r="B16" s="34" t="s">
        <v>303</v>
      </c>
      <c r="C16" s="34" t="s">
        <v>304</v>
      </c>
      <c r="D16" s="55">
        <v>8.82</v>
      </c>
      <c r="E16" s="55">
        <v>8.8000000000000007</v>
      </c>
    </row>
    <row r="17" spans="2:5" s="59" customFormat="1" ht="12.95" customHeight="1">
      <c r="B17" s="207" t="s">
        <v>152</v>
      </c>
      <c r="C17" s="208"/>
      <c r="D17" s="208"/>
      <c r="E17" s="209"/>
    </row>
    <row r="18" spans="2:5" s="59" customFormat="1" ht="12.95" customHeight="1">
      <c r="B18" s="34" t="s">
        <v>155</v>
      </c>
      <c r="C18" s="34" t="s">
        <v>156</v>
      </c>
      <c r="D18" s="77">
        <v>4.9000000000000004</v>
      </c>
      <c r="E18" s="74">
        <v>4.9000000000000004</v>
      </c>
    </row>
    <row r="19" spans="2:5" s="59" customFormat="1" ht="12.95" customHeight="1">
      <c r="B19" s="34" t="s">
        <v>146</v>
      </c>
      <c r="C19" s="34" t="s">
        <v>147</v>
      </c>
      <c r="D19" s="94">
        <v>8.4</v>
      </c>
      <c r="E19" s="100">
        <v>8.4</v>
      </c>
    </row>
    <row r="20" spans="2:5" s="59" customFormat="1" ht="12.95" customHeight="1">
      <c r="B20" s="34" t="s">
        <v>266</v>
      </c>
      <c r="C20" s="34" t="s">
        <v>267</v>
      </c>
      <c r="D20" s="94">
        <v>13</v>
      </c>
      <c r="E20" s="94">
        <v>13</v>
      </c>
    </row>
    <row r="21" spans="2:5" s="59" customFormat="1" ht="12.95" customHeight="1">
      <c r="B21" s="207" t="s">
        <v>28</v>
      </c>
      <c r="C21" s="208"/>
      <c r="D21" s="208"/>
      <c r="E21" s="209"/>
    </row>
    <row r="22" spans="2:5" s="59" customFormat="1" ht="12.95" customHeight="1">
      <c r="B22" s="34" t="s">
        <v>153</v>
      </c>
      <c r="C22" s="34" t="s">
        <v>154</v>
      </c>
      <c r="D22" s="55">
        <v>1.1000000000000001</v>
      </c>
      <c r="E22" s="55">
        <v>1.1000000000000001</v>
      </c>
    </row>
    <row r="23" spans="2:5" s="59" customFormat="1" ht="12.95" customHeight="1">
      <c r="B23" s="34" t="s">
        <v>190</v>
      </c>
      <c r="C23" s="34" t="s">
        <v>191</v>
      </c>
      <c r="D23" s="55">
        <v>12</v>
      </c>
      <c r="E23" s="55">
        <v>12</v>
      </c>
    </row>
    <row r="24" spans="2:5" ht="15" customHeight="1">
      <c r="B24" s="205" t="s">
        <v>297</v>
      </c>
      <c r="C24" s="205"/>
      <c r="D24" s="205"/>
      <c r="E24" s="205"/>
    </row>
    <row r="25" spans="2:5" ht="13.5" customHeight="1">
      <c r="B25" s="37" t="s">
        <v>30</v>
      </c>
      <c r="C25" s="37" t="s">
        <v>14</v>
      </c>
      <c r="D25" s="37" t="s">
        <v>34</v>
      </c>
      <c r="E25" s="37" t="s">
        <v>35</v>
      </c>
    </row>
    <row r="26" spans="2:5" ht="14.1" customHeight="1">
      <c r="B26" s="202" t="s">
        <v>23</v>
      </c>
      <c r="C26" s="203"/>
      <c r="D26" s="203"/>
      <c r="E26" s="204"/>
    </row>
    <row r="27" spans="2:5" ht="14.1" customHeight="1">
      <c r="B27" s="34" t="s">
        <v>67</v>
      </c>
      <c r="C27" s="34" t="s">
        <v>66</v>
      </c>
      <c r="D27" s="55">
        <v>1</v>
      </c>
      <c r="E27" s="73">
        <v>1</v>
      </c>
    </row>
    <row r="28" spans="2:5" s="45" customFormat="1" ht="14.1" customHeight="1">
      <c r="B28" s="79" t="s">
        <v>85</v>
      </c>
      <c r="C28" s="79" t="s">
        <v>86</v>
      </c>
      <c r="D28" s="8">
        <v>1</v>
      </c>
      <c r="E28" s="8">
        <v>1</v>
      </c>
    </row>
    <row r="29" spans="2:5" s="59" customFormat="1" ht="14.1" customHeight="1">
      <c r="B29" s="61" t="s">
        <v>122</v>
      </c>
      <c r="C29" s="61" t="s">
        <v>123</v>
      </c>
      <c r="D29" s="60">
        <v>1</v>
      </c>
      <c r="E29" s="62">
        <v>1</v>
      </c>
    </row>
    <row r="30" spans="2:5" s="59" customFormat="1" ht="14.1" customHeight="1">
      <c r="B30" s="9" t="s">
        <v>148</v>
      </c>
      <c r="C30" s="7" t="s">
        <v>149</v>
      </c>
      <c r="D30" s="60">
        <v>0.35</v>
      </c>
      <c r="E30" s="62">
        <v>0.35</v>
      </c>
    </row>
    <row r="31" spans="2:5" s="59" customFormat="1" ht="14.1" customHeight="1">
      <c r="B31" s="34" t="s">
        <v>170</v>
      </c>
      <c r="C31" s="34" t="s">
        <v>171</v>
      </c>
      <c r="D31" s="60">
        <v>1</v>
      </c>
      <c r="E31" s="62">
        <v>1</v>
      </c>
    </row>
    <row r="32" spans="2:5" s="59" customFormat="1" ht="14.1" customHeight="1">
      <c r="B32" s="61" t="s">
        <v>107</v>
      </c>
      <c r="C32" s="61" t="s">
        <v>108</v>
      </c>
      <c r="D32" s="60">
        <v>0.81</v>
      </c>
      <c r="E32" s="62">
        <v>0.81</v>
      </c>
    </row>
    <row r="33" spans="2:5" s="59" customFormat="1" ht="14.1" customHeight="1">
      <c r="B33" s="84" t="s">
        <v>217</v>
      </c>
      <c r="C33" s="85" t="s">
        <v>218</v>
      </c>
      <c r="D33" s="77" t="s">
        <v>38</v>
      </c>
      <c r="E33" s="74" t="s">
        <v>38</v>
      </c>
    </row>
    <row r="34" spans="2:5" s="59" customFormat="1" ht="14.1" customHeight="1">
      <c r="B34" s="84" t="s">
        <v>192</v>
      </c>
      <c r="C34" s="85" t="s">
        <v>193</v>
      </c>
      <c r="D34" s="77">
        <v>1</v>
      </c>
      <c r="E34" s="74">
        <v>1</v>
      </c>
    </row>
    <row r="35" spans="2:5" s="59" customFormat="1" ht="14.1" customHeight="1">
      <c r="B35" s="34" t="s">
        <v>163</v>
      </c>
      <c r="C35" s="34" t="s">
        <v>164</v>
      </c>
      <c r="D35" s="94">
        <v>1.1000000000000001</v>
      </c>
      <c r="E35" s="94">
        <v>1.1000000000000001</v>
      </c>
    </row>
    <row r="36" spans="2:5" s="59" customFormat="1" ht="14.1" customHeight="1">
      <c r="B36" s="34" t="s">
        <v>74</v>
      </c>
      <c r="C36" s="34" t="s">
        <v>75</v>
      </c>
      <c r="D36" s="94">
        <v>0.37</v>
      </c>
      <c r="E36" s="74">
        <v>0.37</v>
      </c>
    </row>
    <row r="37" spans="2:5" ht="14.1" customHeight="1">
      <c r="B37" s="202" t="s">
        <v>36</v>
      </c>
      <c r="C37" s="203"/>
      <c r="D37" s="203"/>
      <c r="E37" s="204"/>
    </row>
    <row r="38" spans="2:5" s="45" customFormat="1" ht="14.1" customHeight="1">
      <c r="B38" s="42" t="s">
        <v>63</v>
      </c>
      <c r="C38" s="42" t="s">
        <v>64</v>
      </c>
      <c r="D38" s="54">
        <v>0.42</v>
      </c>
      <c r="E38" s="8">
        <v>0.42</v>
      </c>
    </row>
    <row r="39" spans="2:5" s="59" customFormat="1" ht="14.1" customHeight="1">
      <c r="B39" s="9" t="s">
        <v>175</v>
      </c>
      <c r="C39" s="7" t="s">
        <v>176</v>
      </c>
      <c r="D39" s="94">
        <v>0.65</v>
      </c>
      <c r="E39" s="100">
        <v>0.65</v>
      </c>
    </row>
    <row r="40" spans="2:5" s="59" customFormat="1" ht="14.1" customHeight="1">
      <c r="B40" s="9" t="s">
        <v>89</v>
      </c>
      <c r="C40" s="7" t="s">
        <v>90</v>
      </c>
      <c r="D40" s="55">
        <v>0.46</v>
      </c>
      <c r="E40" s="100">
        <v>0.46</v>
      </c>
    </row>
    <row r="41" spans="2:5" ht="14.1" customHeight="1">
      <c r="B41" s="202" t="s">
        <v>37</v>
      </c>
      <c r="C41" s="203"/>
      <c r="D41" s="203"/>
      <c r="E41" s="204"/>
    </row>
    <row r="42" spans="2:5" s="45" customFormat="1" ht="14.1" customHeight="1">
      <c r="B42" s="7" t="s">
        <v>91</v>
      </c>
      <c r="C42" s="7" t="s">
        <v>92</v>
      </c>
      <c r="D42" s="80">
        <v>0.65</v>
      </c>
      <c r="E42" s="80">
        <v>0.65</v>
      </c>
    </row>
    <row r="43" spans="2:5" s="59" customFormat="1" ht="14.1" customHeight="1">
      <c r="B43" s="7" t="s">
        <v>95</v>
      </c>
      <c r="C43" s="7" t="s">
        <v>96</v>
      </c>
      <c r="D43" s="80">
        <v>1.0900000000000001</v>
      </c>
      <c r="E43" s="80">
        <v>1.0900000000000001</v>
      </c>
    </row>
    <row r="44" spans="2:5" s="59" customFormat="1" ht="14.1" customHeight="1">
      <c r="B44" s="7" t="s">
        <v>181</v>
      </c>
      <c r="C44" s="7" t="s">
        <v>182</v>
      </c>
      <c r="D44" s="80">
        <v>0.33</v>
      </c>
      <c r="E44" s="80">
        <v>0.33</v>
      </c>
    </row>
    <row r="45" spans="2:5" s="59" customFormat="1" ht="14.1" customHeight="1">
      <c r="B45" s="7" t="s">
        <v>281</v>
      </c>
      <c r="C45" s="7" t="s">
        <v>282</v>
      </c>
      <c r="D45" s="80">
        <v>0.9</v>
      </c>
      <c r="E45" s="80">
        <v>0.9</v>
      </c>
    </row>
    <row r="46" spans="2:5" s="59" customFormat="1" ht="14.1" customHeight="1">
      <c r="B46" s="202" t="s">
        <v>25</v>
      </c>
      <c r="C46" s="203"/>
      <c r="D46" s="203"/>
      <c r="E46" s="204"/>
    </row>
    <row r="47" spans="2:5" s="59" customFormat="1" ht="14.1" customHeight="1">
      <c r="B47" s="7" t="s">
        <v>226</v>
      </c>
      <c r="C47" s="7" t="s">
        <v>227</v>
      </c>
      <c r="D47" s="94">
        <v>0.69</v>
      </c>
      <c r="E47" s="100">
        <v>0.69</v>
      </c>
    </row>
    <row r="48" spans="2:5" ht="14.1" customHeight="1">
      <c r="B48" s="202" t="s">
        <v>39</v>
      </c>
      <c r="C48" s="203"/>
      <c r="D48" s="203"/>
      <c r="E48" s="204"/>
    </row>
    <row r="49" spans="2:5" ht="14.1" customHeight="1">
      <c r="B49" s="7" t="s">
        <v>159</v>
      </c>
      <c r="C49" s="7" t="s">
        <v>160</v>
      </c>
      <c r="D49" s="8">
        <v>1</v>
      </c>
      <c r="E49" s="8">
        <v>1</v>
      </c>
    </row>
    <row r="50" spans="2:5" ht="14.1" customHeight="1">
      <c r="B50" s="81" t="s">
        <v>59</v>
      </c>
      <c r="C50" s="81" t="s">
        <v>60</v>
      </c>
      <c r="D50" s="8" t="s">
        <v>38</v>
      </c>
      <c r="E50" s="8" t="s">
        <v>38</v>
      </c>
    </row>
    <row r="51" spans="2:5" ht="14.1" customHeight="1">
      <c r="B51" s="202" t="s">
        <v>26</v>
      </c>
      <c r="C51" s="203"/>
      <c r="D51" s="203"/>
      <c r="E51" s="204"/>
    </row>
    <row r="52" spans="2:5" ht="15.75">
      <c r="B52" s="7" t="s">
        <v>144</v>
      </c>
      <c r="C52" s="7" t="s">
        <v>145</v>
      </c>
      <c r="D52" s="8">
        <v>1.45</v>
      </c>
      <c r="E52" s="8">
        <v>1.45</v>
      </c>
    </row>
    <row r="53" spans="2:5" ht="12.75" customHeight="1">
      <c r="B53" s="34" t="s">
        <v>150</v>
      </c>
      <c r="C53" s="34" t="s">
        <v>151</v>
      </c>
      <c r="D53" s="94">
        <v>1.38</v>
      </c>
      <c r="E53" s="94">
        <v>1.38</v>
      </c>
    </row>
  </sheetData>
  <mergeCells count="13">
    <mergeCell ref="B51:E51"/>
    <mergeCell ref="B1:E1"/>
    <mergeCell ref="B3:E3"/>
    <mergeCell ref="B48:E48"/>
    <mergeCell ref="B24:E24"/>
    <mergeCell ref="B26:E26"/>
    <mergeCell ref="B37:E37"/>
    <mergeCell ref="B41:E41"/>
    <mergeCell ref="B17:E17"/>
    <mergeCell ref="B12:E12"/>
    <mergeCell ref="B46:E46"/>
    <mergeCell ref="B21:E21"/>
    <mergeCell ref="B14:E14"/>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A16" workbookViewId="0">
      <selection activeCell="B22" sqref="B22"/>
    </sheetView>
  </sheetViews>
  <sheetFormatPr defaultRowHeight="14.25"/>
  <cols>
    <col min="1" max="1" width="1.25" customWidth="1"/>
    <col min="2" max="2" width="22" customWidth="1"/>
    <col min="3" max="3" width="11.375" style="4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210" t="s">
        <v>62</v>
      </c>
      <c r="C1" s="210"/>
      <c r="D1" s="210"/>
    </row>
    <row r="2" spans="1:4" s="29" customFormat="1" ht="18" customHeight="1">
      <c r="B2" s="41" t="s">
        <v>30</v>
      </c>
      <c r="C2" s="46" t="s">
        <v>56</v>
      </c>
      <c r="D2" s="41" t="s">
        <v>57</v>
      </c>
    </row>
    <row r="3" spans="1:4" ht="39.75" customHeight="1">
      <c r="B3" s="65" t="s">
        <v>40</v>
      </c>
      <c r="C3" s="66">
        <v>42191</v>
      </c>
      <c r="D3" s="67" t="s">
        <v>138</v>
      </c>
    </row>
    <row r="4" spans="1:4" ht="51.75" customHeight="1">
      <c r="B4" s="65" t="s">
        <v>41</v>
      </c>
      <c r="C4" s="66">
        <v>42191</v>
      </c>
      <c r="D4" s="67" t="s">
        <v>198</v>
      </c>
    </row>
    <row r="5" spans="1:4" ht="39" customHeight="1">
      <c r="B5" s="65" t="s">
        <v>42</v>
      </c>
      <c r="C5" s="66">
        <v>42222</v>
      </c>
      <c r="D5" s="67" t="s">
        <v>197</v>
      </c>
    </row>
    <row r="6" spans="1:4" ht="41.25" customHeight="1">
      <c r="B6" s="65" t="s">
        <v>43</v>
      </c>
      <c r="C6" s="66">
        <v>42564</v>
      </c>
      <c r="D6" s="67" t="s">
        <v>199</v>
      </c>
    </row>
    <row r="7" spans="1:4" ht="43.5" customHeight="1">
      <c r="B7" s="65" t="s">
        <v>49</v>
      </c>
      <c r="C7" s="66">
        <v>42922</v>
      </c>
      <c r="D7" s="67" t="s">
        <v>202</v>
      </c>
    </row>
    <row r="8" spans="1:4" ht="37.5" customHeight="1">
      <c r="B8" s="65" t="s">
        <v>50</v>
      </c>
      <c r="C8" s="66">
        <v>42922</v>
      </c>
      <c r="D8" s="67" t="s">
        <v>203</v>
      </c>
    </row>
    <row r="9" spans="1:4" ht="22.5" customHeight="1">
      <c r="B9" s="65" t="s">
        <v>51</v>
      </c>
      <c r="C9" s="66">
        <v>42953</v>
      </c>
      <c r="D9" s="67" t="s">
        <v>139</v>
      </c>
    </row>
    <row r="10" spans="1:4" ht="36.75" customHeight="1">
      <c r="B10" s="65" t="s">
        <v>52</v>
      </c>
      <c r="C10" s="66">
        <v>42953</v>
      </c>
      <c r="D10" s="67" t="s">
        <v>196</v>
      </c>
    </row>
    <row r="11" spans="1:4" ht="30.75" customHeight="1">
      <c r="B11" s="65" t="s">
        <v>47</v>
      </c>
      <c r="C11" s="66">
        <v>42953</v>
      </c>
      <c r="D11" s="67" t="s">
        <v>200</v>
      </c>
    </row>
    <row r="12" spans="1:4" ht="38.25" customHeight="1">
      <c r="B12" s="65" t="s">
        <v>48</v>
      </c>
      <c r="C12" s="66">
        <v>42953</v>
      </c>
      <c r="D12" s="67" t="s">
        <v>201</v>
      </c>
    </row>
    <row r="13" spans="1:4" ht="41.25" customHeight="1">
      <c r="B13" s="65" t="s">
        <v>46</v>
      </c>
      <c r="C13" s="66">
        <v>42799</v>
      </c>
      <c r="D13" s="67" t="s">
        <v>140</v>
      </c>
    </row>
    <row r="14" spans="1:4" ht="24.75" customHeight="1">
      <c r="B14" s="68" t="s">
        <v>61</v>
      </c>
      <c r="C14" s="66">
        <v>43320</v>
      </c>
      <c r="D14" s="67" t="s">
        <v>141</v>
      </c>
    </row>
    <row r="15" spans="1:4" ht="36" customHeight="1">
      <c r="B15" s="65" t="s">
        <v>44</v>
      </c>
      <c r="C15" s="66">
        <v>42591</v>
      </c>
      <c r="D15" s="67" t="s">
        <v>195</v>
      </c>
    </row>
    <row r="16" spans="1:4" ht="43.5" customHeight="1">
      <c r="B16" s="69" t="s">
        <v>45</v>
      </c>
      <c r="C16" s="66">
        <v>42740</v>
      </c>
      <c r="D16" s="67" t="s">
        <v>142</v>
      </c>
    </row>
    <row r="17" spans="2:4" ht="51.75" customHeight="1">
      <c r="B17" s="68" t="s">
        <v>186</v>
      </c>
      <c r="C17" s="66">
        <v>43121</v>
      </c>
      <c r="D17" s="67" t="s">
        <v>187</v>
      </c>
    </row>
    <row r="18" spans="2:4" ht="33.75" customHeight="1">
      <c r="B18" s="71" t="s">
        <v>101</v>
      </c>
      <c r="C18" s="66">
        <v>43654</v>
      </c>
      <c r="D18" s="67" t="s">
        <v>204</v>
      </c>
    </row>
    <row r="19" spans="2:4" ht="35.25" customHeight="1">
      <c r="B19" s="71" t="s">
        <v>128</v>
      </c>
      <c r="C19" s="66">
        <v>43697</v>
      </c>
      <c r="D19" s="67" t="s">
        <v>133</v>
      </c>
    </row>
    <row r="20" spans="2:4" ht="31.5" customHeight="1">
      <c r="B20" s="71" t="s">
        <v>129</v>
      </c>
      <c r="C20" s="66">
        <v>43697</v>
      </c>
      <c r="D20" s="67" t="s">
        <v>134</v>
      </c>
    </row>
    <row r="21" spans="2:4" ht="33" customHeight="1">
      <c r="B21" s="71" t="s">
        <v>130</v>
      </c>
      <c r="C21" s="66">
        <v>43697</v>
      </c>
      <c r="D21" s="67" t="s">
        <v>135</v>
      </c>
    </row>
    <row r="22" spans="2:4" ht="37.5" customHeight="1">
      <c r="B22" s="71" t="s">
        <v>65</v>
      </c>
      <c r="C22" s="66">
        <v>43697</v>
      </c>
      <c r="D22" s="67" t="s">
        <v>185</v>
      </c>
    </row>
    <row r="23" spans="2:4" ht="33" customHeight="1">
      <c r="B23" s="71" t="s">
        <v>131</v>
      </c>
      <c r="C23" s="66">
        <v>43697</v>
      </c>
      <c r="D23" s="67" t="s">
        <v>136</v>
      </c>
    </row>
    <row r="24" spans="2:4" ht="28.5" customHeight="1">
      <c r="B24" s="71" t="s">
        <v>132</v>
      </c>
      <c r="C24" s="66">
        <v>43697</v>
      </c>
      <c r="D24" s="67" t="s">
        <v>137</v>
      </c>
    </row>
    <row r="25" spans="2:4" ht="49.5" customHeight="1">
      <c r="B25" s="70" t="s">
        <v>288</v>
      </c>
      <c r="C25" s="66">
        <v>43712</v>
      </c>
      <c r="D25" s="67" t="s">
        <v>189</v>
      </c>
    </row>
    <row r="26" spans="2:4" ht="31.5" customHeight="1">
      <c r="B26" s="70" t="s">
        <v>194</v>
      </c>
      <c r="C26" s="66">
        <v>43747</v>
      </c>
      <c r="D26" s="67" t="s">
        <v>242</v>
      </c>
    </row>
    <row r="27" spans="2:4" ht="36.75" customHeight="1">
      <c r="B27" s="96" t="s">
        <v>239</v>
      </c>
      <c r="C27" s="66">
        <v>43781</v>
      </c>
      <c r="D27" s="67" t="s">
        <v>254</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B1" zoomScaleNormal="100" workbookViewId="0">
      <selection activeCell="I5" sqref="I5"/>
    </sheetView>
  </sheetViews>
  <sheetFormatPr defaultRowHeight="14.25"/>
  <cols>
    <col min="1" max="1" width="2.75" style="14" hidden="1" customWidth="1"/>
    <col min="2" max="2" width="1.125" style="14" customWidth="1"/>
    <col min="3" max="3" width="15.125" style="14" customWidth="1"/>
    <col min="4" max="4" width="83.75" style="14" customWidth="1"/>
    <col min="5" max="244" width="9" style="14"/>
    <col min="245" max="245" width="0" style="14" hidden="1" customWidth="1"/>
    <col min="246" max="246" width="1" style="14" customWidth="1"/>
    <col min="247" max="247" width="21.75" style="14" customWidth="1"/>
    <col min="248" max="248" width="91.875" style="14" customWidth="1"/>
    <col min="249" max="500" width="9" style="14"/>
    <col min="501" max="501" width="0" style="14" hidden="1" customWidth="1"/>
    <col min="502" max="502" width="1" style="14" customWidth="1"/>
    <col min="503" max="503" width="21.75" style="14" customWidth="1"/>
    <col min="504" max="504" width="91.875" style="14" customWidth="1"/>
    <col min="505" max="756" width="9" style="14"/>
    <col min="757" max="757" width="0" style="14" hidden="1" customWidth="1"/>
    <col min="758" max="758" width="1" style="14" customWidth="1"/>
    <col min="759" max="759" width="21.75" style="14" customWidth="1"/>
    <col min="760" max="760" width="91.875" style="14" customWidth="1"/>
    <col min="761" max="1012" width="9" style="14"/>
    <col min="1013" max="1013" width="0" style="14" hidden="1" customWidth="1"/>
    <col min="1014" max="1014" width="1" style="14" customWidth="1"/>
    <col min="1015" max="1015" width="21.75" style="14" customWidth="1"/>
    <col min="1016" max="1016" width="91.875" style="14" customWidth="1"/>
    <col min="1017" max="1268" width="9" style="14"/>
    <col min="1269" max="1269" width="0" style="14" hidden="1" customWidth="1"/>
    <col min="1270" max="1270" width="1" style="14" customWidth="1"/>
    <col min="1271" max="1271" width="21.75" style="14" customWidth="1"/>
    <col min="1272" max="1272" width="91.875" style="14" customWidth="1"/>
    <col min="1273" max="1524" width="9" style="14"/>
    <col min="1525" max="1525" width="0" style="14" hidden="1" customWidth="1"/>
    <col min="1526" max="1526" width="1" style="14" customWidth="1"/>
    <col min="1527" max="1527" width="21.75" style="14" customWidth="1"/>
    <col min="1528" max="1528" width="91.875" style="14" customWidth="1"/>
    <col min="1529" max="1780" width="9" style="14"/>
    <col min="1781" max="1781" width="0" style="14" hidden="1" customWidth="1"/>
    <col min="1782" max="1782" width="1" style="14" customWidth="1"/>
    <col min="1783" max="1783" width="21.75" style="14" customWidth="1"/>
    <col min="1784" max="1784" width="91.875" style="14" customWidth="1"/>
    <col min="1785" max="2036" width="9" style="14"/>
    <col min="2037" max="2037" width="0" style="14" hidden="1" customWidth="1"/>
    <col min="2038" max="2038" width="1" style="14" customWidth="1"/>
    <col min="2039" max="2039" width="21.75" style="14" customWidth="1"/>
    <col min="2040" max="2040" width="91.875" style="14" customWidth="1"/>
    <col min="2041" max="2292" width="9" style="14"/>
    <col min="2293" max="2293" width="0" style="14" hidden="1" customWidth="1"/>
    <col min="2294" max="2294" width="1" style="14" customWidth="1"/>
    <col min="2295" max="2295" width="21.75" style="14" customWidth="1"/>
    <col min="2296" max="2296" width="91.875" style="14" customWidth="1"/>
    <col min="2297" max="2548" width="9" style="14"/>
    <col min="2549" max="2549" width="0" style="14" hidden="1" customWidth="1"/>
    <col min="2550" max="2550" width="1" style="14" customWidth="1"/>
    <col min="2551" max="2551" width="21.75" style="14" customWidth="1"/>
    <col min="2552" max="2552" width="91.875" style="14" customWidth="1"/>
    <col min="2553" max="2804" width="9" style="14"/>
    <col min="2805" max="2805" width="0" style="14" hidden="1" customWidth="1"/>
    <col min="2806" max="2806" width="1" style="14" customWidth="1"/>
    <col min="2807" max="2807" width="21.75" style="14" customWidth="1"/>
    <col min="2808" max="2808" width="91.875" style="14" customWidth="1"/>
    <col min="2809" max="3060" width="9" style="14"/>
    <col min="3061" max="3061" width="0" style="14" hidden="1" customWidth="1"/>
    <col min="3062" max="3062" width="1" style="14" customWidth="1"/>
    <col min="3063" max="3063" width="21.75" style="14" customWidth="1"/>
    <col min="3064" max="3064" width="91.875" style="14" customWidth="1"/>
    <col min="3065" max="3316" width="9" style="14"/>
    <col min="3317" max="3317" width="0" style="14" hidden="1" customWidth="1"/>
    <col min="3318" max="3318" width="1" style="14" customWidth="1"/>
    <col min="3319" max="3319" width="21.75" style="14" customWidth="1"/>
    <col min="3320" max="3320" width="91.875" style="14" customWidth="1"/>
    <col min="3321" max="3572" width="9" style="14"/>
    <col min="3573" max="3573" width="0" style="14" hidden="1" customWidth="1"/>
    <col min="3574" max="3574" width="1" style="14" customWidth="1"/>
    <col min="3575" max="3575" width="21.75" style="14" customWidth="1"/>
    <col min="3576" max="3576" width="91.875" style="14" customWidth="1"/>
    <col min="3577" max="3828" width="9" style="14"/>
    <col min="3829" max="3829" width="0" style="14" hidden="1" customWidth="1"/>
    <col min="3830" max="3830" width="1" style="14" customWidth="1"/>
    <col min="3831" max="3831" width="21.75" style="14" customWidth="1"/>
    <col min="3832" max="3832" width="91.875" style="14" customWidth="1"/>
    <col min="3833" max="4084" width="9" style="14"/>
    <col min="4085" max="4085" width="0" style="14" hidden="1" customWidth="1"/>
    <col min="4086" max="4086" width="1" style="14" customWidth="1"/>
    <col min="4087" max="4087" width="21.75" style="14" customWidth="1"/>
    <col min="4088" max="4088" width="91.875" style="14" customWidth="1"/>
    <col min="4089" max="4340" width="9" style="14"/>
    <col min="4341" max="4341" width="0" style="14" hidden="1" customWidth="1"/>
    <col min="4342" max="4342" width="1" style="14" customWidth="1"/>
    <col min="4343" max="4343" width="21.75" style="14" customWidth="1"/>
    <col min="4344" max="4344" width="91.875" style="14" customWidth="1"/>
    <col min="4345" max="4596" width="9" style="14"/>
    <col min="4597" max="4597" width="0" style="14" hidden="1" customWidth="1"/>
    <col min="4598" max="4598" width="1" style="14" customWidth="1"/>
    <col min="4599" max="4599" width="21.75" style="14" customWidth="1"/>
    <col min="4600" max="4600" width="91.875" style="14" customWidth="1"/>
    <col min="4601" max="4852" width="9" style="14"/>
    <col min="4853" max="4853" width="0" style="14" hidden="1" customWidth="1"/>
    <col min="4854" max="4854" width="1" style="14" customWidth="1"/>
    <col min="4855" max="4855" width="21.75" style="14" customWidth="1"/>
    <col min="4856" max="4856" width="91.875" style="14" customWidth="1"/>
    <col min="4857" max="5108" width="9" style="14"/>
    <col min="5109" max="5109" width="0" style="14" hidden="1" customWidth="1"/>
    <col min="5110" max="5110" width="1" style="14" customWidth="1"/>
    <col min="5111" max="5111" width="21.75" style="14" customWidth="1"/>
    <col min="5112" max="5112" width="91.875" style="14" customWidth="1"/>
    <col min="5113" max="5364" width="9" style="14"/>
    <col min="5365" max="5365" width="0" style="14" hidden="1" customWidth="1"/>
    <col min="5366" max="5366" width="1" style="14" customWidth="1"/>
    <col min="5367" max="5367" width="21.75" style="14" customWidth="1"/>
    <col min="5368" max="5368" width="91.875" style="14" customWidth="1"/>
    <col min="5369" max="5620" width="9" style="14"/>
    <col min="5621" max="5621" width="0" style="14" hidden="1" customWidth="1"/>
    <col min="5622" max="5622" width="1" style="14" customWidth="1"/>
    <col min="5623" max="5623" width="21.75" style="14" customWidth="1"/>
    <col min="5624" max="5624" width="91.875" style="14" customWidth="1"/>
    <col min="5625" max="5876" width="9" style="14"/>
    <col min="5877" max="5877" width="0" style="14" hidden="1" customWidth="1"/>
    <col min="5878" max="5878" width="1" style="14" customWidth="1"/>
    <col min="5879" max="5879" width="21.75" style="14" customWidth="1"/>
    <col min="5880" max="5880" width="91.875" style="14" customWidth="1"/>
    <col min="5881" max="6132" width="9" style="14"/>
    <col min="6133" max="6133" width="0" style="14" hidden="1" customWidth="1"/>
    <col min="6134" max="6134" width="1" style="14" customWidth="1"/>
    <col min="6135" max="6135" width="21.75" style="14" customWidth="1"/>
    <col min="6136" max="6136" width="91.875" style="14" customWidth="1"/>
    <col min="6137" max="6388" width="9" style="14"/>
    <col min="6389" max="6389" width="0" style="14" hidden="1" customWidth="1"/>
    <col min="6390" max="6390" width="1" style="14" customWidth="1"/>
    <col min="6391" max="6391" width="21.75" style="14" customWidth="1"/>
    <col min="6392" max="6392" width="91.875" style="14" customWidth="1"/>
    <col min="6393" max="6644" width="9" style="14"/>
    <col min="6645" max="6645" width="0" style="14" hidden="1" customWidth="1"/>
    <col min="6646" max="6646" width="1" style="14" customWidth="1"/>
    <col min="6647" max="6647" width="21.75" style="14" customWidth="1"/>
    <col min="6648" max="6648" width="91.875" style="14" customWidth="1"/>
    <col min="6649" max="6900" width="9" style="14"/>
    <col min="6901" max="6901" width="0" style="14" hidden="1" customWidth="1"/>
    <col min="6902" max="6902" width="1" style="14" customWidth="1"/>
    <col min="6903" max="6903" width="21.75" style="14" customWidth="1"/>
    <col min="6904" max="6904" width="91.875" style="14" customWidth="1"/>
    <col min="6905" max="7156" width="9" style="14"/>
    <col min="7157" max="7157" width="0" style="14" hidden="1" customWidth="1"/>
    <col min="7158" max="7158" width="1" style="14" customWidth="1"/>
    <col min="7159" max="7159" width="21.75" style="14" customWidth="1"/>
    <col min="7160" max="7160" width="91.875" style="14" customWidth="1"/>
    <col min="7161" max="7412" width="9" style="14"/>
    <col min="7413" max="7413" width="0" style="14" hidden="1" customWidth="1"/>
    <col min="7414" max="7414" width="1" style="14" customWidth="1"/>
    <col min="7415" max="7415" width="21.75" style="14" customWidth="1"/>
    <col min="7416" max="7416" width="91.875" style="14" customWidth="1"/>
    <col min="7417" max="7668" width="9" style="14"/>
    <col min="7669" max="7669" width="0" style="14" hidden="1" customWidth="1"/>
    <col min="7670" max="7670" width="1" style="14" customWidth="1"/>
    <col min="7671" max="7671" width="21.75" style="14" customWidth="1"/>
    <col min="7672" max="7672" width="91.875" style="14" customWidth="1"/>
    <col min="7673" max="7924" width="9" style="14"/>
    <col min="7925" max="7925" width="0" style="14" hidden="1" customWidth="1"/>
    <col min="7926" max="7926" width="1" style="14" customWidth="1"/>
    <col min="7927" max="7927" width="21.75" style="14" customWidth="1"/>
    <col min="7928" max="7928" width="91.875" style="14" customWidth="1"/>
    <col min="7929" max="8180" width="9" style="14"/>
    <col min="8181" max="8181" width="0" style="14" hidden="1" customWidth="1"/>
    <col min="8182" max="8182" width="1" style="14" customWidth="1"/>
    <col min="8183" max="8183" width="21.75" style="14" customWidth="1"/>
    <col min="8184" max="8184" width="91.875" style="14" customWidth="1"/>
    <col min="8185" max="8436" width="9" style="14"/>
    <col min="8437" max="8437" width="0" style="14" hidden="1" customWidth="1"/>
    <col min="8438" max="8438" width="1" style="14" customWidth="1"/>
    <col min="8439" max="8439" width="21.75" style="14" customWidth="1"/>
    <col min="8440" max="8440" width="91.875" style="14" customWidth="1"/>
    <col min="8441" max="8692" width="9" style="14"/>
    <col min="8693" max="8693" width="0" style="14" hidden="1" customWidth="1"/>
    <col min="8694" max="8694" width="1" style="14" customWidth="1"/>
    <col min="8695" max="8695" width="21.75" style="14" customWidth="1"/>
    <col min="8696" max="8696" width="91.875" style="14" customWidth="1"/>
    <col min="8697" max="8948" width="9" style="14"/>
    <col min="8949" max="8949" width="0" style="14" hidden="1" customWidth="1"/>
    <col min="8950" max="8950" width="1" style="14" customWidth="1"/>
    <col min="8951" max="8951" width="21.75" style="14" customWidth="1"/>
    <col min="8952" max="8952" width="91.875" style="14" customWidth="1"/>
    <col min="8953" max="9204" width="9" style="14"/>
    <col min="9205" max="9205" width="0" style="14" hidden="1" customWidth="1"/>
    <col min="9206" max="9206" width="1" style="14" customWidth="1"/>
    <col min="9207" max="9207" width="21.75" style="14" customWidth="1"/>
    <col min="9208" max="9208" width="91.875" style="14" customWidth="1"/>
    <col min="9209" max="9460" width="9" style="14"/>
    <col min="9461" max="9461" width="0" style="14" hidden="1" customWidth="1"/>
    <col min="9462" max="9462" width="1" style="14" customWidth="1"/>
    <col min="9463" max="9463" width="21.75" style="14" customWidth="1"/>
    <col min="9464" max="9464" width="91.875" style="14" customWidth="1"/>
    <col min="9465" max="9716" width="9" style="14"/>
    <col min="9717" max="9717" width="0" style="14" hidden="1" customWidth="1"/>
    <col min="9718" max="9718" width="1" style="14" customWidth="1"/>
    <col min="9719" max="9719" width="21.75" style="14" customWidth="1"/>
    <col min="9720" max="9720" width="91.875" style="14" customWidth="1"/>
    <col min="9721" max="9972" width="9" style="14"/>
    <col min="9973" max="9973" width="0" style="14" hidden="1" customWidth="1"/>
    <col min="9974" max="9974" width="1" style="14" customWidth="1"/>
    <col min="9975" max="9975" width="21.75" style="14" customWidth="1"/>
    <col min="9976" max="9976" width="91.875" style="14" customWidth="1"/>
    <col min="9977" max="10228" width="9" style="14"/>
    <col min="10229" max="10229" width="0" style="14" hidden="1" customWidth="1"/>
    <col min="10230" max="10230" width="1" style="14" customWidth="1"/>
    <col min="10231" max="10231" width="21.75" style="14" customWidth="1"/>
    <col min="10232" max="10232" width="91.875" style="14" customWidth="1"/>
    <col min="10233" max="10484" width="9" style="14"/>
    <col min="10485" max="10485" width="0" style="14" hidden="1" customWidth="1"/>
    <col min="10486" max="10486" width="1" style="14" customWidth="1"/>
    <col min="10487" max="10487" width="21.75" style="14" customWidth="1"/>
    <col min="10488" max="10488" width="91.875" style="14" customWidth="1"/>
    <col min="10489" max="10740" width="9" style="14"/>
    <col min="10741" max="10741" width="0" style="14" hidden="1" customWidth="1"/>
    <col min="10742" max="10742" width="1" style="14" customWidth="1"/>
    <col min="10743" max="10743" width="21.75" style="14" customWidth="1"/>
    <col min="10744" max="10744" width="91.875" style="14" customWidth="1"/>
    <col min="10745" max="10996" width="9" style="14"/>
    <col min="10997" max="10997" width="0" style="14" hidden="1" customWidth="1"/>
    <col min="10998" max="10998" width="1" style="14" customWidth="1"/>
    <col min="10999" max="10999" width="21.75" style="14" customWidth="1"/>
    <col min="11000" max="11000" width="91.875" style="14" customWidth="1"/>
    <col min="11001" max="11252" width="9" style="14"/>
    <col min="11253" max="11253" width="0" style="14" hidden="1" customWidth="1"/>
    <col min="11254" max="11254" width="1" style="14" customWidth="1"/>
    <col min="11255" max="11255" width="21.75" style="14" customWidth="1"/>
    <col min="11256" max="11256" width="91.875" style="14" customWidth="1"/>
    <col min="11257" max="11508" width="9" style="14"/>
    <col min="11509" max="11509" width="0" style="14" hidden="1" customWidth="1"/>
    <col min="11510" max="11510" width="1" style="14" customWidth="1"/>
    <col min="11511" max="11511" width="21.75" style="14" customWidth="1"/>
    <col min="11512" max="11512" width="91.875" style="14" customWidth="1"/>
    <col min="11513" max="11764" width="9" style="14"/>
    <col min="11765" max="11765" width="0" style="14" hidden="1" customWidth="1"/>
    <col min="11766" max="11766" width="1" style="14" customWidth="1"/>
    <col min="11767" max="11767" width="21.75" style="14" customWidth="1"/>
    <col min="11768" max="11768" width="91.875" style="14" customWidth="1"/>
    <col min="11769" max="12020" width="9" style="14"/>
    <col min="12021" max="12021" width="0" style="14" hidden="1" customWidth="1"/>
    <col min="12022" max="12022" width="1" style="14" customWidth="1"/>
    <col min="12023" max="12023" width="21.75" style="14" customWidth="1"/>
    <col min="12024" max="12024" width="91.875" style="14" customWidth="1"/>
    <col min="12025" max="12276" width="9" style="14"/>
    <col min="12277" max="12277" width="0" style="14" hidden="1" customWidth="1"/>
    <col min="12278" max="12278" width="1" style="14" customWidth="1"/>
    <col min="12279" max="12279" width="21.75" style="14" customWidth="1"/>
    <col min="12280" max="12280" width="91.875" style="14" customWidth="1"/>
    <col min="12281" max="12532" width="9" style="14"/>
    <col min="12533" max="12533" width="0" style="14" hidden="1" customWidth="1"/>
    <col min="12534" max="12534" width="1" style="14" customWidth="1"/>
    <col min="12535" max="12535" width="21.75" style="14" customWidth="1"/>
    <col min="12536" max="12536" width="91.875" style="14" customWidth="1"/>
    <col min="12537" max="12788" width="9" style="14"/>
    <col min="12789" max="12789" width="0" style="14" hidden="1" customWidth="1"/>
    <col min="12790" max="12790" width="1" style="14" customWidth="1"/>
    <col min="12791" max="12791" width="21.75" style="14" customWidth="1"/>
    <col min="12792" max="12792" width="91.875" style="14" customWidth="1"/>
    <col min="12793" max="13044" width="9" style="14"/>
    <col min="13045" max="13045" width="0" style="14" hidden="1" customWidth="1"/>
    <col min="13046" max="13046" width="1" style="14" customWidth="1"/>
    <col min="13047" max="13047" width="21.75" style="14" customWidth="1"/>
    <col min="13048" max="13048" width="91.875" style="14" customWidth="1"/>
    <col min="13049" max="13300" width="9" style="14"/>
    <col min="13301" max="13301" width="0" style="14" hidden="1" customWidth="1"/>
    <col min="13302" max="13302" width="1" style="14" customWidth="1"/>
    <col min="13303" max="13303" width="21.75" style="14" customWidth="1"/>
    <col min="13304" max="13304" width="91.875" style="14" customWidth="1"/>
    <col min="13305" max="13556" width="9" style="14"/>
    <col min="13557" max="13557" width="0" style="14" hidden="1" customWidth="1"/>
    <col min="13558" max="13558" width="1" style="14" customWidth="1"/>
    <col min="13559" max="13559" width="21.75" style="14" customWidth="1"/>
    <col min="13560" max="13560" width="91.875" style="14" customWidth="1"/>
    <col min="13561" max="13812" width="9" style="14"/>
    <col min="13813" max="13813" width="0" style="14" hidden="1" customWidth="1"/>
    <col min="13814" max="13814" width="1" style="14" customWidth="1"/>
    <col min="13815" max="13815" width="21.75" style="14" customWidth="1"/>
    <col min="13816" max="13816" width="91.875" style="14" customWidth="1"/>
    <col min="13817" max="14068" width="9" style="14"/>
    <col min="14069" max="14069" width="0" style="14" hidden="1" customWidth="1"/>
    <col min="14070" max="14070" width="1" style="14" customWidth="1"/>
    <col min="14071" max="14071" width="21.75" style="14" customWidth="1"/>
    <col min="14072" max="14072" width="91.875" style="14" customWidth="1"/>
    <col min="14073" max="14324" width="9" style="14"/>
    <col min="14325" max="14325" width="0" style="14" hidden="1" customWidth="1"/>
    <col min="14326" max="14326" width="1" style="14" customWidth="1"/>
    <col min="14327" max="14327" width="21.75" style="14" customWidth="1"/>
    <col min="14328" max="14328" width="91.875" style="14" customWidth="1"/>
    <col min="14329" max="14580" width="9" style="14"/>
    <col min="14581" max="14581" width="0" style="14" hidden="1" customWidth="1"/>
    <col min="14582" max="14582" width="1" style="14" customWidth="1"/>
    <col min="14583" max="14583" width="21.75" style="14" customWidth="1"/>
    <col min="14584" max="14584" width="91.875" style="14" customWidth="1"/>
    <col min="14585" max="14836" width="9" style="14"/>
    <col min="14837" max="14837" width="0" style="14" hidden="1" customWidth="1"/>
    <col min="14838" max="14838" width="1" style="14" customWidth="1"/>
    <col min="14839" max="14839" width="21.75" style="14" customWidth="1"/>
    <col min="14840" max="14840" width="91.875" style="14" customWidth="1"/>
    <col min="14841" max="15092" width="9" style="14"/>
    <col min="15093" max="15093" width="0" style="14" hidden="1" customWidth="1"/>
    <col min="15094" max="15094" width="1" style="14" customWidth="1"/>
    <col min="15095" max="15095" width="21.75" style="14" customWidth="1"/>
    <col min="15096" max="15096" width="91.875" style="14" customWidth="1"/>
    <col min="15097" max="15348" width="9" style="14"/>
    <col min="15349" max="15349" width="0" style="14" hidden="1" customWidth="1"/>
    <col min="15350" max="15350" width="1" style="14" customWidth="1"/>
    <col min="15351" max="15351" width="21.75" style="14" customWidth="1"/>
    <col min="15352" max="15352" width="91.875" style="14" customWidth="1"/>
    <col min="15353" max="15604" width="9" style="14"/>
    <col min="15605" max="15605" width="0" style="14" hidden="1" customWidth="1"/>
    <col min="15606" max="15606" width="1" style="14" customWidth="1"/>
    <col min="15607" max="15607" width="21.75" style="14" customWidth="1"/>
    <col min="15608" max="15608" width="91.875" style="14" customWidth="1"/>
    <col min="15609" max="15860" width="9" style="14"/>
    <col min="15861" max="15861" width="0" style="14" hidden="1" customWidth="1"/>
    <col min="15862" max="15862" width="1" style="14" customWidth="1"/>
    <col min="15863" max="15863" width="21.75" style="14" customWidth="1"/>
    <col min="15864" max="15864" width="91.875" style="14" customWidth="1"/>
    <col min="15865" max="16384" width="9" style="14"/>
  </cols>
  <sheetData>
    <row r="1" spans="3:4" s="12" customFormat="1" ht="15" customHeight="1">
      <c r="C1" s="212" t="s">
        <v>296</v>
      </c>
      <c r="D1" s="212"/>
    </row>
    <row r="2" spans="3:4" s="13" customFormat="1" ht="22.5" customHeight="1">
      <c r="C2" s="213" t="s">
        <v>68</v>
      </c>
      <c r="D2" s="213"/>
    </row>
    <row r="3" spans="3:4" s="13" customFormat="1" ht="35.25" customHeight="1">
      <c r="C3" s="99" t="s">
        <v>157</v>
      </c>
      <c r="D3" s="108" t="s">
        <v>302</v>
      </c>
    </row>
    <row r="4" spans="3:4" s="13" customFormat="1" ht="35.25" customHeight="1">
      <c r="C4" s="109" t="s">
        <v>65</v>
      </c>
      <c r="D4" s="90" t="s">
        <v>305</v>
      </c>
    </row>
    <row r="5" spans="3:4" s="13" customFormat="1" ht="30" customHeight="1">
      <c r="C5" s="99" t="s">
        <v>283</v>
      </c>
      <c r="D5" s="90" t="s">
        <v>287</v>
      </c>
    </row>
    <row r="6" spans="3:4" s="13" customFormat="1" ht="29.25" customHeight="1">
      <c r="C6" s="99" t="s">
        <v>292</v>
      </c>
      <c r="D6" s="90" t="s">
        <v>293</v>
      </c>
    </row>
    <row r="7" spans="3:4" ht="26.25" customHeight="1">
      <c r="C7" s="214" t="s">
        <v>285</v>
      </c>
      <c r="D7" s="214"/>
    </row>
    <row r="8" spans="3:4" ht="29.25" customHeight="1">
      <c r="C8" s="89" t="s">
        <v>211</v>
      </c>
      <c r="D8" s="91" t="s">
        <v>212</v>
      </c>
    </row>
    <row r="9" spans="3:4" s="13" customFormat="1" ht="30" customHeight="1">
      <c r="C9" s="93" t="s">
        <v>248</v>
      </c>
      <c r="D9" s="90" t="s">
        <v>278</v>
      </c>
    </row>
    <row r="10" spans="3:4" s="13" customFormat="1" ht="43.5" customHeight="1">
      <c r="C10" s="99" t="s">
        <v>247</v>
      </c>
      <c r="D10" s="90" t="s">
        <v>289</v>
      </c>
    </row>
    <row r="11" spans="3:4" s="13" customFormat="1" ht="36.75" customHeight="1">
      <c r="C11" s="99" t="s">
        <v>249</v>
      </c>
      <c r="D11" s="90" t="s">
        <v>272</v>
      </c>
    </row>
    <row r="12" spans="3:4" s="13" customFormat="1" ht="36.75" customHeight="1">
      <c r="C12" s="99" t="s">
        <v>250</v>
      </c>
      <c r="D12" s="90" t="s">
        <v>277</v>
      </c>
    </row>
    <row r="13" spans="3:4" s="13" customFormat="1" ht="36.75" customHeight="1">
      <c r="C13" s="99" t="s">
        <v>270</v>
      </c>
      <c r="D13" s="90" t="s">
        <v>295</v>
      </c>
    </row>
    <row r="14" spans="3:4" ht="24" customHeight="1">
      <c r="C14" s="211" t="s">
        <v>286</v>
      </c>
      <c r="D14" s="211"/>
    </row>
    <row r="15" spans="3:4" ht="27" customHeight="1">
      <c r="C15" s="72" t="s">
        <v>143</v>
      </c>
      <c r="D15" s="92" t="s">
        <v>236</v>
      </c>
    </row>
    <row r="16" spans="3:4" ht="29.25" customHeight="1">
      <c r="C16" s="64" t="s">
        <v>117</v>
      </c>
      <c r="D16" s="92" t="s">
        <v>118</v>
      </c>
    </row>
    <row r="17" spans="3:4" ht="30.75" customHeight="1">
      <c r="C17" s="93" t="s">
        <v>230</v>
      </c>
      <c r="D17" s="102" t="s">
        <v>263</v>
      </c>
    </row>
    <row r="18" spans="3:4" ht="24.75" customHeight="1">
      <c r="C18" s="211" t="s">
        <v>294</v>
      </c>
      <c r="D18" s="211"/>
    </row>
    <row r="19" spans="3:4" ht="27">
      <c r="C19" s="89" t="s">
        <v>223</v>
      </c>
      <c r="D19" s="90" t="s">
        <v>232</v>
      </c>
    </row>
    <row r="20" spans="3:4" ht="30">
      <c r="C20" s="76" t="s">
        <v>165</v>
      </c>
      <c r="D20" s="90" t="s">
        <v>233</v>
      </c>
    </row>
    <row r="21" spans="3:4" ht="40.5">
      <c r="C21" s="82" t="s">
        <v>174</v>
      </c>
      <c r="D21" s="90" t="s">
        <v>234</v>
      </c>
    </row>
    <row r="22" spans="3:4" ht="30">
      <c r="C22" s="75" t="s">
        <v>157</v>
      </c>
      <c r="D22" s="90" t="s">
        <v>158</v>
      </c>
    </row>
    <row r="23" spans="3:4" ht="40.5">
      <c r="C23" s="58" t="s">
        <v>119</v>
      </c>
      <c r="D23" s="90" t="s">
        <v>235</v>
      </c>
    </row>
    <row r="24" spans="3:4" ht="39" customHeight="1">
      <c r="C24" s="58" t="s">
        <v>255</v>
      </c>
      <c r="D24" s="90" t="s">
        <v>290</v>
      </c>
    </row>
    <row r="25" spans="3:4" ht="25.5" customHeight="1">
      <c r="C25" s="58" t="s">
        <v>256</v>
      </c>
      <c r="D25" s="90" t="s">
        <v>259</v>
      </c>
    </row>
    <row r="26" spans="3:4" ht="30">
      <c r="C26" s="58" t="s">
        <v>258</v>
      </c>
      <c r="D26" s="90" t="s">
        <v>260</v>
      </c>
    </row>
    <row r="27" spans="3:4" ht="30">
      <c r="C27" s="93" t="s">
        <v>231</v>
      </c>
      <c r="D27" s="90" t="s">
        <v>291</v>
      </c>
    </row>
  </sheetData>
  <mergeCells count="5">
    <mergeCell ref="C14:D14"/>
    <mergeCell ref="C1:D1"/>
    <mergeCell ref="C2:D2"/>
    <mergeCell ref="C7:D7"/>
    <mergeCell ref="C18:D18"/>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2019-12-23T10:05:08Z</cp:lastPrinted>
  <dcterms:created xsi:type="dcterms:W3CDTF">2018-01-02T05:37:56Z</dcterms:created>
  <dcterms:modified xsi:type="dcterms:W3CDTF">2019-12-23T10:30:03Z</dcterms:modified>
</cp:coreProperties>
</file>