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Zainab\Desktop\"/>
    </mc:Choice>
  </mc:AlternateContent>
  <bookViews>
    <workbookView xWindow="240" yWindow="16770" windowWidth="20115" windowHeight="1170" activeTab="3"/>
  </bookViews>
  <sheets>
    <sheet name="المؤشرات الكلية" sheetId="11" r:id="rId1"/>
    <sheet name="نشرة التداول" sheetId="15" r:id="rId2"/>
    <sheet name="تداولات غير العراقيين" sheetId="16" r:id="rId3"/>
    <sheet name="غير المتداولة" sheetId="8" r:id="rId4"/>
    <sheet name="الشركات الموقوفة" sheetId="4" r:id="rId5"/>
    <sheet name="اخبار الشركات" sheetId="5" r:id="rId6"/>
  </sheets>
  <calcPr calcId="162913"/>
</workbook>
</file>

<file path=xl/calcChain.xml><?xml version="1.0" encoding="utf-8"?>
<calcChain xmlns="http://schemas.openxmlformats.org/spreadsheetml/2006/main">
  <c r="F26" i="16" l="1"/>
  <c r="E26" i="16"/>
  <c r="D26" i="16"/>
  <c r="F13" i="16"/>
  <c r="D13" i="16"/>
  <c r="F9" i="16"/>
  <c r="E9" i="16"/>
  <c r="E13" i="16" s="1"/>
  <c r="D9" i="16"/>
  <c r="M81" i="15"/>
  <c r="N81" i="15"/>
  <c r="L81" i="15"/>
  <c r="M42" i="15"/>
  <c r="N42" i="15"/>
  <c r="L42" i="15"/>
  <c r="L25" i="15"/>
  <c r="M25" i="15"/>
  <c r="N25" i="15"/>
  <c r="M58" i="15"/>
  <c r="L58" i="15"/>
  <c r="N80" i="15"/>
  <c r="L38" i="15"/>
  <c r="M38" i="15"/>
  <c r="N38" i="15"/>
  <c r="L34" i="15"/>
  <c r="M34" i="15"/>
  <c r="N34" i="15"/>
  <c r="L72" i="15"/>
  <c r="M72" i="15"/>
  <c r="N72" i="15"/>
  <c r="L76" i="15"/>
  <c r="L80" i="15" s="1"/>
  <c r="M76" i="15"/>
  <c r="M80" i="15" s="1"/>
  <c r="N76" i="15"/>
  <c r="L15" i="15"/>
  <c r="M15" i="15"/>
  <c r="N15" i="15"/>
  <c r="L48" i="15"/>
  <c r="M48" i="15"/>
  <c r="N48" i="15"/>
  <c r="N58" i="15" s="1"/>
  <c r="B10" i="11" l="1"/>
  <c r="B4" i="11" l="1"/>
  <c r="B5" i="11"/>
  <c r="B6" i="11"/>
</calcChain>
</file>

<file path=xl/sharedStrings.xml><?xml version="1.0" encoding="utf-8"?>
<sst xmlns="http://schemas.openxmlformats.org/spreadsheetml/2006/main" count="489" uniqueCount="329">
  <si>
    <t>سوق العراق للاوراق المالية</t>
  </si>
  <si>
    <t xml:space="preserve">القيمة المتداولة </t>
  </si>
  <si>
    <t xml:space="preserve">الاسهم المتداولة </t>
  </si>
  <si>
    <t>الصفقات</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</si>
  <si>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</si>
  <si>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</si>
  <si>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</si>
  <si>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</si>
  <si>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</si>
  <si>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</si>
  <si>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</si>
  <si>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</si>
  <si>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</si>
  <si>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</si>
  <si>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</si>
  <si>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</si>
  <si>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</si>
  <si>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</si>
  <si>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</si>
  <si>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</si>
  <si>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</si>
  <si>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</si>
  <si>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مجموع قطاع المصارف</t>
  </si>
  <si>
    <t>قطاع الخدمات</t>
  </si>
  <si>
    <t>قطاع الصناعة</t>
  </si>
  <si>
    <t>مجموع قطاع الصناعة</t>
  </si>
  <si>
    <t>قطاع الزراعة</t>
  </si>
  <si>
    <t>مجموع السوق النظامي</t>
  </si>
  <si>
    <t>اسم الشركة</t>
  </si>
  <si>
    <t>معدل السعر السابق</t>
  </si>
  <si>
    <t>سعر الاغلاق السابق</t>
  </si>
  <si>
    <t>قطاع التأمين</t>
  </si>
  <si>
    <t>قطاع الاستثمار</t>
  </si>
  <si>
    <t>ــــــــــ</t>
  </si>
  <si>
    <t>مصرف دار السلام (BDSI)</t>
  </si>
  <si>
    <t xml:space="preserve">الاسهم المتداولة  </t>
  </si>
  <si>
    <t>تاريخ الايقاف</t>
  </si>
  <si>
    <t>سبب الايقاف والملاحظات</t>
  </si>
  <si>
    <t>قطاع الاتصالات</t>
  </si>
  <si>
    <t xml:space="preserve"> الشركات الموقوفة عن التداول بقرار من هيئة الاوراق المالية </t>
  </si>
  <si>
    <t>قطاع الفنادق والسياحة</t>
  </si>
  <si>
    <t>الاهلية للتأمين</t>
  </si>
  <si>
    <t>NAHF</t>
  </si>
  <si>
    <t>BELF</t>
  </si>
  <si>
    <t xml:space="preserve">مصرف ايلاف الاسلامي </t>
  </si>
  <si>
    <t>الحمراء للتأمين (NHAM)</t>
  </si>
  <si>
    <t xml:space="preserve">مصرف الشرق الاوسط </t>
  </si>
  <si>
    <t>BIME</t>
  </si>
  <si>
    <t>مجموع قطاع الخدمات</t>
  </si>
  <si>
    <t>العراقية لانتاج البذور</t>
  </si>
  <si>
    <t>AISP</t>
  </si>
  <si>
    <t>مجموع قطاع الزراعة</t>
  </si>
  <si>
    <t>مجموع قطاع الفنادق والسياحة</t>
  </si>
  <si>
    <t>فندق بغداد</t>
  </si>
  <si>
    <t>HBAG</t>
  </si>
  <si>
    <t>مجموع السوق الثاني</t>
  </si>
  <si>
    <t>VMES</t>
  </si>
  <si>
    <t>بين النهرين للاستثمارات المالية</t>
  </si>
  <si>
    <t>مصرف الثقة الدولي</t>
  </si>
  <si>
    <t>BTRU</t>
  </si>
  <si>
    <t>IBSD</t>
  </si>
  <si>
    <t xml:space="preserve">بغداد للمشروبات الغازية </t>
  </si>
  <si>
    <t>فنادق المنصور</t>
  </si>
  <si>
    <t>HMAN</t>
  </si>
  <si>
    <t xml:space="preserve">المعمورة العقارية </t>
  </si>
  <si>
    <t>SMRI</t>
  </si>
  <si>
    <t>TASC</t>
  </si>
  <si>
    <t>مجموع قطاع الاتصالات</t>
  </si>
  <si>
    <t>الامين للاستثمار المالي</t>
  </si>
  <si>
    <t>VAMF</t>
  </si>
  <si>
    <t>آسياسيل للاتصالات</t>
  </si>
  <si>
    <t>مصرف الجنوب الاسلامي</t>
  </si>
  <si>
    <t>BJAB</t>
  </si>
  <si>
    <t>مصرف عبر العراق</t>
  </si>
  <si>
    <t>BTRI</t>
  </si>
  <si>
    <t xml:space="preserve">الامين للاستثمارات العقارية </t>
  </si>
  <si>
    <t>SAEI</t>
  </si>
  <si>
    <t>مصرف المنصور</t>
  </si>
  <si>
    <t>BMNS</t>
  </si>
  <si>
    <t>مصرف الطيف الاسلامي</t>
  </si>
  <si>
    <t>BTIB</t>
  </si>
  <si>
    <t>مصرف العالم الاسلامي</t>
  </si>
  <si>
    <t>BWOR</t>
  </si>
  <si>
    <t>الامين للتأمين</t>
  </si>
  <si>
    <t>NAME</t>
  </si>
  <si>
    <t>مصرف بابل</t>
  </si>
  <si>
    <t>BBAY</t>
  </si>
  <si>
    <t>SBAG</t>
  </si>
  <si>
    <t>SILT</t>
  </si>
  <si>
    <t>العراقية للنقل البري</t>
  </si>
  <si>
    <t xml:space="preserve">البادية للنقل العام </t>
  </si>
  <si>
    <t>IMCM</t>
  </si>
  <si>
    <t>ITLI</t>
  </si>
  <si>
    <t>IELI</t>
  </si>
  <si>
    <t xml:space="preserve">الصناعات الالكترونية </t>
  </si>
  <si>
    <t xml:space="preserve">الصناعات الخفيفة </t>
  </si>
  <si>
    <t xml:space="preserve">صناعة المواد الانشائية الحديثة </t>
  </si>
  <si>
    <t>الخير للاستثمار المالي</t>
  </si>
  <si>
    <t>VKHF</t>
  </si>
  <si>
    <t>VBAT</t>
  </si>
  <si>
    <t>الباتك للاستثمارات المالية</t>
  </si>
  <si>
    <t xml:space="preserve">ابداع الشرق الاوسط </t>
  </si>
  <si>
    <t>SIBD</t>
  </si>
  <si>
    <t>نقطة</t>
  </si>
  <si>
    <t>المصرف الوطني الاسلامي</t>
  </si>
  <si>
    <t>BNAI</t>
  </si>
  <si>
    <t>الاكثر ربح</t>
  </si>
  <si>
    <t>الاكثر خسارة</t>
  </si>
  <si>
    <t>اغلاق</t>
  </si>
  <si>
    <t>التغير(%)</t>
  </si>
  <si>
    <t xml:space="preserve">الاكثر نشاطا حسب الاسهم المتداولة </t>
  </si>
  <si>
    <t xml:space="preserve">الاكثر نشاطا حسب القيمة المتداولة </t>
  </si>
  <si>
    <t>ينظم سوق العراق للاوراق المالية التعامل باسهم الشركات المساهمة العراقية المدرجة والمسجلة في مركز الايداع العراقي ، من خلال شركات الوساطة العراقية المرخصة من قبل هيئة الاوراق المالية</t>
  </si>
  <si>
    <t xml:space="preserve">Web site : www.isx-iq.net     E-mail : info-isx@isx-iq.net   07834000034 - 07711211522 - 07270094594  : ص . ب :3607 العلوية  الهاتف </t>
  </si>
  <si>
    <t>شركة الريباس للدواجن والاعلاف</t>
  </si>
  <si>
    <t>AREB</t>
  </si>
  <si>
    <t>المؤشر60 ISX اليوم</t>
  </si>
  <si>
    <t>المؤشر 60 ISX السابق</t>
  </si>
  <si>
    <t>المصرف الدولي الاسلامي</t>
  </si>
  <si>
    <t>BINT</t>
  </si>
  <si>
    <t>فندق بابل</t>
  </si>
  <si>
    <t>HBAY</t>
  </si>
  <si>
    <t xml:space="preserve">صناعة وتجارة الكارتون </t>
  </si>
  <si>
    <t>IICM</t>
  </si>
  <si>
    <t>HPAL</t>
  </si>
  <si>
    <t xml:space="preserve">فندق فلسطين </t>
  </si>
  <si>
    <t>BAAI</t>
  </si>
  <si>
    <t>عدد النقاط</t>
  </si>
  <si>
    <t>المصرف الاهلي</t>
  </si>
  <si>
    <t>BNOI</t>
  </si>
  <si>
    <t>السجاد والمفروشات</t>
  </si>
  <si>
    <t>IITC</t>
  </si>
  <si>
    <t>الهلال الصناعية</t>
  </si>
  <si>
    <t>IHLI</t>
  </si>
  <si>
    <t xml:space="preserve"> المصرف تحت وصاية البنك المركزي العراقي واستمرار الايقاف لعدم تقديم الافصاح السنوي للاعوام 2016 ، 2017 ، 2018 ، 2019 ، 2020 ،2021  والافصاح الفصلي للفصل الثالث لعام 2018 والافصاح الفصلي لعام 2019 ، 2020 ، وبيانات الفصل الاول والثاني لعام 2021 . سعر الاغلاق (0.130) دينار.</t>
  </si>
  <si>
    <t>عدم تقديم البيانات المالية السنوية لعام 2020 والافصاح السنوي لعام 2021 . سعر الاغلاق (1.000) دينار.</t>
  </si>
  <si>
    <t>تعلن الشركة عن البدء بتوزيع الارباح السنوية للمساهمين بنسبة (24%) من راس المال المدفوع في مقر الشركة  مع جلب المستمسكات الثبوتية او بموجب وكالة مصدقة.</t>
  </si>
  <si>
    <t>الاستثمارات السياحية</t>
  </si>
  <si>
    <t>HNTI</t>
  </si>
  <si>
    <t>AAHP</t>
  </si>
  <si>
    <t xml:space="preserve">الاهلية للانتاج الزراعي </t>
  </si>
  <si>
    <t>مصرف الراجح الاسلامي (BRAJ)</t>
  </si>
  <si>
    <t>AIRP</t>
  </si>
  <si>
    <t>المنتجات الزراعية</t>
  </si>
  <si>
    <t>مجموع السوق الثالث</t>
  </si>
  <si>
    <t>مجموع السوق</t>
  </si>
  <si>
    <t>IMOS</t>
  </si>
  <si>
    <t xml:space="preserve">الخياطة الحديثة </t>
  </si>
  <si>
    <t>فندق فلسطين (HPAL)</t>
  </si>
  <si>
    <t>الاستثمارات السياحية (HNTI)</t>
  </si>
  <si>
    <t>تعلن الشركة عن البدء بتوزيع الارباح لعامي 2018 - 2019 مع جلب المستمسكات الثبوتية او بموجب وكالة مصدقة.</t>
  </si>
  <si>
    <t>مصرف الخليج</t>
  </si>
  <si>
    <t>BGUC</t>
  </si>
  <si>
    <t>طريق الخازر للمواد الانشائية</t>
  </si>
  <si>
    <t>IKHC</t>
  </si>
  <si>
    <t>مصرف العالم الاسلامي (BWOR)</t>
  </si>
  <si>
    <t>الفلوجة لانتاج المواد الانشائية (IFCM)</t>
  </si>
  <si>
    <t>BZII</t>
  </si>
  <si>
    <t xml:space="preserve">مصرف زين العراق الاسلامي </t>
  </si>
  <si>
    <t xml:space="preserve">                                             المؤشرات الكلية لتداول الاسهم في سوق العراق للاوراق المالية</t>
  </si>
  <si>
    <t>BEFI</t>
  </si>
  <si>
    <t xml:space="preserve">مصرف الاقتصاد </t>
  </si>
  <si>
    <t>فندق بابل (HBAY)</t>
  </si>
  <si>
    <t>تعلن الشركة عن البدء بتوزيع الارباح السنوية لعام 2021 بنسبة (200%) من راس المال المدفوع ، والارباح منذ عام 1997 لغاية 2020 ، مع جلب المستمسكات الثبوتية او بموجب وكالة مصدقة.</t>
  </si>
  <si>
    <t xml:space="preserve">مصرف القابض الاسلامي </t>
  </si>
  <si>
    <t>BQAB</t>
  </si>
  <si>
    <t xml:space="preserve">الزوراء للاستثمار المالي </t>
  </si>
  <si>
    <t>VZAF</t>
  </si>
  <si>
    <t xml:space="preserve">الموصل لمدن الالعاب </t>
  </si>
  <si>
    <t>SMOF</t>
  </si>
  <si>
    <t xml:space="preserve">الوطنية لصناعات الاثاث المنزلي </t>
  </si>
  <si>
    <t>IHFI</t>
  </si>
  <si>
    <t>BKUI</t>
  </si>
  <si>
    <t>الوئام للاستثمار المالي</t>
  </si>
  <si>
    <t>VWIF</t>
  </si>
  <si>
    <t>الكيمياوية والبلاستيكية</t>
  </si>
  <si>
    <t>INCP</t>
  </si>
  <si>
    <t>فندق السدير</t>
  </si>
  <si>
    <t>HSAD</t>
  </si>
  <si>
    <t>BERI</t>
  </si>
  <si>
    <t xml:space="preserve">مصرف اربيل </t>
  </si>
  <si>
    <t xml:space="preserve">مصرف الاتحاد العراقي </t>
  </si>
  <si>
    <t>BUOI</t>
  </si>
  <si>
    <t>NDSA</t>
  </si>
  <si>
    <t xml:space="preserve">دار السلام للتأمين </t>
  </si>
  <si>
    <t xml:space="preserve">الموقوفة بقرار من الهيئة </t>
  </si>
  <si>
    <t xml:space="preserve">نقل المنتجات النفطية </t>
  </si>
  <si>
    <t>SIGT</t>
  </si>
  <si>
    <t xml:space="preserve">انتاج وتسويق اللحوم </t>
  </si>
  <si>
    <t>AIPM</t>
  </si>
  <si>
    <t>BRTB</t>
  </si>
  <si>
    <t xml:space="preserve">مصرف الاقليم التجاري </t>
  </si>
  <si>
    <t>AMAP</t>
  </si>
  <si>
    <t xml:space="preserve">الحديثة للانتاج الحيواني </t>
  </si>
  <si>
    <t xml:space="preserve">الخليج للتأمين </t>
  </si>
  <si>
    <t>NGIR</t>
  </si>
  <si>
    <t xml:space="preserve">مصرف آسيا العراق الاسلامي </t>
  </si>
  <si>
    <t>BAIB</t>
  </si>
  <si>
    <t xml:space="preserve">بغداد لمواد التغليف </t>
  </si>
  <si>
    <t>IBPM</t>
  </si>
  <si>
    <t>تعلن الشركة عن البدء بتوزيع الارباح السنوية للمساهمين بنسبة (4%) من راس المال المدفوع في مقر الشركة الرئيسي وحصول الموافقات اللازمة</t>
  </si>
  <si>
    <t>انتاج الالبسة الجاهزة</t>
  </si>
  <si>
    <t>IRMC</t>
  </si>
  <si>
    <t>فندق آشور</t>
  </si>
  <si>
    <t>HASH</t>
  </si>
  <si>
    <t>مصرف المستشار الإسلامي</t>
  </si>
  <si>
    <t>BMUI</t>
  </si>
  <si>
    <t>المصرف التجاري</t>
  </si>
  <si>
    <t>BCOI</t>
  </si>
  <si>
    <t>مصرف التنمية الدولي</t>
  </si>
  <si>
    <t>BIDB</t>
  </si>
  <si>
    <t>رحاب كربلاء</t>
  </si>
  <si>
    <t>HKAR</t>
  </si>
  <si>
    <t>مصرف الاستثمار العراقي</t>
  </si>
  <si>
    <t>BIBI</t>
  </si>
  <si>
    <t xml:space="preserve">المعدنية والدراجات </t>
  </si>
  <si>
    <t>IMIB</t>
  </si>
  <si>
    <t>BMFI</t>
  </si>
  <si>
    <t>مصرف الموصل</t>
  </si>
  <si>
    <t>الحديثة للانتاج الحيواني (AMAP)</t>
  </si>
  <si>
    <t xml:space="preserve"> بدأ الاكتتاب على أسهم الشركة إعتباراً من يوم الخميس 2022/10/13 على الاسهم المطروحة البالغة (16.405.200.000) سهم ولمدة (60) يوماً في مصرف المتحد بفرعيه ، تنفيذاً لقرار الهيئة العامة المنعقدة في 2022/9/15 زيادة رأسمال الشركة من (4.101.300.000)  دينار الى (20.506.500.000)  دينار وفق المادة (55/ اولا) من قانون الشركات.</t>
  </si>
  <si>
    <t>مصرف المنصور(BMNS)</t>
  </si>
  <si>
    <t xml:space="preserve">مصرف المشرق العربي الاسلامي </t>
  </si>
  <si>
    <t>BAMS</t>
  </si>
  <si>
    <t>بغداد العراق للنقل العام(SBPT)</t>
  </si>
  <si>
    <t>مصرف بغداد</t>
  </si>
  <si>
    <t>BBOB</t>
  </si>
  <si>
    <t>النخبة للمقاولات العامة</t>
  </si>
  <si>
    <t>SNUC</t>
  </si>
  <si>
    <t>مصرف العطاء الإسلامي</t>
  </si>
  <si>
    <t>BLAD</t>
  </si>
  <si>
    <t>مصرف الشمال (BNOR)</t>
  </si>
  <si>
    <t>إستناداً إلى كتاب هيأة الأوراق المالية المرقم 2385/10 في 2022/10/30 وكتاب البنك المركزي المرقم 26584/2/9 في 2022/10/20 .المصرف تحت الوصاية</t>
  </si>
  <si>
    <t>المصرف العراقي الاسلامي</t>
  </si>
  <si>
    <t>BIIB</t>
  </si>
  <si>
    <t>مصرف سومر التجاري</t>
  </si>
  <si>
    <t>BSUC</t>
  </si>
  <si>
    <t>بغداد العراق للنقل العام</t>
  </si>
  <si>
    <t>SBPT</t>
  </si>
  <si>
    <t>قررت الهيئة العامة في اجتماعها المنعقد في 2022/10/30 زيادة راس مال الشركة من (1) مليار دينار الى (1.300)مليون  دينار وفق المادة (55/ ثانيا) من قانون الشركات.</t>
  </si>
  <si>
    <t>مدينة العاب الكرخ</t>
  </si>
  <si>
    <t>SKTA</t>
  </si>
  <si>
    <t>اسماك الشرق الاوسط</t>
  </si>
  <si>
    <t>AMEF</t>
  </si>
  <si>
    <t>تصنيع وتسويق التمور</t>
  </si>
  <si>
    <t>IIDP</t>
  </si>
  <si>
    <t>المصرف العراقي الإسلامي(BIIB)</t>
  </si>
  <si>
    <t xml:space="preserve">تعلن الشركة عن البدء بتوزيع الارباح السنوية للمساهمين بنسبة (2.9%)  في مقر فرع الكرادة ، ابتداء من يوم الاحد الموافق 2022/11/20 </t>
  </si>
  <si>
    <t>انتاج الالبسة الجاهزة (IRMC)</t>
  </si>
  <si>
    <t>تعلن الشركة عن البدء بتوزيع الارباح لعامي 2020 و 2021 للمساهمين بنسبة (7%) و (4%) ، للايام (الاحد ، الاثنين ، الثلاثاء)  في مقر الشركة في المحمودية.</t>
  </si>
  <si>
    <t>مصرف الانصاري الاسلامي</t>
  </si>
  <si>
    <t>BANS</t>
  </si>
  <si>
    <t>مصرف نور العراق الإسلامي</t>
  </si>
  <si>
    <t>BINI</t>
  </si>
  <si>
    <t>الخاتم للاتصالات</t>
  </si>
  <si>
    <t>TZNI</t>
  </si>
  <si>
    <t xml:space="preserve">مصرف جيهان الإسلامي </t>
  </si>
  <si>
    <t>BCIH</t>
  </si>
  <si>
    <t>سد الموصل السياحية</t>
  </si>
  <si>
    <t>HTVM</t>
  </si>
  <si>
    <t>تعلن الشركة عن البدء بتوزيع الارباح السنوية للمساهمين بنسبة (100%) من راس المال المدفوع وسيتم غلق التوزيع بتاريخ 2022/12/20 لقرب انتهاء السنة المالية وسيعاد فتحة بتاريخ 2023/1/2.</t>
  </si>
  <si>
    <t>تعلن الشركة عن توزيع الارباح للسنوات السابقة المقررة حسب قرار الهيئة العامة في مقر الشركة الكائن في بغداد - الجادرية كل يوم اثنين ابتداء من 2022/12/12 والى 2022/12/26 من الساعة 9 صباحا الى الساعة 12 ظهرا مع جلب المستمسكات الثبوتية او بموجب وكالة مصدقة.</t>
  </si>
  <si>
    <t>مصرف الائتمان</t>
  </si>
  <si>
    <t>BROI</t>
  </si>
  <si>
    <t>مصرف العربية الإسلامي</t>
  </si>
  <si>
    <t>المصرف المتحد (BUND)</t>
  </si>
  <si>
    <t>مصرف آشور الدولي (BASH)</t>
  </si>
  <si>
    <t>سيعقد إجتماع الهيئة العامة للشركة يوم السبت الموافق 2022/12/31 الساعة العاشرة صباحا في البصرة/ مناوي باشا ، مناقشة الحسابات الختامية للسنوات من 2015/12/31 الى 2021/12/31 ، مناقشة مقسوم الارباح من 2015 الى 2021 ، مناقشة تعديل العقد التاسيسي للمصرف باضافة فقرة اعتماد التصويت التراكمي عند انتخاب مجلس الادارة ، معالجة العجز المتراكم للسنوات 2017 و2018 و2019 . تم إيقاف التداول على أسهم الشركة إعتباراً من جلسة الاثنين 2022/12/26 .</t>
  </si>
  <si>
    <t>فنادق عشتار(HISH)</t>
  </si>
  <si>
    <t>مصرف أمين العراق الإسلامي(BAME)</t>
  </si>
  <si>
    <t xml:space="preserve">الحمراء للتأمين </t>
  </si>
  <si>
    <t>NHAM</t>
  </si>
  <si>
    <t xml:space="preserve">مصرف القرطاس الإسلامي </t>
  </si>
  <si>
    <t>BQUR</t>
  </si>
  <si>
    <t xml:space="preserve">العراقية للاعمال الهندسية </t>
  </si>
  <si>
    <t>IIEW</t>
  </si>
  <si>
    <t>مصرف كوردستان الإسلامي</t>
  </si>
  <si>
    <t>قررت الهيئة العامة في اجتماعها المنعقد في 2022/12/24 زيادة راس مال الشركة من (7) مليار دينار الى (25) مليار  دينار وفق المادة (55/ اولا) من قانون الشركات.</t>
  </si>
  <si>
    <t>سيعقد إجتماع الهيئة العامة للشركة يوم الاثنين الموافق 2023/1/9 الساعة العاشرة صباحا في مبنى المحطة ، لمناقشة الحسابات الختامية للسنة المالية المنتهية في 2021/12/31 ، مناقشة مقسوم الارباح  لعام 2021 ، مناقشة تعديل العقد التاسيسي للمصرف باضافة فقرة اعتماد التصويت التراكمي عند انتخاب مجلس الادارة . تم إيقاف التداول على أسهم الشركة إعتباراً من جلسة الاربعاء 2023/1/4 .</t>
  </si>
  <si>
    <t>سيعقد إجتماع الهيئة العامة للشركة يوم الاربعاء الموافق 2023/1/11 الساعة العاشرة صباحا في مقر الشركة ، لمناقشة الحسابات الختامية للسنة المالية المنتهية في 2020/12/31 ، مناقشة العجز المتراكم  ، انتخاب (5) اعضاء اصايين ومثلهم احتياط . تم إيقاف التداول على أسهم الشركة إعتباراً من جلسة الاحد 2023/1/8 .</t>
  </si>
  <si>
    <t>المنصور الدوائية</t>
  </si>
  <si>
    <t>الكندي لانتاج اللقاحات</t>
  </si>
  <si>
    <t>IMAP</t>
  </si>
  <si>
    <t>IKLV</t>
  </si>
  <si>
    <t>الفلوجة لانتاج المواد الانشائية</t>
  </si>
  <si>
    <t>IFCM</t>
  </si>
  <si>
    <t>أولاً : أخبار الشركات .</t>
  </si>
  <si>
    <t>ثانيا : الشركات المساهمة الموقوفة عن التداول لانعقاد هيئاتها العامة</t>
  </si>
  <si>
    <t>ثالثا : الشركات التي في التداول برأسمال الشركة المدرج (قبل الزيادة والرسملة) .</t>
  </si>
  <si>
    <t>رابعا : الاكتتاب .</t>
  </si>
  <si>
    <t>خامسا  : توزيع الارباح</t>
  </si>
  <si>
    <t>قررت الهيئة العامة في اجتماعها المنعقد في 2022/1/7 زيادة راس مال الشركة من (222.500) مليار دينار الى (250) مليار  دينار وفق المادة (55/ اولا) من قانون الشركات.</t>
  </si>
  <si>
    <t>مصرف أمين العراق الإسلامي</t>
  </si>
  <si>
    <t>BAME</t>
  </si>
  <si>
    <t>سيعقد إجتماع الهيئة العامة للشركة يوم السبت الموافق 2023/1/28 الساعة العاشرة صباحا في فندق كراند ميلنيوم /سليمانية ، تعين مراقب حسابات لتدقيق حسابات الشركة لسنة 2022   . سيتم إيقاف التداول على أسهم الشركة إعتباراً من جلسة الثلاثاء 2023/1/24 .</t>
  </si>
  <si>
    <t>آسياسيل للاتصالات(TASC)</t>
  </si>
  <si>
    <t xml:space="preserve">الصنائع الكيمياوية العصرية </t>
  </si>
  <si>
    <t>IMCI</t>
  </si>
  <si>
    <t>تصنيع وتسويق التمور(IIDP)</t>
  </si>
  <si>
    <t>سيعقد إجتماع الهيئة العامة للشركة يوم الثلاثاء الموافق 2023/1/31 الساعة العاشرة صباحا في بغداد / المنصور، اقالة المجلس الحالي ، انتخاب مجلس ادراة جديد في حال تم التصويت على الاقالة   . سيتم إيقاف التداول على أسهم الشركة إعتباراً من جلسة الخميس 2023/1/26.</t>
  </si>
  <si>
    <t>قررت الهيئة العامة في اجتماعها المنعقد في 2021/12/30 زيادة رأسمال الشركة من (3,120,000,000) دينار الى (4,680,000,000) دينار وفق المادة (55/اولاً) من قانون الشركات.حصلت موافقة هيئة الاوراق المالية على تمديد فترة اضافة اسهم الشركة لمدة اربعة اشهر من تاريخ 2022/4/30. صدرت موافقة هيأة الاوراق المالية على تمديد فترة إضافة أسهم الزيادة لمدة (أربعة أشهر) من تاريخ 2022/12/30.</t>
  </si>
  <si>
    <t>قررت الهيئة العامة في اجتماعها المنعقد في 2022/3/3 زيادة راسمال الشركة من (250) الى (265) مليار دينار  وفق المادة (56/رابعا) من قانون الشركات . حصلت موافقة هيئة الاوراق المالية على تمديد فترة اضافة اسهم الشركة لمدة ثلاثة اشهر من تاريخ 2022/10/3. صدرت موافقة هيأة الاوراق المالية على تمديد فترة إضافة أسهم الزيادة لمدة (ثلاثة أشهر) من تاريخ 2023/1/3.</t>
  </si>
  <si>
    <t>سوق العراق للأوراق المالية</t>
  </si>
  <si>
    <t>نشرة تداول الاسهم المشتراة لغير العراقيين في السوق النظامي</t>
  </si>
  <si>
    <t xml:space="preserve">مصرف بغداد </t>
  </si>
  <si>
    <t>المصرف الاهلي العراقي</t>
  </si>
  <si>
    <t>المجموع الكلي</t>
  </si>
  <si>
    <t>نشرة  تداول الاسهم المباعة من غير العراقيين في السوق النظامي</t>
  </si>
  <si>
    <t>المعمورة للاستثمارات العقارية</t>
  </si>
  <si>
    <t xml:space="preserve">قطاع الصناعة </t>
  </si>
  <si>
    <t xml:space="preserve">مجموع قطاع الصناعة </t>
  </si>
  <si>
    <t xml:space="preserve"> بدأ الاكتتاب على أسهم الشركة إعتباراً من يوم الاحد 2023/2/19 على الاسهم المطروحة البالغة (1,560) مليون سهم ولمدة (30) يوماً في مصرف الصناعي / الفرع الرئيسي وفرع المصرف في الزعفرانية  ، تنفيذاً لقرار الهيئة العامة المنعقدة في 2021/12/30 زيادة رأسمال الشركة من (3.120.000.000)  دينار الى (4.680.000.000)  دينار وفق المادة (55/ اولا) من قانون الشركات.</t>
  </si>
  <si>
    <t>قطاع التامين</t>
  </si>
  <si>
    <t>مجموع قطاع التامين</t>
  </si>
  <si>
    <t>مصرف الشرق الاوسط (BIME)</t>
  </si>
  <si>
    <t>سيعقد إجتماع الهيئة العامة للشركة يوم الجمعة الموافق 2023/2/10 الساعة العاشرة صباحا في محافظة أربيل - فندق كرستال، تعديل الفقرة السادسا من عقد التاسيس واضافة فقرة اعتماد اسلوب التصويت التراكمي عند انتخاب مجلس الادارة الاصليين والاحتياط في اجتماعات الهيئة العامة  وزيادة عدد اعضاء مجلس الادارة من (5) الى (7) اعضاء اصلين ومثلهم احتياط  ، مناقشة انتخاب مجلس ادارة جديد يتكون من (7) اعضاء اصلين ومثلهم احتياط . سيتم إيقاف التداول على أسهم الشركة إعتباراً من جلسة الثلاثاء 2023/2/7 .</t>
  </si>
  <si>
    <t>أخبار الشركات المساهمة المدرجة في سوق العراق للاوراق المالية الاثنين الموافق 2023/1/23</t>
  </si>
  <si>
    <t>الشركات غير المتداولة للسوق الثالث لجلسة الاثنين الموافق 2023/1/23</t>
  </si>
  <si>
    <t>الشركات غير المتداولة للسوق الثاني لجلسة الاثنين الموافق 2023/1/23</t>
  </si>
  <si>
    <t>الشركات غير المتداولة للسوق النظامي لجلسة الاثنين الموافق 2023/1/23</t>
  </si>
  <si>
    <t>الجلسة (15) نشرة منصة تداول الشركات غير المفصحة ليوم الاثنين الموافق 2023/1/23 Undisclosed Platform Trading</t>
  </si>
  <si>
    <t>الجلسة (15) نشرة منصة التداول السوق الثاني ليوم الاثنين الموافق 2023/1/23 Second Market Trading</t>
  </si>
  <si>
    <r>
      <t>الجلسة (15) نشرة منصة تداول الا</t>
    </r>
    <r>
      <rPr>
        <b/>
        <sz val="14"/>
        <color rgb="FF002060"/>
        <rFont val="Calibri"/>
        <family val="2"/>
        <scheme val="minor"/>
      </rPr>
      <t>سهم النظامية ليوم الاثنين الموافق 2023/1/23</t>
    </r>
    <r>
      <rPr>
        <b/>
        <sz val="14"/>
        <color rgb="FF002060"/>
        <rFont val="Calibri"/>
        <family val="2"/>
        <charset val="178"/>
        <scheme val="minor"/>
      </rPr>
      <t xml:space="preserve"> Regular Market Trading</t>
    </r>
  </si>
  <si>
    <t xml:space="preserve">جلسة الاثنين الموافق 2023/1/23        - </t>
  </si>
  <si>
    <t>الجلسة (15) لسنة 2023</t>
  </si>
  <si>
    <t>نشرة تداول أسهم غير العراقيين لجلسة الاثنين 2023/1/23</t>
  </si>
  <si>
    <t xml:space="preserve">قطاع الاتصالات </t>
  </si>
  <si>
    <t>اسيا سيل للاتصالات</t>
  </si>
  <si>
    <t xml:space="preserve">مجموع قطاع الاتصالات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</si>
</sst>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F400]h:mm:ss\ AM/PM"/>
    <numFmt numFmtId="166" formatCode="[$-1010000]yyyy/mm/dd;@"/>
    <numFmt numFmtId="167" formatCode="0.000"/>
  </numFmts>
  <fonts count="71">
    <font>
      <sz val="11"/>
      <color theme="1"/>
      <name val="Calibri"/>
      <family val="2"/>
      <charset val="178"/>
      <scheme val="minor"/>
    </font>
    <font>
      <sz val="11"/>
      <color theme="1"/>
      <name val="Calibri"/>
      <family val="2"/>
      <scheme val="minor"/>
    </font>
    <font>
      <sz val="10"/>
      <name val="Arial"/>
      <family val="2"/>
    </font>
    <font>
      <b/>
      <sz val="16"/>
      <color rgb="FF002060"/>
      <name val="Calibri"/>
      <family val="2"/>
      <scheme val="minor"/>
    </font>
    <font>
      <b/>
      <sz val="14"/>
      <color rgb="FF002060"/>
      <name val="Calibri"/>
      <family val="2"/>
      <scheme val="minor"/>
    </font>
    <font>
      <sz val="11"/>
      <color rgb="FF002060"/>
      <name val="Calibri"/>
      <family val="2"/>
      <scheme val="minor"/>
    </font>
    <font>
      <b/>
      <sz val="12"/>
      <color rgb="FF002060"/>
      <name val="Calibri"/>
      <family val="2"/>
      <scheme val="minor"/>
    </font>
    <font>
      <b/>
      <sz val="15"/>
      <color rgb="FF002060"/>
      <name val="Arial"/>
      <family val="2"/>
    </font>
    <font>
      <sz val="11"/>
      <color theme="1"/>
      <name val="Calibri"/>
      <family val="2"/>
      <charset val="178"/>
      <scheme val="minor"/>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sz val="11"/>
      <color indexed="8"/>
      <name val="Calibri"/>
      <family val="2"/>
    </font>
    <font>
      <b/>
      <sz val="11"/>
      <color indexed="63"/>
      <name val="Calibri"/>
      <family val="2"/>
      <charset val="178"/>
    </font>
    <font>
      <b/>
      <sz val="18"/>
      <color indexed="56"/>
      <name val="Cambria"/>
      <family val="2"/>
      <charset val="178"/>
    </font>
    <font>
      <b/>
      <sz val="11"/>
      <color indexed="8"/>
      <name val="Calibri"/>
      <family val="2"/>
      <charset val="178"/>
    </font>
    <font>
      <sz val="11"/>
      <color indexed="10"/>
      <name val="Calibri"/>
      <family val="2"/>
      <charset val="178"/>
    </font>
    <font>
      <sz val="11"/>
      <color indexed="8"/>
      <name val="Arial"/>
      <family val="2"/>
      <charset val="178"/>
    </font>
    <font>
      <sz val="11"/>
      <color theme="0"/>
      <name val="Calibri"/>
      <family val="2"/>
      <charset val="178"/>
      <scheme val="minor"/>
    </font>
    <font>
      <sz val="11"/>
      <color rgb="FF9C0006"/>
      <name val="Calibri"/>
      <family val="2"/>
      <charset val="178"/>
      <scheme val="minor"/>
    </font>
    <font>
      <b/>
      <sz val="11"/>
      <color rgb="FFFA7D00"/>
      <name val="Calibri"/>
      <family val="2"/>
      <charset val="178"/>
      <scheme val="minor"/>
    </font>
    <font>
      <b/>
      <sz val="11"/>
      <color theme="0"/>
      <name val="Calibri"/>
      <family val="2"/>
      <charset val="178"/>
      <scheme val="minor"/>
    </font>
    <font>
      <i/>
      <sz val="11"/>
      <color rgb="FF7F7F7F"/>
      <name val="Calibri"/>
      <family val="2"/>
      <charset val="178"/>
      <scheme val="minor"/>
    </font>
    <font>
      <sz val="11"/>
      <color rgb="FF006100"/>
      <name val="Calibri"/>
      <family val="2"/>
      <charset val="178"/>
      <scheme val="minor"/>
    </font>
    <font>
      <b/>
      <sz val="15"/>
      <color theme="3"/>
      <name val="Calibri"/>
      <family val="2"/>
      <charset val="178"/>
      <scheme val="minor"/>
    </font>
    <font>
      <b/>
      <sz val="13"/>
      <color theme="3"/>
      <name val="Calibri"/>
      <family val="2"/>
      <charset val="178"/>
      <scheme val="minor"/>
    </font>
    <font>
      <b/>
      <sz val="11"/>
      <color theme="3"/>
      <name val="Calibri"/>
      <family val="2"/>
      <charset val="178"/>
      <scheme val="minor"/>
    </font>
    <font>
      <sz val="11"/>
      <color rgb="FF3F3F76"/>
      <name val="Calibri"/>
      <family val="2"/>
      <charset val="178"/>
      <scheme val="minor"/>
    </font>
    <font>
      <sz val="11"/>
      <color rgb="FFFA7D00"/>
      <name val="Calibri"/>
      <family val="2"/>
      <charset val="178"/>
      <scheme val="minor"/>
    </font>
    <font>
      <sz val="11"/>
      <color rgb="FF9C6500"/>
      <name val="Calibri"/>
      <family val="2"/>
      <charset val="178"/>
      <scheme val="minor"/>
    </font>
    <font>
      <b/>
      <sz val="11"/>
      <color rgb="FF3F3F3F"/>
      <name val="Calibri"/>
      <family val="2"/>
      <charset val="178"/>
      <scheme val="minor"/>
    </font>
    <font>
      <b/>
      <sz val="18"/>
      <color theme="3"/>
      <name val="Cambria"/>
      <family val="2"/>
      <charset val="178"/>
      <scheme val="major"/>
    </font>
    <font>
      <b/>
      <sz val="11"/>
      <color theme="1"/>
      <name val="Calibri"/>
      <family val="2"/>
      <charset val="178"/>
      <scheme val="minor"/>
    </font>
    <font>
      <sz val="11"/>
      <color rgb="FFFF0000"/>
      <name val="Calibri"/>
      <family val="2"/>
      <charset val="178"/>
      <scheme val="minor"/>
    </font>
    <font>
      <sz val="14"/>
      <color rgb="FF002060"/>
      <name val="Calibri"/>
      <family val="2"/>
      <charset val="178"/>
      <scheme val="minor"/>
    </font>
    <font>
      <sz val="11"/>
      <color rgb="FF002060"/>
      <name val="Calibri"/>
      <family val="2"/>
      <charset val="178"/>
      <scheme val="minor"/>
    </font>
    <font>
      <b/>
      <sz val="11"/>
      <color rgb="FF002060"/>
      <name val="Arial"/>
      <family val="2"/>
    </font>
    <font>
      <b/>
      <sz val="11"/>
      <color rgb="FF002060"/>
      <name val="Calibri"/>
      <family val="2"/>
      <scheme val="minor"/>
    </font>
    <font>
      <sz val="16"/>
      <color theme="1"/>
      <name val="Calibri"/>
      <family val="2"/>
      <scheme val="minor"/>
    </font>
    <font>
      <b/>
      <sz val="12"/>
      <color theme="1"/>
      <name val="Calibri"/>
      <family val="2"/>
      <scheme val="minor"/>
    </font>
    <font>
      <b/>
      <sz val="11"/>
      <color rgb="FF002060"/>
      <name val="Calibri"/>
      <family val="2"/>
      <charset val="178"/>
      <scheme val="minor"/>
    </font>
    <font>
      <b/>
      <sz val="11"/>
      <color rgb="FF002060"/>
      <name val="Arial"/>
      <family val="2"/>
      <charset val="178"/>
    </font>
    <font>
      <b/>
      <sz val="14"/>
      <color rgb="FF002060"/>
      <name val="Calibri"/>
      <family val="2"/>
      <charset val="178"/>
      <scheme val="minor"/>
    </font>
    <font>
      <sz val="18"/>
      <color rgb="FF002060"/>
      <name val="Calibri"/>
      <family val="2"/>
      <scheme val="minor"/>
    </font>
    <font>
      <sz val="16"/>
      <color rgb="FF002060"/>
      <name val="Calibri"/>
      <family val="2"/>
      <scheme val="minor"/>
    </font>
    <font>
      <b/>
      <sz val="17"/>
      <color rgb="FF002060"/>
      <name val="Calibri"/>
      <family val="2"/>
      <scheme val="minor"/>
    </font>
    <font>
      <b/>
      <sz val="14"/>
      <color theme="1"/>
      <name val="Calibri"/>
      <family val="2"/>
      <charset val="178"/>
      <scheme val="minor"/>
    </font>
    <font>
      <b/>
      <sz val="16"/>
      <color rgb="FF00B050"/>
      <name val="Arial"/>
      <family val="2"/>
    </font>
    <font>
      <b/>
      <sz val="15"/>
      <color rgb="FF002060"/>
      <name val="Calibri"/>
      <family val="2"/>
      <scheme val="minor"/>
    </font>
    <font>
      <sz val="12"/>
      <color rgb="FF002060"/>
      <name val="Calibri"/>
      <family val="2"/>
      <scheme val="minor"/>
    </font>
    <font>
      <b/>
      <sz val="14"/>
      <color theme="0"/>
      <name val="Calibri"/>
      <family val="2"/>
      <scheme val="minor"/>
    </font>
    <font>
      <b/>
      <sz val="12"/>
      <color rgb="FF002060"/>
      <name val="Arial"/>
      <family val="2"/>
    </font>
    <font>
      <b/>
      <sz val="12"/>
      <color rgb="FF00B050"/>
      <name val="Arial"/>
      <family val="2"/>
    </font>
    <font>
      <b/>
      <sz val="12"/>
      <color rgb="FFFF0000"/>
      <name val="Arial"/>
      <family val="2"/>
    </font>
    <font>
      <b/>
      <sz val="12"/>
      <color rgb="FF002060"/>
      <name val="Arial"/>
      <family val="2"/>
      <charset val="178"/>
    </font>
    <font>
      <b/>
      <sz val="16"/>
      <color rgb="FF00B050"/>
      <name val="Calibri"/>
      <family val="2"/>
      <scheme val="minor"/>
    </font>
    <font>
      <b/>
      <sz val="14"/>
      <color indexed="56"/>
      <name val="Arial"/>
      <family val="2"/>
    </font>
    <font>
      <b/>
      <sz val="14"/>
      <color theme="3"/>
      <name val="Arial"/>
      <family val="2"/>
      <charset val="178"/>
    </font>
    <font>
      <b/>
      <sz val="14"/>
      <color theme="3"/>
      <name val="Calibri"/>
      <family val="2"/>
      <charset val="178"/>
      <scheme val="minor"/>
    </font>
    <font>
      <b/>
      <sz val="14"/>
      <color theme="3"/>
      <name val="Arial"/>
      <family val="2"/>
    </font>
    <font>
      <b/>
      <sz val="14"/>
      <color theme="3"/>
      <name val="Calibri"/>
      <family val="2"/>
      <scheme val="minor"/>
    </font>
  </fonts>
  <fills count="61">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2060"/>
        <bgColor indexed="64"/>
      </patternFill>
    </fill>
    <fill>
      <patternFill patternType="solid">
        <fgColor theme="3" tint="0.79998168889431442"/>
        <bgColor indexed="64"/>
      </patternFill>
    </fill>
    <fill>
      <patternFill patternType="solid">
        <fgColor theme="3" tint="0.59999389629810485"/>
        <bgColor indexed="64"/>
      </patternFill>
    </fill>
  </fills>
  <borders count="97">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18"/>
      </left>
      <right style="thin">
        <color auto="1"/>
      </right>
      <top style="thin">
        <color auto="1"/>
      </top>
      <bottom style="thin">
        <color auto="1"/>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auto="1"/>
      </top>
      <bottom style="thin">
        <color theme="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indexed="64"/>
      </top>
      <bottom style="thin">
        <color indexed="64"/>
      </bottom>
      <diagonal/>
    </border>
    <border>
      <left style="thin">
        <color theme="0"/>
      </left>
      <right/>
      <top style="thin">
        <color theme="0"/>
      </top>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64"/>
      </top>
      <bottom style="thin">
        <color indexed="18"/>
      </bottom>
      <diagonal/>
    </border>
    <border>
      <left style="thin">
        <color auto="1"/>
      </left>
      <right style="thin">
        <color auto="1"/>
      </right>
      <top style="thin">
        <color auto="1"/>
      </top>
      <bottom style="thin">
        <color auto="1"/>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18"/>
      </top>
      <bottom style="thin">
        <color indexed="18"/>
      </bottom>
      <diagonal/>
    </border>
    <border>
      <left style="thin">
        <color theme="0"/>
      </left>
      <right style="thin">
        <color theme="0"/>
      </right>
      <top/>
      <bottom style="thin">
        <color theme="0"/>
      </bottom>
      <diagonal/>
    </border>
  </borders>
  <cellStyleXfs count="437">
    <xf numFmtId="0" fontId="0" fillId="0" borderId="0"/>
    <xf numFmtId="0" fontId="2" fillId="0" borderId="0"/>
    <xf numFmtId="0" fontId="2" fillId="0" borderId="0"/>
    <xf numFmtId="0" fontId="8" fillId="13" borderId="0" applyNumberFormat="0" applyBorder="0" applyAlignment="0" applyProtection="0"/>
    <xf numFmtId="0" fontId="8" fillId="13" borderId="0" applyNumberFormat="0" applyBorder="0" applyAlignment="0" applyProtection="0"/>
    <xf numFmtId="0" fontId="9" fillId="3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3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9" fillId="38"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9" fillId="3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9" fillId="40"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9" fillId="41"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42"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43"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44"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3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42"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9" fillId="4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10" fillId="46"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10" fillId="4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10" fillId="44"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10" fillId="47"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10" fillId="48"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10" fillId="4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10" fillId="50"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10" fillId="51"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10" fillId="52"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10" fillId="47" borderId="0" applyNumberFormat="0" applyBorder="0" applyAlignment="0" applyProtection="0"/>
    <xf numFmtId="0" fontId="28" fillId="28" borderId="0" applyNumberFormat="0" applyBorder="0" applyAlignment="0" applyProtection="0"/>
    <xf numFmtId="0" fontId="28" fillId="28" borderId="0" applyNumberFormat="0" applyBorder="0" applyAlignment="0" applyProtection="0"/>
    <xf numFmtId="0" fontId="10" fillId="48" borderId="0" applyNumberFormat="0" applyBorder="0" applyAlignment="0" applyProtection="0"/>
    <xf numFmtId="0" fontId="28" fillId="32" borderId="0" applyNumberFormat="0" applyBorder="0" applyAlignment="0" applyProtection="0"/>
    <xf numFmtId="0" fontId="28" fillId="32" borderId="0" applyNumberFormat="0" applyBorder="0" applyAlignment="0" applyProtection="0"/>
    <xf numFmtId="0" fontId="10" fillId="53"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11" fillId="37" borderId="0" applyNumberFormat="0" applyBorder="0" applyAlignment="0" applyProtection="0"/>
    <xf numFmtId="0" fontId="30" fillId="9" borderId="14" applyNumberFormat="0" applyAlignment="0" applyProtection="0"/>
    <xf numFmtId="0" fontId="30" fillId="9" borderId="14" applyNumberFormat="0" applyAlignment="0" applyProtection="0"/>
    <xf numFmtId="0" fontId="12" fillId="54" borderId="20" applyNumberFormat="0" applyAlignment="0" applyProtection="0"/>
    <xf numFmtId="0" fontId="31" fillId="10" borderId="17" applyNumberFormat="0" applyAlignment="0" applyProtection="0"/>
    <xf numFmtId="0" fontId="31" fillId="10" borderId="17" applyNumberFormat="0" applyAlignment="0" applyProtection="0"/>
    <xf numFmtId="0" fontId="13" fillId="55" borderId="21"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4" fillId="0" borderId="0" applyNumberFormat="0" applyFill="0" applyBorder="0" applyAlignment="0" applyProtection="0"/>
    <xf numFmtId="0" fontId="33" fillId="5" borderId="0" applyNumberFormat="0" applyBorder="0" applyAlignment="0" applyProtection="0"/>
    <xf numFmtId="0" fontId="33" fillId="5" borderId="0" applyNumberFormat="0" applyBorder="0" applyAlignment="0" applyProtection="0"/>
    <xf numFmtId="0" fontId="15" fillId="38" borderId="0" applyNumberFormat="0" applyBorder="0" applyAlignment="0" applyProtection="0"/>
    <xf numFmtId="0" fontId="34" fillId="0" borderId="11" applyNumberFormat="0" applyFill="0" applyAlignment="0" applyProtection="0"/>
    <xf numFmtId="0" fontId="34" fillId="0" borderId="11" applyNumberFormat="0" applyFill="0" applyAlignment="0" applyProtection="0"/>
    <xf numFmtId="0" fontId="16" fillId="0" borderId="22" applyNumberFormat="0" applyFill="0" applyAlignment="0" applyProtection="0"/>
    <xf numFmtId="0" fontId="35" fillId="0" borderId="12" applyNumberFormat="0" applyFill="0" applyAlignment="0" applyProtection="0"/>
    <xf numFmtId="0" fontId="35" fillId="0" borderId="12" applyNumberFormat="0" applyFill="0" applyAlignment="0" applyProtection="0"/>
    <xf numFmtId="0" fontId="17" fillId="0" borderId="2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18" fillId="0" borderId="24"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8" fillId="0" borderId="0" applyNumberFormat="0" applyFill="0" applyBorder="0" applyAlignment="0" applyProtection="0"/>
    <xf numFmtId="0" fontId="37" fillId="8" borderId="14" applyNumberFormat="0" applyAlignment="0" applyProtection="0"/>
    <xf numFmtId="0" fontId="37" fillId="8" borderId="14" applyNumberFormat="0" applyAlignment="0" applyProtection="0"/>
    <xf numFmtId="0" fontId="19" fillId="41" borderId="20" applyNumberFormat="0" applyAlignment="0" applyProtection="0"/>
    <xf numFmtId="0" fontId="38" fillId="0" borderId="16" applyNumberFormat="0" applyFill="0" applyAlignment="0" applyProtection="0"/>
    <xf numFmtId="0" fontId="38" fillId="0" borderId="16" applyNumberFormat="0" applyFill="0" applyAlignment="0" applyProtection="0"/>
    <xf numFmtId="0" fontId="20" fillId="0" borderId="25" applyNumberFormat="0" applyFill="0" applyAlignment="0" applyProtection="0"/>
    <xf numFmtId="0" fontId="39" fillId="7" borderId="0" applyNumberFormat="0" applyBorder="0" applyAlignment="0" applyProtection="0"/>
    <xf numFmtId="0" fontId="39" fillId="7" borderId="0" applyNumberFormat="0" applyBorder="0" applyAlignment="0" applyProtection="0"/>
    <xf numFmtId="0" fontId="21" fillId="56"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7" fillId="11" borderId="18" applyNumberFormat="0" applyFont="0" applyAlignment="0" applyProtection="0"/>
    <xf numFmtId="0" fontId="27" fillId="11" borderId="18" applyNumberFormat="0" applyFont="0" applyAlignment="0" applyProtection="0"/>
    <xf numFmtId="0" fontId="2" fillId="57" borderId="26" applyNumberFormat="0" applyFont="0" applyAlignment="0" applyProtection="0"/>
    <xf numFmtId="0" fontId="2" fillId="57" borderId="26" applyNumberFormat="0" applyFont="0" applyAlignment="0" applyProtection="0"/>
    <xf numFmtId="0" fontId="40" fillId="9" borderId="15" applyNumberFormat="0" applyAlignment="0" applyProtection="0"/>
    <xf numFmtId="0" fontId="40" fillId="9" borderId="15" applyNumberFormat="0" applyAlignment="0" applyProtection="0"/>
    <xf numFmtId="0" fontId="23" fillId="54" borderId="27"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4" fillId="0" borderId="0" applyNumberFormat="0" applyFill="0" applyBorder="0" applyAlignment="0" applyProtection="0"/>
    <xf numFmtId="0" fontId="42" fillId="0" borderId="19" applyNumberFormat="0" applyFill="0" applyAlignment="0" applyProtection="0"/>
    <xf numFmtId="0" fontId="42" fillId="0" borderId="19" applyNumberFormat="0" applyFill="0" applyAlignment="0" applyProtection="0"/>
    <xf numFmtId="0" fontId="25" fillId="0" borderId="28"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6" fillId="0" borderId="0" applyNumberFormat="0" applyFill="0" applyBorder="0" applyAlignment="0" applyProtection="0"/>
    <xf numFmtId="0" fontId="12" fillId="54" borderId="29" applyNumberFormat="0" applyAlignment="0" applyProtection="0"/>
    <xf numFmtId="0" fontId="19" fillId="41" borderId="29" applyNumberFormat="0" applyAlignment="0" applyProtection="0"/>
    <xf numFmtId="0" fontId="2" fillId="57" borderId="30" applyNumberFormat="0" applyFont="0" applyAlignment="0" applyProtection="0"/>
    <xf numFmtId="0" fontId="2" fillId="57" borderId="30" applyNumberFormat="0" applyFont="0" applyAlignment="0" applyProtection="0"/>
    <xf numFmtId="0" fontId="23" fillId="54" borderId="31" applyNumberFormat="0" applyAlignment="0" applyProtection="0"/>
    <xf numFmtId="0" fontId="25" fillId="0" borderId="32" applyNumberFormat="0" applyFill="0" applyAlignment="0" applyProtection="0"/>
    <xf numFmtId="0" fontId="2" fillId="57" borderId="37" applyNumberFormat="0" applyFont="0" applyAlignment="0" applyProtection="0"/>
    <xf numFmtId="0" fontId="2" fillId="57" borderId="37" applyNumberFormat="0" applyFont="0" applyAlignment="0" applyProtection="0"/>
    <xf numFmtId="0" fontId="19" fillId="41" borderId="36" applyNumberFormat="0" applyAlignment="0" applyProtection="0"/>
    <xf numFmtId="0" fontId="12" fillId="54" borderId="36" applyNumberFormat="0" applyAlignment="0" applyProtection="0"/>
    <xf numFmtId="0" fontId="23" fillId="54" borderId="38" applyNumberFormat="0" applyAlignment="0" applyProtection="0"/>
    <xf numFmtId="0" fontId="25" fillId="0" borderId="39" applyNumberFormat="0" applyFill="0" applyAlignment="0" applyProtection="0"/>
    <xf numFmtId="0" fontId="2" fillId="57" borderId="41" applyNumberFormat="0" applyFont="0" applyAlignment="0" applyProtection="0"/>
    <xf numFmtId="0" fontId="2" fillId="57" borderId="41" applyNumberFormat="0" applyFont="0" applyAlignment="0" applyProtection="0"/>
    <xf numFmtId="0" fontId="19" fillId="41" borderId="40" applyNumberFormat="0" applyAlignment="0" applyProtection="0"/>
    <xf numFmtId="0" fontId="12" fillId="54" borderId="40" applyNumberFormat="0" applyAlignment="0" applyProtection="0"/>
    <xf numFmtId="0" fontId="23" fillId="54" borderId="42" applyNumberFormat="0" applyAlignment="0" applyProtection="0"/>
    <xf numFmtId="0" fontId="25" fillId="0" borderId="43" applyNumberFormat="0" applyFill="0" applyAlignment="0" applyProtection="0"/>
    <xf numFmtId="0" fontId="12" fillId="54" borderId="46" applyNumberFormat="0" applyAlignment="0" applyProtection="0"/>
    <xf numFmtId="0" fontId="19" fillId="41" borderId="46" applyNumberFormat="0" applyAlignment="0" applyProtection="0"/>
    <xf numFmtId="0" fontId="2" fillId="57" borderId="47" applyNumberFormat="0" applyFont="0" applyAlignment="0" applyProtection="0"/>
    <xf numFmtId="0" fontId="2" fillId="57" borderId="47" applyNumberFormat="0" applyFont="0" applyAlignment="0" applyProtection="0"/>
    <xf numFmtId="0" fontId="23" fillId="54" borderId="48" applyNumberFormat="0" applyAlignment="0" applyProtection="0"/>
    <xf numFmtId="0" fontId="25" fillId="0" borderId="49" applyNumberFormat="0" applyFill="0" applyAlignment="0" applyProtection="0"/>
  </cellStyleXfs>
  <cellXfs count="243">
    <xf numFmtId="0" fontId="0" fillId="0" borderId="0" xfId="0"/>
    <xf numFmtId="2" fontId="3" fillId="0" borderId="1" xfId="0" applyNumberFormat="1" applyFont="1" applyBorder="1"/>
    <xf numFmtId="0" fontId="5" fillId="0" borderId="0" xfId="0" applyFont="1"/>
    <xf numFmtId="2" fontId="7" fillId="0" borderId="1" xfId="2" applyNumberFormat="1" applyFont="1" applyBorder="1" applyAlignment="1">
      <alignment vertical="center"/>
    </xf>
    <xf numFmtId="2" fontId="7" fillId="0" borderId="10" xfId="2" applyNumberFormat="1" applyFont="1" applyBorder="1" applyAlignment="1">
      <alignment vertical="center"/>
    </xf>
    <xf numFmtId="2" fontId="3" fillId="0" borderId="8" xfId="0" applyNumberFormat="1" applyFont="1" applyBorder="1" applyAlignment="1">
      <alignment vertical="center"/>
    </xf>
    <xf numFmtId="2" fontId="7" fillId="0" borderId="0" xfId="2" applyNumberFormat="1" applyFont="1" applyBorder="1" applyAlignment="1">
      <alignment vertical="center"/>
    </xf>
    <xf numFmtId="0" fontId="0" fillId="0" borderId="0" xfId="0"/>
    <xf numFmtId="0" fontId="44" fillId="0" borderId="0" xfId="0" applyFont="1"/>
    <xf numFmtId="0" fontId="45" fillId="0" borderId="0" xfId="0" applyFont="1"/>
    <xf numFmtId="166" fontId="5" fillId="0" borderId="0" xfId="0" applyNumberFormat="1" applyFont="1"/>
    <xf numFmtId="0" fontId="46" fillId="0" borderId="58" xfId="0" applyFont="1" applyFill="1" applyBorder="1" applyAlignment="1">
      <alignment vertical="center"/>
    </xf>
    <xf numFmtId="164" fontId="46" fillId="0" borderId="58" xfId="0" applyNumberFormat="1" applyFont="1" applyBorder="1" applyAlignment="1">
      <alignment horizontal="center" vertical="center"/>
    </xf>
    <xf numFmtId="164" fontId="46" fillId="0" borderId="58" xfId="0" applyNumberFormat="1" applyFont="1" applyBorder="1" applyAlignment="1">
      <alignment horizontal="left" vertical="center"/>
    </xf>
    <xf numFmtId="0" fontId="48" fillId="0" borderId="0" xfId="0" applyFont="1" applyAlignment="1">
      <alignment vertical="center"/>
    </xf>
    <xf numFmtId="0" fontId="6" fillId="0" borderId="58" xfId="0" applyFont="1" applyBorder="1" applyAlignment="1">
      <alignment horizontal="center" vertical="center"/>
    </xf>
    <xf numFmtId="0" fontId="49" fillId="0" borderId="0" xfId="0" applyFont="1" applyAlignment="1">
      <alignment vertical="center"/>
    </xf>
    <xf numFmtId="0" fontId="3" fillId="0" borderId="0" xfId="0" applyFont="1" applyAlignment="1">
      <alignment vertical="center"/>
    </xf>
    <xf numFmtId="0" fontId="51" fillId="0" borderId="34" xfId="0" applyFont="1" applyFill="1" applyBorder="1" applyAlignment="1">
      <alignment vertical="center"/>
    </xf>
    <xf numFmtId="0" fontId="51" fillId="0" borderId="58" xfId="0" applyFont="1" applyFill="1" applyBorder="1" applyAlignment="1">
      <alignment vertical="center"/>
    </xf>
    <xf numFmtId="164" fontId="51" fillId="0" borderId="58" xfId="0" applyNumberFormat="1" applyFont="1" applyBorder="1" applyAlignment="1">
      <alignment horizontal="center" vertical="center"/>
    </xf>
    <xf numFmtId="4" fontId="51" fillId="0" borderId="58" xfId="0" applyNumberFormat="1" applyFont="1" applyBorder="1" applyAlignment="1">
      <alignment horizontal="center" vertical="center"/>
    </xf>
    <xf numFmtId="3" fontId="51" fillId="0" borderId="58" xfId="0" applyNumberFormat="1" applyFont="1" applyBorder="1" applyAlignment="1">
      <alignment horizontal="center" vertical="center"/>
    </xf>
    <xf numFmtId="0" fontId="53" fillId="0" borderId="0" xfId="0" applyFont="1"/>
    <xf numFmtId="2" fontId="54" fillId="0" borderId="1" xfId="0" applyNumberFormat="1" applyFont="1" applyBorder="1"/>
    <xf numFmtId="2" fontId="54" fillId="0" borderId="2" xfId="0" applyNumberFormat="1" applyFont="1" applyBorder="1"/>
    <xf numFmtId="0" fontId="54" fillId="0" borderId="1" xfId="0" applyFont="1" applyBorder="1"/>
    <xf numFmtId="0" fontId="54" fillId="0" borderId="2" xfId="0" applyFont="1" applyBorder="1"/>
    <xf numFmtId="0" fontId="6" fillId="0" borderId="67" xfId="0" applyFont="1" applyBorder="1" applyAlignment="1">
      <alignment horizontal="center" vertical="center"/>
    </xf>
    <xf numFmtId="2" fontId="3" fillId="0" borderId="7" xfId="0" applyNumberFormat="1" applyFont="1" applyBorder="1" applyAlignment="1">
      <alignment vertical="center"/>
    </xf>
    <xf numFmtId="3" fontId="0" fillId="0" borderId="0" xfId="0" applyNumberFormat="1"/>
    <xf numFmtId="164" fontId="46" fillId="0" borderId="78" xfId="0" applyNumberFormat="1" applyFont="1" applyBorder="1" applyAlignment="1">
      <alignment horizontal="center" vertical="center"/>
    </xf>
    <xf numFmtId="0" fontId="46" fillId="0" borderId="0" xfId="0" applyFont="1" applyFill="1" applyBorder="1" applyAlignment="1">
      <alignment vertical="center"/>
    </xf>
    <xf numFmtId="3" fontId="51" fillId="59" borderId="58" xfId="0" applyNumberFormat="1" applyFont="1" applyFill="1" applyBorder="1" applyAlignment="1">
      <alignment horizontal="center" vertical="center"/>
    </xf>
    <xf numFmtId="3" fontId="51" fillId="59" borderId="77" xfId="0" applyNumberFormat="1" applyFont="1" applyFill="1" applyBorder="1" applyAlignment="1">
      <alignment horizontal="center" vertical="center"/>
    </xf>
    <xf numFmtId="3" fontId="51" fillId="60" borderId="54" xfId="0" applyNumberFormat="1" applyFont="1" applyFill="1" applyBorder="1" applyAlignment="1">
      <alignment horizontal="center" vertical="center"/>
    </xf>
    <xf numFmtId="0" fontId="51" fillId="0" borderId="0" xfId="0" applyFont="1" applyFill="1" applyBorder="1" applyAlignment="1">
      <alignment vertical="center"/>
    </xf>
    <xf numFmtId="164" fontId="46" fillId="0" borderId="33" xfId="0" applyNumberFormat="1" applyFont="1" applyBorder="1" applyAlignment="1">
      <alignment horizontal="center" vertical="center"/>
    </xf>
    <xf numFmtId="164" fontId="51" fillId="0" borderId="77" xfId="0" applyNumberFormat="1" applyFont="1" applyBorder="1" applyAlignment="1">
      <alignment horizontal="center" vertical="center"/>
    </xf>
    <xf numFmtId="164" fontId="46" fillId="0" borderId="64" xfId="0" applyNumberFormat="1" applyFont="1" applyBorder="1" applyAlignment="1">
      <alignment horizontal="center" vertical="center"/>
    </xf>
    <xf numFmtId="164" fontId="46" fillId="0" borderId="45" xfId="0" applyNumberFormat="1" applyFont="1" applyBorder="1" applyAlignment="1">
      <alignment horizontal="center" vertical="center"/>
    </xf>
    <xf numFmtId="164" fontId="46" fillId="0" borderId="77" xfId="0" applyNumberFormat="1" applyFont="1" applyBorder="1" applyAlignment="1">
      <alignment horizontal="center" vertical="center"/>
    </xf>
    <xf numFmtId="0" fontId="46" fillId="0" borderId="79" xfId="0" applyFont="1" applyFill="1" applyBorder="1" applyAlignment="1">
      <alignment vertical="center"/>
    </xf>
    <xf numFmtId="0" fontId="46" fillId="0" borderId="64" xfId="0" applyFont="1" applyFill="1" applyBorder="1" applyAlignment="1">
      <alignment vertical="center"/>
    </xf>
    <xf numFmtId="0" fontId="56" fillId="0" borderId="0" xfId="0" applyFont="1"/>
    <xf numFmtId="4" fontId="0" fillId="0" borderId="0" xfId="0" applyNumberFormat="1"/>
    <xf numFmtId="4" fontId="57" fillId="0" borderId="6" xfId="0" applyNumberFormat="1" applyFont="1" applyBorder="1" applyAlignment="1">
      <alignment vertical="center"/>
    </xf>
    <xf numFmtId="2" fontId="3" fillId="0" borderId="2" xfId="0" applyNumberFormat="1" applyFont="1" applyBorder="1" applyAlignment="1">
      <alignment vertical="center"/>
    </xf>
    <xf numFmtId="0" fontId="46" fillId="0" borderId="77" xfId="0" applyFont="1" applyFill="1" applyBorder="1" applyAlignment="1">
      <alignment vertical="center"/>
    </xf>
    <xf numFmtId="3" fontId="45" fillId="0" borderId="0" xfId="0" applyNumberFormat="1" applyFont="1"/>
    <xf numFmtId="164" fontId="51" fillId="0" borderId="78" xfId="0" applyNumberFormat="1" applyFont="1" applyBorder="1" applyAlignment="1">
      <alignment horizontal="center" vertical="center"/>
    </xf>
    <xf numFmtId="0" fontId="51" fillId="0" borderId="77" xfId="0" applyFont="1" applyFill="1" applyBorder="1" applyAlignment="1">
      <alignment vertical="center"/>
    </xf>
    <xf numFmtId="164" fontId="51" fillId="0" borderId="57" xfId="0" applyNumberFormat="1" applyFont="1" applyBorder="1" applyAlignment="1">
      <alignment horizontal="left" vertical="center"/>
    </xf>
    <xf numFmtId="3" fontId="5" fillId="0" borderId="0" xfId="0" applyNumberFormat="1" applyFont="1"/>
    <xf numFmtId="0" fontId="46" fillId="0" borderId="66" xfId="0" applyFont="1" applyFill="1" applyBorder="1" applyAlignment="1">
      <alignment vertical="center"/>
    </xf>
    <xf numFmtId="0" fontId="4" fillId="2" borderId="58" xfId="1" applyFont="1" applyFill="1" applyBorder="1" applyAlignment="1">
      <alignment horizontal="center" vertical="center"/>
    </xf>
    <xf numFmtId="0" fontId="47" fillId="0" borderId="34" xfId="0" applyFont="1" applyFill="1" applyBorder="1" applyAlignment="1">
      <alignment vertical="center"/>
    </xf>
    <xf numFmtId="0" fontId="47" fillId="0" borderId="75" xfId="0" applyFont="1" applyFill="1" applyBorder="1" applyAlignment="1">
      <alignment vertical="center"/>
    </xf>
    <xf numFmtId="2" fontId="4" fillId="0" borderId="58" xfId="2" applyNumberFormat="1" applyFont="1" applyBorder="1" applyAlignment="1">
      <alignment horizontal="center" vertical="center"/>
    </xf>
    <xf numFmtId="2" fontId="4" fillId="0" borderId="58" xfId="2" applyNumberFormat="1" applyFont="1" applyBorder="1" applyAlignment="1">
      <alignment horizontal="center" vertical="center" wrapText="1"/>
    </xf>
    <xf numFmtId="0" fontId="6" fillId="4" borderId="58" xfId="0" applyFont="1" applyFill="1" applyBorder="1" applyAlignment="1">
      <alignment vertical="center" wrapText="1"/>
    </xf>
    <xf numFmtId="166" fontId="6" fillId="4" borderId="58" xfId="0" applyNumberFormat="1" applyFont="1" applyFill="1" applyBorder="1" applyAlignment="1">
      <alignment horizontal="center" vertical="center" wrapText="1"/>
    </xf>
    <xf numFmtId="164" fontId="6" fillId="4" borderId="58" xfId="0" applyNumberFormat="1" applyFont="1" applyFill="1" applyBorder="1" applyAlignment="1">
      <alignment horizontal="right" vertical="center" wrapText="1"/>
    </xf>
    <xf numFmtId="0" fontId="6" fillId="0" borderId="34" xfId="0" applyFont="1" applyFill="1" applyBorder="1" applyAlignment="1">
      <alignment vertical="center" wrapText="1"/>
    </xf>
    <xf numFmtId="14" fontId="6" fillId="0" borderId="58" xfId="0" applyNumberFormat="1" applyFont="1" applyFill="1" applyBorder="1" applyAlignment="1">
      <alignment horizontal="center" vertical="center"/>
    </xf>
    <xf numFmtId="166" fontId="6" fillId="4" borderId="58" xfId="0" applyNumberFormat="1" applyFont="1" applyFill="1" applyBorder="1" applyAlignment="1">
      <alignment horizontal="right" vertical="center" wrapText="1"/>
    </xf>
    <xf numFmtId="0" fontId="47" fillId="0" borderId="58" xfId="0" applyFont="1" applyFill="1" applyBorder="1" applyAlignment="1">
      <alignment vertical="center" wrapText="1"/>
    </xf>
    <xf numFmtId="164" fontId="47" fillId="0" borderId="58" xfId="0" applyNumberFormat="1" applyFont="1" applyFill="1" applyBorder="1" applyAlignment="1">
      <alignment horizontal="right" vertical="center" wrapText="1"/>
    </xf>
    <xf numFmtId="0" fontId="47" fillId="0" borderId="81" xfId="0" applyFont="1" applyFill="1" applyBorder="1" applyAlignment="1">
      <alignment vertical="center"/>
    </xf>
    <xf numFmtId="0" fontId="47" fillId="0" borderId="75" xfId="0" applyFont="1" applyFill="1" applyBorder="1" applyAlignment="1">
      <alignment vertical="center" wrapText="1"/>
    </xf>
    <xf numFmtId="164" fontId="47" fillId="0" borderId="57" xfId="0" applyNumberFormat="1" applyFont="1" applyBorder="1" applyAlignment="1">
      <alignment horizontal="right" vertical="center"/>
    </xf>
    <xf numFmtId="0" fontId="6" fillId="0" borderId="59" xfId="0" applyFont="1" applyFill="1" applyBorder="1" applyAlignment="1">
      <alignment horizontal="center" vertical="center"/>
    </xf>
    <xf numFmtId="167" fontId="6" fillId="0" borderId="58" xfId="0" applyNumberFormat="1" applyFont="1" applyBorder="1" applyAlignment="1">
      <alignment horizontal="center" vertical="center"/>
    </xf>
    <xf numFmtId="2" fontId="6" fillId="0" borderId="58" xfId="0" applyNumberFormat="1" applyFont="1" applyBorder="1" applyAlignment="1">
      <alignment horizontal="center" vertical="center"/>
    </xf>
    <xf numFmtId="0" fontId="47" fillId="2" borderId="58" xfId="1" applyFont="1" applyFill="1" applyBorder="1" applyAlignment="1">
      <alignment horizontal="center" vertical="center"/>
    </xf>
    <xf numFmtId="0" fontId="47" fillId="2" borderId="58" xfId="1" applyFont="1" applyFill="1" applyBorder="1" applyAlignment="1">
      <alignment horizontal="center" vertical="center" wrapText="1"/>
    </xf>
    <xf numFmtId="0" fontId="47" fillId="0" borderId="65" xfId="0" applyFont="1" applyFill="1" applyBorder="1" applyAlignment="1">
      <alignment vertical="center"/>
    </xf>
    <xf numFmtId="2" fontId="3" fillId="0" borderId="8" xfId="0" applyNumberFormat="1" applyFont="1" applyBorder="1" applyAlignment="1">
      <alignment horizontal="right" vertical="center"/>
    </xf>
    <xf numFmtId="4" fontId="3" fillId="0" borderId="6" xfId="0" applyNumberFormat="1" applyFont="1" applyBorder="1" applyAlignment="1">
      <alignment horizontal="right" vertical="center"/>
    </xf>
    <xf numFmtId="0" fontId="1" fillId="0" borderId="0" xfId="0" applyFont="1" applyAlignment="1">
      <alignment vertical="center"/>
    </xf>
    <xf numFmtId="3" fontId="3" fillId="0" borderId="1" xfId="0" applyNumberFormat="1" applyFont="1" applyBorder="1" applyAlignment="1">
      <alignment horizontal="right" vertical="center"/>
    </xf>
    <xf numFmtId="1" fontId="3" fillId="0" borderId="1" xfId="0" applyNumberFormat="1" applyFont="1" applyBorder="1" applyAlignment="1">
      <alignment vertical="center"/>
    </xf>
    <xf numFmtId="3" fontId="3" fillId="0" borderId="1" xfId="0" applyNumberFormat="1" applyFont="1" applyBorder="1" applyAlignment="1">
      <alignment horizontal="right"/>
    </xf>
    <xf numFmtId="4" fontId="3" fillId="0" borderId="60" xfId="0" applyNumberFormat="1" applyFont="1" applyBorder="1" applyAlignment="1">
      <alignment vertical="center"/>
    </xf>
    <xf numFmtId="0" fontId="3" fillId="0" borderId="1" xfId="0" applyFont="1" applyBorder="1" applyAlignment="1">
      <alignment horizontal="right"/>
    </xf>
    <xf numFmtId="3" fontId="3" fillId="0" borderId="2" xfId="0" applyNumberFormat="1" applyFont="1" applyFill="1" applyBorder="1" applyAlignment="1">
      <alignment horizontal="right" vertical="center"/>
    </xf>
    <xf numFmtId="164" fontId="61" fillId="0" borderId="58" xfId="0" applyNumberFormat="1" applyFont="1" applyBorder="1" applyAlignment="1">
      <alignment horizontal="center" vertical="center"/>
    </xf>
    <xf numFmtId="4" fontId="62" fillId="0" borderId="58" xfId="0" applyNumberFormat="1" applyFont="1" applyBorder="1" applyAlignment="1">
      <alignment horizontal="center" vertical="center"/>
    </xf>
    <xf numFmtId="4" fontId="63" fillId="0" borderId="58" xfId="0" applyNumberFormat="1" applyFont="1" applyBorder="1" applyAlignment="1">
      <alignment horizontal="center" vertical="center"/>
    </xf>
    <xf numFmtId="3" fontId="61" fillId="0" borderId="58" xfId="0" applyNumberFormat="1" applyFont="1" applyBorder="1" applyAlignment="1">
      <alignment horizontal="center" vertical="center"/>
    </xf>
    <xf numFmtId="4" fontId="61" fillId="0" borderId="58" xfId="0" applyNumberFormat="1" applyFont="1" applyBorder="1" applyAlignment="1">
      <alignment horizontal="center" vertical="center"/>
    </xf>
    <xf numFmtId="0" fontId="59" fillId="0" borderId="0" xfId="0" applyFont="1" applyAlignment="1">
      <alignment vertical="center"/>
    </xf>
    <xf numFmtId="0" fontId="6" fillId="0" borderId="34" xfId="0" applyFont="1" applyFill="1" applyBorder="1" applyAlignment="1">
      <alignment vertical="center"/>
    </xf>
    <xf numFmtId="164" fontId="6" fillId="0" borderId="34" xfId="0" applyNumberFormat="1" applyFont="1" applyBorder="1" applyAlignment="1">
      <alignment horizontal="right" vertical="center"/>
    </xf>
    <xf numFmtId="164" fontId="64" fillId="0" borderId="58" xfId="0" applyNumberFormat="1" applyFont="1" applyBorder="1" applyAlignment="1">
      <alignment horizontal="center" vertical="center"/>
    </xf>
    <xf numFmtId="4" fontId="64" fillId="0" borderId="58" xfId="0" applyNumberFormat="1" applyFont="1" applyBorder="1" applyAlignment="1">
      <alignment horizontal="center" vertical="center"/>
    </xf>
    <xf numFmtId="3" fontId="64" fillId="0" borderId="58" xfId="0" applyNumberFormat="1" applyFont="1" applyBorder="1" applyAlignment="1">
      <alignment horizontal="center" vertical="center"/>
    </xf>
    <xf numFmtId="4" fontId="65" fillId="0" borderId="6" xfId="0" applyNumberFormat="1" applyFont="1" applyBorder="1" applyAlignment="1">
      <alignment vertical="center"/>
    </xf>
    <xf numFmtId="0" fontId="68" fillId="0" borderId="0" xfId="0" applyFont="1"/>
    <xf numFmtId="0" fontId="66" fillId="2" borderId="83" xfId="0" applyFont="1" applyFill="1" applyBorder="1" applyAlignment="1">
      <alignment horizontal="center" vertical="center"/>
    </xf>
    <xf numFmtId="0" fontId="66" fillId="2" borderId="83" xfId="0" applyFont="1" applyFill="1" applyBorder="1" applyAlignment="1">
      <alignment horizontal="center" vertical="center" wrapText="1"/>
    </xf>
    <xf numFmtId="0" fontId="69" fillId="4" borderId="87" xfId="364" applyFont="1" applyFill="1" applyBorder="1" applyAlignment="1">
      <alignment horizontal="right" vertical="center"/>
    </xf>
    <xf numFmtId="0" fontId="69" fillId="4" borderId="87" xfId="364" applyFont="1" applyFill="1" applyBorder="1" applyAlignment="1">
      <alignment horizontal="left" vertical="center"/>
    </xf>
    <xf numFmtId="3" fontId="66" fillId="0" borderId="88" xfId="2" applyNumberFormat="1" applyFont="1" applyFill="1" applyBorder="1" applyAlignment="1">
      <alignment horizontal="center" vertical="center"/>
    </xf>
    <xf numFmtId="3" fontId="69" fillId="0" borderId="88" xfId="2" applyNumberFormat="1" applyFont="1" applyFill="1" applyBorder="1" applyAlignment="1">
      <alignment horizontal="center" vertical="center"/>
    </xf>
    <xf numFmtId="164" fontId="46" fillId="0" borderId="79" xfId="0" applyNumberFormat="1" applyFont="1" applyFill="1" applyBorder="1" applyAlignment="1">
      <alignment horizontal="center" vertical="center"/>
    </xf>
    <xf numFmtId="0" fontId="69" fillId="4" borderId="89" xfId="364" applyFont="1" applyFill="1" applyBorder="1" applyAlignment="1">
      <alignment horizontal="right" vertical="center"/>
    </xf>
    <xf numFmtId="0" fontId="69" fillId="4" borderId="89" xfId="364" applyFont="1" applyFill="1" applyBorder="1" applyAlignment="1">
      <alignment horizontal="left" vertical="center"/>
    </xf>
    <xf numFmtId="0" fontId="69" fillId="0" borderId="95" xfId="2" applyFont="1" applyFill="1" applyBorder="1" applyAlignment="1">
      <alignment horizontal="right" vertical="center"/>
    </xf>
    <xf numFmtId="0" fontId="69" fillId="0" borderId="95" xfId="2" applyFont="1" applyFill="1" applyBorder="1" applyAlignment="1">
      <alignment horizontal="left" vertical="center"/>
    </xf>
    <xf numFmtId="0" fontId="70" fillId="0" borderId="0" xfId="0" applyFont="1"/>
    <xf numFmtId="0" fontId="69" fillId="2" borderId="95" xfId="0" applyFont="1" applyFill="1" applyBorder="1" applyAlignment="1">
      <alignment horizontal="center" vertical="center"/>
    </xf>
    <xf numFmtId="0" fontId="69" fillId="2" borderId="95" xfId="0" applyFont="1" applyFill="1" applyBorder="1" applyAlignment="1">
      <alignment horizontal="center" vertical="center" wrapText="1"/>
    </xf>
    <xf numFmtId="3" fontId="61" fillId="0" borderId="34" xfId="0" applyNumberFormat="1" applyFont="1" applyBorder="1" applyAlignment="1">
      <alignment horizontal="center" vertical="center"/>
    </xf>
    <xf numFmtId="3" fontId="61" fillId="0" borderId="35" xfId="0" applyNumberFormat="1" applyFont="1" applyBorder="1" applyAlignment="1">
      <alignment horizontal="center" vertical="center"/>
    </xf>
    <xf numFmtId="3" fontId="61" fillId="0" borderId="33" xfId="0" applyNumberFormat="1" applyFont="1" applyBorder="1" applyAlignment="1">
      <alignment horizontal="center" vertical="center"/>
    </xf>
    <xf numFmtId="0" fontId="6" fillId="0" borderId="34" xfId="0" applyFont="1" applyBorder="1" applyAlignment="1">
      <alignment horizontal="right" vertical="center"/>
    </xf>
    <xf numFmtId="0" fontId="6" fillId="0" borderId="35" xfId="0" applyFont="1" applyBorder="1" applyAlignment="1">
      <alignment horizontal="right" vertical="center"/>
    </xf>
    <xf numFmtId="0" fontId="6" fillId="0" borderId="33" xfId="0" applyFont="1" applyBorder="1" applyAlignment="1">
      <alignment horizontal="right" vertical="center"/>
    </xf>
    <xf numFmtId="2" fontId="3" fillId="0" borderId="10" xfId="0" applyNumberFormat="1" applyFont="1" applyBorder="1" applyAlignment="1">
      <alignment horizontal="center" vertical="center"/>
    </xf>
    <xf numFmtId="2" fontId="3" fillId="0" borderId="9" xfId="0" applyNumberFormat="1" applyFont="1" applyBorder="1" applyAlignment="1">
      <alignment horizontal="center" vertical="center"/>
    </xf>
    <xf numFmtId="2" fontId="55" fillId="0" borderId="6" xfId="0" applyNumberFormat="1" applyFont="1" applyBorder="1" applyAlignment="1">
      <alignment horizontal="center" vertical="center"/>
    </xf>
    <xf numFmtId="2" fontId="55" fillId="0" borderId="7" xfId="0" applyNumberFormat="1" applyFont="1" applyBorder="1" applyAlignment="1">
      <alignment horizontal="center" vertical="center"/>
    </xf>
    <xf numFmtId="2" fontId="55" fillId="0" borderId="8" xfId="0" applyNumberFormat="1" applyFont="1" applyBorder="1" applyAlignment="1">
      <alignment horizontal="center" vertical="center"/>
    </xf>
    <xf numFmtId="0" fontId="3" fillId="0" borderId="68"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2" fontId="3" fillId="0" borderId="6" xfId="0" applyNumberFormat="1" applyFont="1" applyBorder="1" applyAlignment="1">
      <alignment horizontal="right" vertical="center"/>
    </xf>
    <xf numFmtId="2" fontId="3" fillId="0" borderId="7" xfId="0" applyNumberFormat="1" applyFont="1" applyBorder="1" applyAlignment="1">
      <alignment horizontal="right" vertical="center"/>
    </xf>
    <xf numFmtId="2" fontId="3" fillId="0" borderId="8" xfId="0" applyNumberFormat="1" applyFont="1" applyBorder="1" applyAlignment="1">
      <alignment horizontal="right" vertical="center"/>
    </xf>
    <xf numFmtId="2" fontId="3" fillId="0" borderId="6" xfId="0" applyNumberFormat="1" applyFont="1" applyBorder="1" applyAlignment="1">
      <alignment horizontal="right"/>
    </xf>
    <xf numFmtId="2" fontId="3" fillId="0" borderId="7" xfId="0" applyNumberFormat="1" applyFont="1" applyBorder="1" applyAlignment="1">
      <alignment horizontal="right"/>
    </xf>
    <xf numFmtId="2" fontId="3" fillId="0" borderId="8" xfId="0" applyNumberFormat="1" applyFont="1" applyBorder="1" applyAlignment="1">
      <alignment horizontal="right"/>
    </xf>
    <xf numFmtId="4" fontId="3" fillId="0" borderId="6" xfId="0" applyNumberFormat="1" applyFont="1" applyBorder="1" applyAlignment="1">
      <alignment horizontal="right" vertical="center"/>
    </xf>
    <xf numFmtId="4" fontId="3" fillId="0" borderId="8" xfId="0" applyNumberFormat="1" applyFont="1" applyBorder="1" applyAlignment="1">
      <alignment horizontal="right" vertical="center"/>
    </xf>
    <xf numFmtId="4" fontId="3" fillId="0" borderId="7" xfId="0" applyNumberFormat="1" applyFont="1" applyBorder="1" applyAlignment="1">
      <alignment horizontal="right" vertical="center"/>
    </xf>
    <xf numFmtId="3" fontId="3" fillId="0" borderId="68" xfId="0" applyNumberFormat="1" applyFont="1" applyBorder="1" applyAlignment="1">
      <alignment horizontal="right" vertical="center"/>
    </xf>
    <xf numFmtId="3" fontId="3" fillId="0" borderId="7" xfId="0" applyNumberFormat="1" applyFont="1" applyBorder="1" applyAlignment="1">
      <alignment horizontal="right" vertical="center"/>
    </xf>
    <xf numFmtId="3" fontId="3" fillId="0" borderId="6" xfId="0" applyNumberFormat="1" applyFont="1" applyBorder="1" applyAlignment="1">
      <alignment horizontal="right" vertical="center"/>
    </xf>
    <xf numFmtId="2" fontId="3" fillId="0" borderId="6" xfId="0" applyNumberFormat="1" applyFont="1" applyBorder="1" applyAlignment="1">
      <alignment horizontal="right" vertical="center" wrapText="1"/>
    </xf>
    <xf numFmtId="2" fontId="3" fillId="0" borderId="7" xfId="0" applyNumberFormat="1" applyFont="1" applyBorder="1" applyAlignment="1">
      <alignment horizontal="right" vertical="center" wrapText="1"/>
    </xf>
    <xf numFmtId="2" fontId="3" fillId="0" borderId="8" xfId="0" applyNumberFormat="1" applyFont="1" applyBorder="1" applyAlignment="1">
      <alignment horizontal="right" vertical="center" wrapText="1"/>
    </xf>
    <xf numFmtId="3" fontId="6" fillId="0" borderId="34" xfId="0" applyNumberFormat="1" applyFont="1" applyBorder="1" applyAlignment="1">
      <alignment horizontal="center" vertical="center"/>
    </xf>
    <xf numFmtId="3" fontId="6" fillId="0" borderId="35" xfId="0" applyNumberFormat="1" applyFont="1" applyBorder="1" applyAlignment="1">
      <alignment horizontal="center" vertical="center"/>
    </xf>
    <xf numFmtId="3" fontId="6" fillId="0" borderId="33" xfId="0" applyNumberFormat="1"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3" fillId="0" borderId="3" xfId="0" applyFont="1" applyBorder="1" applyAlignment="1">
      <alignment horizontal="center" vertical="center"/>
    </xf>
    <xf numFmtId="0" fontId="6" fillId="0" borderId="81" xfId="0" applyFont="1" applyBorder="1" applyAlignment="1">
      <alignment horizontal="center" vertical="center"/>
    </xf>
    <xf numFmtId="0" fontId="6" fillId="0" borderId="80" xfId="0" applyFont="1" applyBorder="1" applyAlignment="1">
      <alignment horizontal="center" vertical="center"/>
    </xf>
    <xf numFmtId="0" fontId="6" fillId="0" borderId="78" xfId="0" applyFont="1" applyBorder="1" applyAlignment="1">
      <alignment horizontal="center" vertical="center"/>
    </xf>
    <xf numFmtId="0" fontId="60" fillId="58" borderId="63" xfId="0" applyFont="1" applyFill="1" applyBorder="1" applyAlignment="1">
      <alignment horizontal="center" vertical="center"/>
    </xf>
    <xf numFmtId="164" fontId="59" fillId="0" borderId="60" xfId="0" applyNumberFormat="1" applyFont="1" applyFill="1" applyBorder="1" applyAlignment="1">
      <alignment horizontal="right" vertical="center" wrapText="1"/>
    </xf>
    <xf numFmtId="164" fontId="59" fillId="0" borderId="61" xfId="0" applyNumberFormat="1" applyFont="1" applyFill="1" applyBorder="1" applyAlignment="1">
      <alignment horizontal="right" vertical="center" wrapText="1"/>
    </xf>
    <xf numFmtId="164" fontId="59" fillId="0" borderId="62" xfId="0" applyNumberFormat="1" applyFont="1" applyFill="1" applyBorder="1" applyAlignment="1">
      <alignment horizontal="right" vertical="center" wrapText="1"/>
    </xf>
    <xf numFmtId="2" fontId="45" fillId="0" borderId="75" xfId="0" applyNumberFormat="1" applyFont="1" applyBorder="1" applyAlignment="1">
      <alignment horizontal="center"/>
    </xf>
    <xf numFmtId="2" fontId="45" fillId="0" borderId="73" xfId="0" applyNumberFormat="1" applyFont="1" applyBorder="1" applyAlignment="1">
      <alignment horizontal="center"/>
    </xf>
    <xf numFmtId="2" fontId="45" fillId="0" borderId="78" xfId="0" applyNumberFormat="1" applyFont="1" applyBorder="1" applyAlignment="1">
      <alignment horizontal="center"/>
    </xf>
    <xf numFmtId="2" fontId="50" fillId="0" borderId="75" xfId="0" applyNumberFormat="1" applyFont="1" applyBorder="1" applyAlignment="1">
      <alignment horizontal="center" vertical="center"/>
    </xf>
    <xf numFmtId="2" fontId="50" fillId="0" borderId="73" xfId="0" applyNumberFormat="1" applyFont="1" applyBorder="1" applyAlignment="1">
      <alignment horizontal="center" vertical="center"/>
    </xf>
    <xf numFmtId="2" fontId="50" fillId="0" borderId="78" xfId="0" applyNumberFormat="1" applyFont="1" applyBorder="1" applyAlignment="1">
      <alignment horizontal="center" vertical="center"/>
    </xf>
    <xf numFmtId="0" fontId="47" fillId="0" borderId="75" xfId="0" applyFont="1" applyFill="1" applyBorder="1" applyAlignment="1">
      <alignment horizontal="center" vertical="center"/>
    </xf>
    <xf numFmtId="0" fontId="47" fillId="0" borderId="78" xfId="0" applyFont="1" applyFill="1" applyBorder="1" applyAlignment="1">
      <alignment horizontal="center" vertical="center"/>
    </xf>
    <xf numFmtId="2" fontId="50" fillId="0" borderId="81" xfId="0" applyNumberFormat="1" applyFont="1" applyBorder="1" applyAlignment="1">
      <alignment horizontal="center" vertical="center"/>
    </xf>
    <xf numFmtId="2" fontId="50" fillId="0" borderId="80" xfId="0" applyNumberFormat="1" applyFont="1" applyBorder="1" applyAlignment="1">
      <alignment horizontal="center" vertical="center"/>
    </xf>
    <xf numFmtId="0" fontId="47" fillId="59" borderId="75" xfId="0" applyFont="1" applyFill="1" applyBorder="1" applyAlignment="1">
      <alignment horizontal="center" vertical="center"/>
    </xf>
    <xf numFmtId="0" fontId="47" fillId="59" borderId="78" xfId="0" applyFont="1" applyFill="1" applyBorder="1" applyAlignment="1">
      <alignment horizontal="center" vertical="center"/>
    </xf>
    <xf numFmtId="2" fontId="45" fillId="59" borderId="75" xfId="0" applyNumberFormat="1" applyFont="1" applyFill="1" applyBorder="1" applyAlignment="1">
      <alignment horizontal="center"/>
    </xf>
    <xf numFmtId="2" fontId="45" fillId="59" borderId="73" xfId="0" applyNumberFormat="1" applyFont="1" applyFill="1" applyBorder="1" applyAlignment="1">
      <alignment horizontal="center"/>
    </xf>
    <xf numFmtId="2" fontId="45" fillId="59" borderId="78" xfId="0" applyNumberFormat="1" applyFont="1" applyFill="1" applyBorder="1" applyAlignment="1">
      <alignment horizontal="center"/>
    </xf>
    <xf numFmtId="2" fontId="45" fillId="0" borderId="81" xfId="0" applyNumberFormat="1" applyFont="1" applyBorder="1" applyAlignment="1">
      <alignment horizontal="center"/>
    </xf>
    <xf numFmtId="2" fontId="45" fillId="0" borderId="80" xfId="0" applyNumberFormat="1" applyFont="1" applyBorder="1" applyAlignment="1">
      <alignment horizontal="center"/>
    </xf>
    <xf numFmtId="2" fontId="52" fillId="0" borderId="4" xfId="0" applyNumberFormat="1" applyFont="1" applyBorder="1" applyAlignment="1">
      <alignment horizontal="center" vertical="center"/>
    </xf>
    <xf numFmtId="2" fontId="52" fillId="0" borderId="5" xfId="0" applyNumberFormat="1" applyFont="1" applyBorder="1" applyAlignment="1">
      <alignment horizontal="center" vertical="center"/>
    </xf>
    <xf numFmtId="0" fontId="47" fillId="0" borderId="81" xfId="0" applyFont="1" applyFill="1" applyBorder="1" applyAlignment="1">
      <alignment horizontal="center" vertical="center"/>
    </xf>
    <xf numFmtId="0" fontId="47" fillId="60" borderId="44" xfId="0" applyFont="1" applyFill="1" applyBorder="1" applyAlignment="1">
      <alignment horizontal="center" vertical="center"/>
    </xf>
    <xf numFmtId="0" fontId="47" fillId="60" borderId="45" xfId="0" applyFont="1" applyFill="1" applyBorder="1" applyAlignment="1">
      <alignment horizontal="center" vertical="center"/>
    </xf>
    <xf numFmtId="2" fontId="50" fillId="60" borderId="56" xfId="0" applyNumberFormat="1" applyFont="1" applyFill="1" applyBorder="1" applyAlignment="1">
      <alignment horizontal="center"/>
    </xf>
    <xf numFmtId="2" fontId="50" fillId="60" borderId="50" xfId="0" applyNumberFormat="1" applyFont="1" applyFill="1" applyBorder="1" applyAlignment="1">
      <alignment horizontal="center"/>
    </xf>
    <xf numFmtId="2" fontId="50" fillId="60" borderId="55" xfId="0" applyNumberFormat="1" applyFont="1" applyFill="1" applyBorder="1" applyAlignment="1">
      <alignment horizontal="center"/>
    </xf>
    <xf numFmtId="2" fontId="50" fillId="59" borderId="81" xfId="0" applyNumberFormat="1" applyFont="1" applyFill="1" applyBorder="1" applyAlignment="1">
      <alignment horizontal="center"/>
    </xf>
    <xf numFmtId="2" fontId="50" fillId="59" borderId="80" xfId="0" applyNumberFormat="1" applyFont="1" applyFill="1" applyBorder="1" applyAlignment="1">
      <alignment horizontal="center"/>
    </xf>
    <xf numFmtId="2" fontId="50" fillId="59" borderId="78" xfId="0" applyNumberFormat="1" applyFont="1" applyFill="1" applyBorder="1" applyAlignment="1">
      <alignment horizontal="center"/>
    </xf>
    <xf numFmtId="2" fontId="50" fillId="0" borderId="81" xfId="0" applyNumberFormat="1" applyFont="1" applyBorder="1" applyAlignment="1">
      <alignment horizontal="center"/>
    </xf>
    <xf numFmtId="2" fontId="50" fillId="0" borderId="80" xfId="0" applyNumberFormat="1" applyFont="1" applyBorder="1" applyAlignment="1">
      <alignment horizontal="center"/>
    </xf>
    <xf numFmtId="2" fontId="50" fillId="0" borderId="78" xfId="0" applyNumberFormat="1" applyFont="1" applyBorder="1" applyAlignment="1">
      <alignment horizontal="center"/>
    </xf>
    <xf numFmtId="2" fontId="50" fillId="0" borderId="53" xfId="0" applyNumberFormat="1" applyFont="1" applyBorder="1" applyAlignment="1">
      <alignment horizontal="center"/>
    </xf>
    <xf numFmtId="2" fontId="50" fillId="0" borderId="50" xfId="0" applyNumberFormat="1" applyFont="1" applyBorder="1" applyAlignment="1">
      <alignment horizontal="center"/>
    </xf>
    <xf numFmtId="2" fontId="50" fillId="0" borderId="51" xfId="0" applyNumberFormat="1" applyFont="1" applyBorder="1" applyAlignment="1">
      <alignment horizontal="center"/>
    </xf>
    <xf numFmtId="2" fontId="50" fillId="0" borderId="52" xfId="0" applyNumberFormat="1" applyFont="1" applyBorder="1" applyAlignment="1">
      <alignment horizontal="center" vertical="center"/>
    </xf>
    <xf numFmtId="2" fontId="50" fillId="0" borderId="50" xfId="0" applyNumberFormat="1" applyFont="1" applyBorder="1" applyAlignment="1">
      <alignment horizontal="center" vertical="center"/>
    </xf>
    <xf numFmtId="2" fontId="50" fillId="0" borderId="51" xfId="0" applyNumberFormat="1" applyFont="1" applyBorder="1" applyAlignment="1">
      <alignment horizontal="center" vertical="center"/>
    </xf>
    <xf numFmtId="0" fontId="69" fillId="0" borderId="90" xfId="2" applyFont="1" applyFill="1" applyBorder="1" applyAlignment="1">
      <alignment horizontal="center" vertical="center"/>
    </xf>
    <xf numFmtId="0" fontId="69" fillId="0" borderId="91" xfId="2" applyFont="1" applyFill="1" applyBorder="1" applyAlignment="1">
      <alignment horizontal="center" vertical="center"/>
    </xf>
    <xf numFmtId="0" fontId="69" fillId="0" borderId="82" xfId="0" applyFont="1" applyBorder="1" applyAlignment="1">
      <alignment horizontal="right" vertical="center"/>
    </xf>
    <xf numFmtId="0" fontId="69" fillId="0" borderId="92" xfId="0" applyFont="1" applyBorder="1" applyAlignment="1">
      <alignment horizontal="center" vertical="center"/>
    </xf>
    <xf numFmtId="0" fontId="69" fillId="0" borderId="93" xfId="0" applyFont="1" applyBorder="1" applyAlignment="1">
      <alignment horizontal="center" vertical="center"/>
    </xf>
    <xf numFmtId="0" fontId="69" fillId="0" borderId="94" xfId="0" applyFont="1" applyBorder="1" applyAlignment="1">
      <alignment horizontal="center" vertical="center"/>
    </xf>
    <xf numFmtId="0" fontId="69" fillId="0" borderId="90" xfId="0" applyFont="1" applyFill="1" applyBorder="1" applyAlignment="1">
      <alignment horizontal="center" vertical="center"/>
    </xf>
    <xf numFmtId="0" fontId="69" fillId="0" borderId="91" xfId="0" applyFont="1" applyFill="1" applyBorder="1" applyAlignment="1">
      <alignment horizontal="center" vertical="center"/>
    </xf>
    <xf numFmtId="0" fontId="66" fillId="0" borderId="0" xfId="0" applyFont="1" applyAlignment="1">
      <alignment horizontal="right" vertical="center"/>
    </xf>
    <xf numFmtId="0" fontId="67" fillId="0" borderId="0" xfId="0" applyFont="1" applyAlignment="1">
      <alignment horizontal="center" vertical="center"/>
    </xf>
    <xf numFmtId="0" fontId="66" fillId="0" borderId="82" xfId="0" applyFont="1" applyBorder="1" applyAlignment="1">
      <alignment horizontal="right" vertical="center"/>
    </xf>
    <xf numFmtId="0" fontId="66" fillId="0" borderId="84" xfId="0" applyFont="1" applyBorder="1" applyAlignment="1">
      <alignment horizontal="center" vertical="center"/>
    </xf>
    <xf numFmtId="0" fontId="66" fillId="0" borderId="85" xfId="0" applyFont="1" applyBorder="1" applyAlignment="1">
      <alignment horizontal="center" vertical="center"/>
    </xf>
    <xf numFmtId="0" fontId="66" fillId="0" borderId="86" xfId="0" applyFont="1" applyBorder="1" applyAlignment="1">
      <alignment horizontal="center" vertical="center"/>
    </xf>
    <xf numFmtId="0" fontId="4" fillId="0" borderId="3" xfId="0" applyFont="1" applyBorder="1" applyAlignment="1">
      <alignment horizontal="center" vertical="center"/>
    </xf>
    <xf numFmtId="2" fontId="47" fillId="0" borderId="81" xfId="0" applyNumberFormat="1" applyFont="1" applyBorder="1" applyAlignment="1">
      <alignment horizontal="center" vertical="center"/>
    </xf>
    <xf numFmtId="2" fontId="47" fillId="0" borderId="80" xfId="0" applyNumberFormat="1" applyFont="1" applyBorder="1" applyAlignment="1">
      <alignment horizontal="center" vertical="center"/>
    </xf>
    <xf numFmtId="2" fontId="47" fillId="0" borderId="78" xfId="0" applyNumberFormat="1" applyFont="1" applyBorder="1" applyAlignment="1">
      <alignment horizontal="center" vertical="center"/>
    </xf>
    <xf numFmtId="2" fontId="47" fillId="0" borderId="34" xfId="0" applyNumberFormat="1" applyFont="1" applyBorder="1" applyAlignment="1">
      <alignment horizontal="center" vertical="center"/>
    </xf>
    <xf numFmtId="2" fontId="47" fillId="0" borderId="35" xfId="0" applyNumberFormat="1" applyFont="1" applyBorder="1" applyAlignment="1">
      <alignment horizontal="center" vertical="center"/>
    </xf>
    <xf numFmtId="2" fontId="47" fillId="0" borderId="33" xfId="0" applyNumberFormat="1" applyFont="1" applyBorder="1" applyAlignment="1">
      <alignment horizontal="center" vertical="center"/>
    </xf>
    <xf numFmtId="2" fontId="47" fillId="0" borderId="44" xfId="0" applyNumberFormat="1" applyFont="1" applyBorder="1" applyAlignment="1">
      <alignment horizontal="center" vertical="center"/>
    </xf>
    <xf numFmtId="2" fontId="47" fillId="0" borderId="73" xfId="0" applyNumberFormat="1" applyFont="1" applyBorder="1" applyAlignment="1">
      <alignment horizontal="center" vertical="center"/>
    </xf>
    <xf numFmtId="0" fontId="47" fillId="0" borderId="34" xfId="0" applyFont="1" applyBorder="1" applyAlignment="1">
      <alignment horizontal="center" vertical="center"/>
    </xf>
    <xf numFmtId="0" fontId="47" fillId="0" borderId="35" xfId="0" applyFont="1" applyBorder="1" applyAlignment="1">
      <alignment horizontal="center" vertical="center"/>
    </xf>
    <xf numFmtId="0" fontId="47" fillId="0" borderId="33" xfId="0" applyFont="1" applyBorder="1" applyAlignment="1">
      <alignment horizontal="center" vertical="center"/>
    </xf>
    <xf numFmtId="0" fontId="47" fillId="0" borderId="81" xfId="0" applyFont="1" applyBorder="1" applyAlignment="1">
      <alignment horizontal="center" vertical="center"/>
    </xf>
    <xf numFmtId="0" fontId="47" fillId="0" borderId="80" xfId="0" applyFont="1" applyBorder="1" applyAlignment="1">
      <alignment horizontal="center" vertical="center"/>
    </xf>
    <xf numFmtId="0" fontId="47" fillId="0" borderId="78" xfId="0" applyFont="1" applyBorder="1" applyAlignment="1">
      <alignment horizontal="center" vertical="center"/>
    </xf>
    <xf numFmtId="0" fontId="4" fillId="0" borderId="80" xfId="0" applyFont="1" applyBorder="1" applyAlignment="1">
      <alignment horizontal="center" vertical="center"/>
    </xf>
    <xf numFmtId="0" fontId="47" fillId="0" borderId="72" xfId="0" applyFont="1" applyBorder="1" applyAlignment="1">
      <alignment horizontal="center" vertical="center"/>
    </xf>
    <xf numFmtId="0" fontId="47" fillId="0" borderId="73" xfId="0" applyFont="1" applyBorder="1" applyAlignment="1">
      <alignment horizontal="center" vertical="center"/>
    </xf>
    <xf numFmtId="0" fontId="47" fillId="0" borderId="74" xfId="0" applyFont="1" applyBorder="1" applyAlignment="1">
      <alignment horizontal="center" vertical="center"/>
    </xf>
    <xf numFmtId="0" fontId="47" fillId="0" borderId="75" xfId="0" applyFont="1" applyBorder="1" applyAlignment="1">
      <alignment horizontal="center" vertical="center"/>
    </xf>
    <xf numFmtId="0" fontId="47" fillId="0" borderId="76" xfId="0" applyFont="1" applyBorder="1" applyAlignment="1">
      <alignment horizontal="center" vertical="center"/>
    </xf>
    <xf numFmtId="2" fontId="58" fillId="0" borderId="4" xfId="2" applyNumberFormat="1" applyFont="1" applyBorder="1" applyAlignment="1">
      <alignment horizontal="center" vertical="center"/>
    </xf>
    <xf numFmtId="165" fontId="4" fillId="3" borderId="58" xfId="2" applyNumberFormat="1" applyFont="1" applyFill="1" applyBorder="1" applyAlignment="1">
      <alignment horizontal="right" vertical="center"/>
    </xf>
    <xf numFmtId="164" fontId="3" fillId="0" borderId="34" xfId="0" applyNumberFormat="1" applyFont="1" applyFill="1" applyBorder="1" applyAlignment="1">
      <alignment horizontal="center" vertical="center" wrapText="1"/>
    </xf>
    <xf numFmtId="164" fontId="3" fillId="0" borderId="33" xfId="0" applyNumberFormat="1" applyFont="1" applyFill="1" applyBorder="1" applyAlignment="1">
      <alignment horizontal="center" vertical="center" wrapText="1"/>
    </xf>
    <xf numFmtId="165" fontId="4" fillId="3" borderId="77" xfId="2" applyNumberFormat="1" applyFont="1" applyFill="1" applyBorder="1" applyAlignment="1">
      <alignment horizontal="right" vertical="center"/>
    </xf>
    <xf numFmtId="164" fontId="61" fillId="0" borderId="89" xfId="0" applyNumberFormat="1" applyFont="1" applyBorder="1" applyAlignment="1">
      <alignment horizontal="center" vertical="center"/>
    </xf>
    <xf numFmtId="4" fontId="63" fillId="0" borderId="89" xfId="0" applyNumberFormat="1" applyFont="1" applyBorder="1" applyAlignment="1">
      <alignment horizontal="center" vertical="center"/>
    </xf>
    <xf numFmtId="3" fontId="61" fillId="0" borderId="89" xfId="0" applyNumberFormat="1" applyFont="1" applyBorder="1" applyAlignment="1">
      <alignment horizontal="center" vertical="center"/>
    </xf>
    <xf numFmtId="0" fontId="6" fillId="0" borderId="96" xfId="0" applyFont="1" applyBorder="1" applyAlignment="1">
      <alignment horizontal="right" vertical="center"/>
    </xf>
    <xf numFmtId="164" fontId="61" fillId="0" borderId="96" xfId="0" applyNumberFormat="1" applyFont="1" applyBorder="1" applyAlignment="1">
      <alignment horizontal="center" vertical="center"/>
    </xf>
    <xf numFmtId="4" fontId="63" fillId="0" borderId="96" xfId="0" applyNumberFormat="1" applyFont="1" applyBorder="1" applyAlignment="1">
      <alignment horizontal="center" vertical="center"/>
    </xf>
    <xf numFmtId="3" fontId="61" fillId="0" borderId="96" xfId="0" applyNumberFormat="1" applyFont="1" applyBorder="1" applyAlignment="1">
      <alignment horizontal="center" vertical="center"/>
    </xf>
    <xf numFmtId="0" fontId="6" fillId="0" borderId="81" xfId="0" applyFont="1" applyBorder="1" applyAlignment="1">
      <alignment horizontal="right" vertical="center"/>
    </xf>
    <xf numFmtId="0" fontId="6" fillId="0" borderId="80" xfId="0" applyFont="1" applyBorder="1" applyAlignment="1">
      <alignment horizontal="right" vertical="center"/>
    </xf>
    <xf numFmtId="0" fontId="6" fillId="0" borderId="78" xfId="0" applyFont="1" applyBorder="1" applyAlignment="1">
      <alignment horizontal="right" vertical="center"/>
    </xf>
  </cellXfs>
  <cellStyles count="437">
    <cellStyle name="20% - Accent1 2" xfId="4"/>
    <cellStyle name="20% - Accent1 3" xfId="5"/>
    <cellStyle name="20% - Accent1 4" xfId="3"/>
    <cellStyle name="20% - Accent2 2" xfId="7"/>
    <cellStyle name="20% - Accent2 3" xfId="8"/>
    <cellStyle name="20% - Accent2 4" xfId="6"/>
    <cellStyle name="20% - Accent3 2" xfId="10"/>
    <cellStyle name="20% - Accent3 3" xfId="11"/>
    <cellStyle name="20% - Accent3 4" xfId="9"/>
    <cellStyle name="20% - Accent4 2" xfId="13"/>
    <cellStyle name="20% - Accent4 3" xfId="14"/>
    <cellStyle name="20% - Accent4 4" xfId="12"/>
    <cellStyle name="20% - Accent5 2" xfId="16"/>
    <cellStyle name="20% - Accent5 3" xfId="17"/>
    <cellStyle name="20% - Accent5 4" xfId="15"/>
    <cellStyle name="20% - Accent6 2" xfId="19"/>
    <cellStyle name="20% - Accent6 3" xfId="20"/>
    <cellStyle name="20% - Accent6 4" xfId="18"/>
    <cellStyle name="40% - Accent1 2" xfId="22"/>
    <cellStyle name="40% - Accent1 3" xfId="23"/>
    <cellStyle name="40% - Accent1 4" xfId="21"/>
    <cellStyle name="40% - Accent2 2" xfId="25"/>
    <cellStyle name="40% - Accent2 3" xfId="26"/>
    <cellStyle name="40% - Accent2 4" xfId="24"/>
    <cellStyle name="40% - Accent3 2" xfId="28"/>
    <cellStyle name="40% - Accent3 3" xfId="29"/>
    <cellStyle name="40% - Accent3 4" xfId="27"/>
    <cellStyle name="40% - Accent4 2" xfId="31"/>
    <cellStyle name="40% - Accent4 3" xfId="32"/>
    <cellStyle name="40% - Accent4 4" xfId="30"/>
    <cellStyle name="40% - Accent5 2" xfId="34"/>
    <cellStyle name="40% - Accent5 3" xfId="35"/>
    <cellStyle name="40% - Accent5 4" xfId="33"/>
    <cellStyle name="40% - Accent6 2" xfId="37"/>
    <cellStyle name="40% - Accent6 3" xfId="38"/>
    <cellStyle name="40% - Accent6 4" xfId="36"/>
    <cellStyle name="60% - Accent1 2" xfId="40"/>
    <cellStyle name="60% - Accent1 3" xfId="41"/>
    <cellStyle name="60% - Accent1 4" xfId="39"/>
    <cellStyle name="60% - Accent2 2" xfId="43"/>
    <cellStyle name="60% - Accent2 3" xfId="44"/>
    <cellStyle name="60% - Accent2 4" xfId="42"/>
    <cellStyle name="60% - Accent3 2" xfId="46"/>
    <cellStyle name="60% - Accent3 3" xfId="47"/>
    <cellStyle name="60% - Accent3 4" xfId="45"/>
    <cellStyle name="60% - Accent4 2" xfId="49"/>
    <cellStyle name="60% - Accent4 3" xfId="50"/>
    <cellStyle name="60% - Accent4 4" xfId="48"/>
    <cellStyle name="60% - Accent5 2" xfId="52"/>
    <cellStyle name="60% - Accent5 3" xfId="53"/>
    <cellStyle name="60% - Accent5 4" xfId="51"/>
    <cellStyle name="60% - Accent6 2" xfId="55"/>
    <cellStyle name="60% - Accent6 3" xfId="56"/>
    <cellStyle name="60% - Accent6 4" xfId="54"/>
    <cellStyle name="Accent1 2" xfId="58"/>
    <cellStyle name="Accent1 3" xfId="59"/>
    <cellStyle name="Accent1 4" xfId="57"/>
    <cellStyle name="Accent2 2" xfId="61"/>
    <cellStyle name="Accent2 3" xfId="62"/>
    <cellStyle name="Accent2 4" xfId="60"/>
    <cellStyle name="Accent3 2" xfId="64"/>
    <cellStyle name="Accent3 3" xfId="65"/>
    <cellStyle name="Accent3 4" xfId="63"/>
    <cellStyle name="Accent4 2" xfId="67"/>
    <cellStyle name="Accent4 3" xfId="68"/>
    <cellStyle name="Accent4 4" xfId="66"/>
    <cellStyle name="Accent5 2" xfId="70"/>
    <cellStyle name="Accent5 3" xfId="71"/>
    <cellStyle name="Accent5 4" xfId="69"/>
    <cellStyle name="Accent6 2" xfId="73"/>
    <cellStyle name="Accent6 3" xfId="74"/>
    <cellStyle name="Accent6 4" xfId="72"/>
    <cellStyle name="Bad 2" xfId="76"/>
    <cellStyle name="Bad 3" xfId="77"/>
    <cellStyle name="Bad 4" xfId="75"/>
    <cellStyle name="Calculation 2" xfId="79"/>
    <cellStyle name="Calculation 3" xfId="80"/>
    <cellStyle name="Calculation 3 2" xfId="413"/>
    <cellStyle name="Calculation 3 3" xfId="422"/>
    <cellStyle name="Calculation 3 4" xfId="428"/>
    <cellStyle name="Calculation 3 5" xfId="431"/>
    <cellStyle name="Calculation 4" xfId="78"/>
    <cellStyle name="Check Cell 2" xfId="82"/>
    <cellStyle name="Check Cell 3" xfId="83"/>
    <cellStyle name="Check Cell 4" xfId="81"/>
    <cellStyle name="Explanatory Text 2" xfId="85"/>
    <cellStyle name="Explanatory Text 3" xfId="86"/>
    <cellStyle name="Explanatory Text 4" xfId="84"/>
    <cellStyle name="Good 2" xfId="88"/>
    <cellStyle name="Good 3" xfId="89"/>
    <cellStyle name="Good 4" xfId="87"/>
    <cellStyle name="Heading 1 2" xfId="91"/>
    <cellStyle name="Heading 1 3" xfId="92"/>
    <cellStyle name="Heading 1 4" xfId="90"/>
    <cellStyle name="Heading 2 2" xfId="94"/>
    <cellStyle name="Heading 2 3" xfId="95"/>
    <cellStyle name="Heading 2 4" xfId="93"/>
    <cellStyle name="Heading 3 2" xfId="97"/>
    <cellStyle name="Heading 3 3" xfId="98"/>
    <cellStyle name="Heading 3 4" xfId="96"/>
    <cellStyle name="Heading 4 2" xfId="100"/>
    <cellStyle name="Heading 4 3" xfId="101"/>
    <cellStyle name="Heading 4 4" xfId="99"/>
    <cellStyle name="Input 2" xfId="103"/>
    <cellStyle name="Input 3" xfId="104"/>
    <cellStyle name="Input 3 2" xfId="414"/>
    <cellStyle name="Input 3 3" xfId="421"/>
    <cellStyle name="Input 3 4" xfId="427"/>
    <cellStyle name="Input 3 5" xfId="432"/>
    <cellStyle name="Input 4" xfId="102"/>
    <cellStyle name="Linked Cell 2" xfId="106"/>
    <cellStyle name="Linked Cell 3" xfId="107"/>
    <cellStyle name="Linked Cell 4" xfId="105"/>
    <cellStyle name="Neutral 2" xfId="109"/>
    <cellStyle name="Neutral 3" xfId="110"/>
    <cellStyle name="Neutral 4" xfId="108"/>
    <cellStyle name="Normal" xfId="0" builtinId="0"/>
    <cellStyle name="Normal 10" xfId="111"/>
    <cellStyle name="Normal 100" xfId="112"/>
    <cellStyle name="Normal 101" xfId="113"/>
    <cellStyle name="Normal 102" xfId="114"/>
    <cellStyle name="Normal 103" xfId="115"/>
    <cellStyle name="Normal 104" xfId="116"/>
    <cellStyle name="Normal 105" xfId="117"/>
    <cellStyle name="Normal 106" xfId="118"/>
    <cellStyle name="Normal 107" xfId="119"/>
    <cellStyle name="Normal 108" xfId="120"/>
    <cellStyle name="Normal 109" xfId="121"/>
    <cellStyle name="Normal 11" xfId="122"/>
    <cellStyle name="Normal 110" xfId="123"/>
    <cellStyle name="Normal 111" xfId="124"/>
    <cellStyle name="Normal 112" xfId="1"/>
    <cellStyle name="Normal 112 2" xfId="2"/>
    <cellStyle name="Normal 113" xfId="125"/>
    <cellStyle name="Normal 113 2" xfId="126"/>
    <cellStyle name="Normal 114" xfId="127"/>
    <cellStyle name="Normal 114 2" xfId="128"/>
    <cellStyle name="Normal 115" xfId="129"/>
    <cellStyle name="Normal 115 2" xfId="130"/>
    <cellStyle name="Normal 116" xfId="131"/>
    <cellStyle name="Normal 116 2" xfId="132"/>
    <cellStyle name="Normal 117" xfId="133"/>
    <cellStyle name="Normal 117 2" xfId="134"/>
    <cellStyle name="Normal 118" xfId="135"/>
    <cellStyle name="Normal 118 2" xfId="136"/>
    <cellStyle name="Normal 119" xfId="137"/>
    <cellStyle name="Normal 119 2" xfId="138"/>
    <cellStyle name="Normal 12" xfId="139"/>
    <cellStyle name="Normal 120" xfId="140"/>
    <cellStyle name="Normal 120 2" xfId="141"/>
    <cellStyle name="Normal 121" xfId="142"/>
    <cellStyle name="Normal 121 2" xfId="143"/>
    <cellStyle name="Normal 122" xfId="144"/>
    <cellStyle name="Normal 123" xfId="145"/>
    <cellStyle name="Normal 124" xfId="146"/>
    <cellStyle name="Normal 125" xfId="147"/>
    <cellStyle name="Normal 126" xfId="148"/>
    <cellStyle name="Normal 127" xfId="149"/>
    <cellStyle name="Normal 128" xfId="150"/>
    <cellStyle name="Normal 129" xfId="151"/>
    <cellStyle name="Normal 13" xfId="152"/>
    <cellStyle name="Normal 130" xfId="153"/>
    <cellStyle name="Normal 131" xfId="154"/>
    <cellStyle name="Normal 132" xfId="155"/>
    <cellStyle name="Normal 133" xfId="156"/>
    <cellStyle name="Normal 134" xfId="157"/>
    <cellStyle name="Normal 135" xfId="158"/>
    <cellStyle name="Normal 136" xfId="159"/>
    <cellStyle name="Normal 137" xfId="160"/>
    <cellStyle name="Normal 138" xfId="161"/>
    <cellStyle name="Normal 139" xfId="162"/>
    <cellStyle name="Normal 14" xfId="163"/>
    <cellStyle name="Normal 140" xfId="164"/>
    <cellStyle name="Normal 141" xfId="165"/>
    <cellStyle name="Normal 142" xfId="166"/>
    <cellStyle name="Normal 143" xfId="167"/>
    <cellStyle name="Normal 144" xfId="168"/>
    <cellStyle name="Normal 145" xfId="169"/>
    <cellStyle name="Normal 146" xfId="170"/>
    <cellStyle name="Normal 147" xfId="171"/>
    <cellStyle name="Normal 148" xfId="172"/>
    <cellStyle name="Normal 149" xfId="173"/>
    <cellStyle name="Normal 15" xfId="174"/>
    <cellStyle name="Normal 150" xfId="175"/>
    <cellStyle name="Normal 151" xfId="176"/>
    <cellStyle name="Normal 152" xfId="177"/>
    <cellStyle name="Normal 153" xfId="178"/>
    <cellStyle name="Normal 154" xfId="179"/>
    <cellStyle name="Normal 155" xfId="180"/>
    <cellStyle name="Normal 156" xfId="181"/>
    <cellStyle name="Normal 157" xfId="182"/>
    <cellStyle name="Normal 158" xfId="183"/>
    <cellStyle name="Normal 159" xfId="184"/>
    <cellStyle name="Normal 16" xfId="185"/>
    <cellStyle name="Normal 160" xfId="186"/>
    <cellStyle name="Normal 161" xfId="187"/>
    <cellStyle name="Normal 162" xfId="188"/>
    <cellStyle name="Normal 163" xfId="189"/>
    <cellStyle name="Normal 164" xfId="190"/>
    <cellStyle name="Normal 165" xfId="191"/>
    <cellStyle name="Normal 166" xfId="192"/>
    <cellStyle name="Normal 167" xfId="193"/>
    <cellStyle name="Normal 168" xfId="194"/>
    <cellStyle name="Normal 169" xfId="195"/>
    <cellStyle name="Normal 17" xfId="196"/>
    <cellStyle name="Normal 170" xfId="197"/>
    <cellStyle name="Normal 171" xfId="198"/>
    <cellStyle name="Normal 172" xfId="199"/>
    <cellStyle name="Normal 173" xfId="200"/>
    <cellStyle name="Normal 174" xfId="201"/>
    <cellStyle name="Normal 175" xfId="202"/>
    <cellStyle name="Normal 176" xfId="203"/>
    <cellStyle name="Normal 177" xfId="204"/>
    <cellStyle name="Normal 178" xfId="205"/>
    <cellStyle name="Normal 179" xfId="206"/>
    <cellStyle name="Normal 18" xfId="207"/>
    <cellStyle name="Normal 180" xfId="208"/>
    <cellStyle name="Normal 181" xfId="209"/>
    <cellStyle name="Normal 182" xfId="210"/>
    <cellStyle name="Normal 183" xfId="211"/>
    <cellStyle name="Normal 184" xfId="212"/>
    <cellStyle name="Normal 185" xfId="213"/>
    <cellStyle name="Normal 186" xfId="214"/>
    <cellStyle name="Normal 187" xfId="215"/>
    <cellStyle name="Normal 188" xfId="216"/>
    <cellStyle name="Normal 189" xfId="217"/>
    <cellStyle name="Normal 19" xfId="218"/>
    <cellStyle name="Normal 190" xfId="219"/>
    <cellStyle name="Normal 191" xfId="220"/>
    <cellStyle name="Normal 192" xfId="221"/>
    <cellStyle name="Normal 193" xfId="222"/>
    <cellStyle name="Normal 194" xfId="223"/>
    <cellStyle name="Normal 195" xfId="224"/>
    <cellStyle name="Normal 196" xfId="225"/>
    <cellStyle name="Normal 197" xfId="226"/>
    <cellStyle name="Normal 197 2" xfId="227"/>
    <cellStyle name="Normal 198" xfId="228"/>
    <cellStyle name="Normal 198 2" xfId="229"/>
    <cellStyle name="Normal 199" xfId="230"/>
    <cellStyle name="Normal 2" xfId="231"/>
    <cellStyle name="Normal 20" xfId="232"/>
    <cellStyle name="Normal 200" xfId="233"/>
    <cellStyle name="Normal 200 2" xfId="234"/>
    <cellStyle name="Normal 201" xfId="235"/>
    <cellStyle name="Normal 201 2" xfId="236"/>
    <cellStyle name="Normal 202" xfId="237"/>
    <cellStyle name="Normal 202 2" xfId="238"/>
    <cellStyle name="Normal 203" xfId="239"/>
    <cellStyle name="Normal 203 2" xfId="240"/>
    <cellStyle name="Normal 204" xfId="241"/>
    <cellStyle name="Normal 204 2" xfId="242"/>
    <cellStyle name="Normal 205" xfId="243"/>
    <cellStyle name="Normal 205 2" xfId="244"/>
    <cellStyle name="Normal 206" xfId="245"/>
    <cellStyle name="Normal 206 2" xfId="246"/>
    <cellStyle name="Normal 207" xfId="247"/>
    <cellStyle name="Normal 207 2" xfId="248"/>
    <cellStyle name="Normal 208" xfId="249"/>
    <cellStyle name="Normal 208 2" xfId="250"/>
    <cellStyle name="Normal 209" xfId="251"/>
    <cellStyle name="Normal 209 2" xfId="252"/>
    <cellStyle name="Normal 21" xfId="253"/>
    <cellStyle name="Normal 210" xfId="254"/>
    <cellStyle name="Normal 211" xfId="255"/>
    <cellStyle name="Normal 212" xfId="256"/>
    <cellStyle name="Normal 213" xfId="257"/>
    <cellStyle name="Normal 214" xfId="258"/>
    <cellStyle name="Normal 215" xfId="259"/>
    <cellStyle name="Normal 216" xfId="260"/>
    <cellStyle name="Normal 217" xfId="261"/>
    <cellStyle name="Normal 218" xfId="262"/>
    <cellStyle name="Normal 219" xfId="263"/>
    <cellStyle name="Normal 22" xfId="264"/>
    <cellStyle name="Normal 220" xfId="265"/>
    <cellStyle name="Normal 221" xfId="266"/>
    <cellStyle name="Normal 222" xfId="267"/>
    <cellStyle name="Normal 223" xfId="268"/>
    <cellStyle name="Normal 224" xfId="269"/>
    <cellStyle name="Normal 225" xfId="270"/>
    <cellStyle name="Normal 226" xfId="271"/>
    <cellStyle name="Normal 227" xfId="272"/>
    <cellStyle name="Normal 228" xfId="273"/>
    <cellStyle name="Normal 229" xfId="274"/>
    <cellStyle name="Normal 23" xfId="275"/>
    <cellStyle name="Normal 230" xfId="276"/>
    <cellStyle name="Normal 231" xfId="277"/>
    <cellStyle name="Normal 232" xfId="278"/>
    <cellStyle name="Normal 233" xfId="279"/>
    <cellStyle name="Normal 234" xfId="280"/>
    <cellStyle name="Normal 235" xfId="281"/>
    <cellStyle name="Normal 236" xfId="282"/>
    <cellStyle name="Normal 237" xfId="283"/>
    <cellStyle name="Normal 238" xfId="284"/>
    <cellStyle name="Normal 239" xfId="285"/>
    <cellStyle name="Normal 24" xfId="286"/>
    <cellStyle name="Normal 240" xfId="287"/>
    <cellStyle name="Normal 241" xfId="288"/>
    <cellStyle name="Normal 242" xfId="289"/>
    <cellStyle name="Normal 243" xfId="290"/>
    <cellStyle name="Normal 244" xfId="291"/>
    <cellStyle name="Normal 245" xfId="292"/>
    <cellStyle name="Normal 246" xfId="293"/>
    <cellStyle name="Normal 247" xfId="294"/>
    <cellStyle name="Normal 248" xfId="295"/>
    <cellStyle name="Normal 249" xfId="296"/>
    <cellStyle name="Normal 25" xfId="297"/>
    <cellStyle name="Normal 250" xfId="298"/>
    <cellStyle name="Normal 251" xfId="299"/>
    <cellStyle name="Normal 252" xfId="300"/>
    <cellStyle name="Normal 253" xfId="301"/>
    <cellStyle name="Normal 254" xfId="302"/>
    <cellStyle name="Normal 255" xfId="303"/>
    <cellStyle name="Normal 256" xfId="304"/>
    <cellStyle name="Normal 257" xfId="305"/>
    <cellStyle name="Normal 258" xfId="306"/>
    <cellStyle name="Normal 26" xfId="307"/>
    <cellStyle name="Normal 27" xfId="308"/>
    <cellStyle name="Normal 28" xfId="309"/>
    <cellStyle name="Normal 29" xfId="310"/>
    <cellStyle name="Normal 3" xfId="311"/>
    <cellStyle name="Normal 30" xfId="312"/>
    <cellStyle name="Normal 31" xfId="313"/>
    <cellStyle name="Normal 32" xfId="314"/>
    <cellStyle name="Normal 33" xfId="315"/>
    <cellStyle name="Normal 34" xfId="316"/>
    <cellStyle name="Normal 35" xfId="317"/>
    <cellStyle name="Normal 35 2" xfId="318"/>
    <cellStyle name="Normal 36" xfId="319"/>
    <cellStyle name="Normal 36 2" xfId="320"/>
    <cellStyle name="Normal 37" xfId="321"/>
    <cellStyle name="Normal 37 2" xfId="322"/>
    <cellStyle name="Normal 38" xfId="323"/>
    <cellStyle name="Normal 39" xfId="324"/>
    <cellStyle name="Normal 4" xfId="325"/>
    <cellStyle name="Normal 40" xfId="326"/>
    <cellStyle name="Normal 41" xfId="327"/>
    <cellStyle name="Normal 42" xfId="328"/>
    <cellStyle name="Normal 43" xfId="329"/>
    <cellStyle name="Normal 44" xfId="330"/>
    <cellStyle name="Normal 45" xfId="331"/>
    <cellStyle name="Normal 46" xfId="332"/>
    <cellStyle name="Normal 47" xfId="333"/>
    <cellStyle name="Normal 48" xfId="334"/>
    <cellStyle name="Normal 49" xfId="335"/>
    <cellStyle name="Normal 5" xfId="336"/>
    <cellStyle name="Normal 50" xfId="337"/>
    <cellStyle name="Normal 51" xfId="338"/>
    <cellStyle name="Normal 52" xfId="339"/>
    <cellStyle name="Normal 53" xfId="340"/>
    <cellStyle name="Normal 53 2" xfId="341"/>
    <cellStyle name="Normal 54" xfId="342"/>
    <cellStyle name="Normal 54 2" xfId="343"/>
    <cellStyle name="Normal 55" xfId="344"/>
    <cellStyle name="Normal 55 2" xfId="345"/>
    <cellStyle name="Normal 56" xfId="346"/>
    <cellStyle name="Normal 57" xfId="347"/>
    <cellStyle name="Normal 58" xfId="348"/>
    <cellStyle name="Normal 59" xfId="349"/>
    <cellStyle name="Normal 6" xfId="350"/>
    <cellStyle name="Normal 60" xfId="351"/>
    <cellStyle name="Normal 61" xfId="352"/>
    <cellStyle name="Normal 62" xfId="353"/>
    <cellStyle name="Normal 63" xfId="354"/>
    <cellStyle name="Normal 64" xfId="355"/>
    <cellStyle name="Normal 64 2" xfId="356"/>
    <cellStyle name="Normal 65" xfId="357"/>
    <cellStyle name="Normal 65 2" xfId="358"/>
    <cellStyle name="Normal 66" xfId="359"/>
    <cellStyle name="Normal 66 2" xfId="360"/>
    <cellStyle name="Normal 67" xfId="361"/>
    <cellStyle name="Normal 68" xfId="362"/>
    <cellStyle name="Normal 69" xfId="363"/>
    <cellStyle name="Normal 7" xfId="364"/>
    <cellStyle name="Normal 70" xfId="365"/>
    <cellStyle name="Normal 71" xfId="366"/>
    <cellStyle name="Normal 72" xfId="367"/>
    <cellStyle name="Normal 73" xfId="368"/>
    <cellStyle name="Normal 74" xfId="369"/>
    <cellStyle name="Normal 75" xfId="370"/>
    <cellStyle name="Normal 76" xfId="371"/>
    <cellStyle name="Normal 77" xfId="372"/>
    <cellStyle name="Normal 78" xfId="373"/>
    <cellStyle name="Normal 79" xfId="374"/>
    <cellStyle name="Normal 8" xfId="375"/>
    <cellStyle name="Normal 80" xfId="376"/>
    <cellStyle name="Normal 81" xfId="377"/>
    <cellStyle name="Normal 82" xfId="378"/>
    <cellStyle name="Normal 83" xfId="379"/>
    <cellStyle name="Normal 84" xfId="380"/>
    <cellStyle name="Normal 85" xfId="381"/>
    <cellStyle name="Normal 86" xfId="382"/>
    <cellStyle name="Normal 87" xfId="383"/>
    <cellStyle name="Normal 88" xfId="384"/>
    <cellStyle name="Normal 89" xfId="385"/>
    <cellStyle name="Normal 9" xfId="386"/>
    <cellStyle name="Normal 90" xfId="387"/>
    <cellStyle name="Normal 91" xfId="388"/>
    <cellStyle name="Normal 92" xfId="389"/>
    <cellStyle name="Normal 93" xfId="390"/>
    <cellStyle name="Normal 94" xfId="391"/>
    <cellStyle name="Normal 95" xfId="392"/>
    <cellStyle name="Normal 96" xfId="393"/>
    <cellStyle name="Normal 97" xfId="394"/>
    <cellStyle name="Normal 98" xfId="395"/>
    <cellStyle name="Normal 99" xfId="396"/>
    <cellStyle name="Note 2" xfId="398"/>
    <cellStyle name="Note 3" xfId="399"/>
    <cellStyle name="Note 3 2" xfId="400"/>
    <cellStyle name="Note 3 2 2" xfId="416"/>
    <cellStyle name="Note 3 2 3" xfId="419"/>
    <cellStyle name="Note 3 2 4" xfId="425"/>
    <cellStyle name="Note 3 2 5" xfId="434"/>
    <cellStyle name="Note 3 3" xfId="415"/>
    <cellStyle name="Note 3 4" xfId="420"/>
    <cellStyle name="Note 3 5" xfId="426"/>
    <cellStyle name="Note 3 6" xfId="433"/>
    <cellStyle name="Note 4" xfId="397"/>
    <cellStyle name="Output 2" xfId="402"/>
    <cellStyle name="Output 3" xfId="403"/>
    <cellStyle name="Output 3 2" xfId="417"/>
    <cellStyle name="Output 3 3" xfId="423"/>
    <cellStyle name="Output 3 4" xfId="429"/>
    <cellStyle name="Output 3 5" xfId="435"/>
    <cellStyle name="Output 4" xfId="401"/>
    <cellStyle name="Title 2" xfId="405"/>
    <cellStyle name="Title 3" xfId="406"/>
    <cellStyle name="Title 4" xfId="404"/>
    <cellStyle name="Total 2" xfId="408"/>
    <cellStyle name="Total 3" xfId="409"/>
    <cellStyle name="Total 3 2" xfId="418"/>
    <cellStyle name="Total 3 3" xfId="424"/>
    <cellStyle name="Total 3 4" xfId="430"/>
    <cellStyle name="Total 3 5" xfId="436"/>
    <cellStyle name="Total 4" xfId="407"/>
    <cellStyle name="Warning Text 2" xfId="411"/>
    <cellStyle name="Warning Text 3" xfId="412"/>
    <cellStyle name="Warning Text 4" xfId="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12</xdr:col>
      <xdr:colOff>867834</xdr:colOff>
      <xdr:row>0</xdr:row>
      <xdr:rowOff>0</xdr:rowOff>
    </xdr:from>
    <xdr:to>
      <xdr:col>13</xdr:col>
      <xdr:colOff>1796</xdr:colOff>
      <xdr:row>2</xdr:row>
      <xdr:rowOff>243417</xdr:rowOff>
    </xdr:to>
    <xdr:pic>
      <xdr:nvPicPr>
        <xdr:cNvPr id="4" name="Picture 9" descr="173900_logo_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49063704" y="0"/>
          <a:ext cx="996629" cy="8360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1047750</xdr:colOff>
      <xdr:row>0</xdr:row>
      <xdr:rowOff>9527</xdr:rowOff>
    </xdr:from>
    <xdr:to>
      <xdr:col>13</xdr:col>
      <xdr:colOff>1356102</xdr:colOff>
      <xdr:row>1</xdr:row>
      <xdr:rowOff>1</xdr:rowOff>
    </xdr:to>
    <xdr:pic>
      <xdr:nvPicPr>
        <xdr:cNvPr id="2" name="Picture 1"/>
        <xdr:cNvPicPr>
          <a:picLocks noChangeAspect="1"/>
        </xdr:cNvPicPr>
      </xdr:nvPicPr>
      <xdr:blipFill>
        <a:blip xmlns:r="http://schemas.openxmlformats.org/officeDocument/2006/relationships" r:embed="rId1"/>
        <a:stretch>
          <a:fillRect/>
        </a:stretch>
      </xdr:blipFill>
      <xdr:spPr>
        <a:xfrm>
          <a:off x="9823252773" y="9527"/>
          <a:ext cx="308352" cy="238124"/>
        </a:xfrm>
        <a:prstGeom prst="rect">
          <a:avLst/>
        </a:prstGeom>
      </xdr:spPr>
    </xdr:pic>
    <xdr:clientData/>
  </xdr:twoCellAnchor>
  <xdr:twoCellAnchor editAs="oneCell">
    <xdr:from>
      <xdr:col>13</xdr:col>
      <xdr:colOff>1026583</xdr:colOff>
      <xdr:row>58</xdr:row>
      <xdr:rowOff>0</xdr:rowOff>
    </xdr:from>
    <xdr:to>
      <xdr:col>13</xdr:col>
      <xdr:colOff>1028825</xdr:colOff>
      <xdr:row>59</xdr:row>
      <xdr:rowOff>228253</xdr:rowOff>
    </xdr:to>
    <xdr:pic>
      <xdr:nvPicPr>
        <xdr:cNvPr id="4" name="Picture 3"/>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58</xdr:row>
      <xdr:rowOff>0</xdr:rowOff>
    </xdr:from>
    <xdr:to>
      <xdr:col>13</xdr:col>
      <xdr:colOff>1028825</xdr:colOff>
      <xdr:row>59</xdr:row>
      <xdr:rowOff>228253</xdr:rowOff>
    </xdr:to>
    <xdr:pic>
      <xdr:nvPicPr>
        <xdr:cNvPr id="5" name="Picture 4"/>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58</xdr:row>
      <xdr:rowOff>0</xdr:rowOff>
    </xdr:from>
    <xdr:to>
      <xdr:col>13</xdr:col>
      <xdr:colOff>1028825</xdr:colOff>
      <xdr:row>59</xdr:row>
      <xdr:rowOff>228253</xdr:rowOff>
    </xdr:to>
    <xdr:pic>
      <xdr:nvPicPr>
        <xdr:cNvPr id="6" name="Picture 5"/>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1026583</xdr:colOff>
      <xdr:row>58</xdr:row>
      <xdr:rowOff>0</xdr:rowOff>
    </xdr:from>
    <xdr:to>
      <xdr:col>13</xdr:col>
      <xdr:colOff>1028825</xdr:colOff>
      <xdr:row>59</xdr:row>
      <xdr:rowOff>28228</xdr:rowOff>
    </xdr:to>
    <xdr:pic>
      <xdr:nvPicPr>
        <xdr:cNvPr id="8" name="Picture 7"/>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58</xdr:row>
      <xdr:rowOff>0</xdr:rowOff>
    </xdr:from>
    <xdr:to>
      <xdr:col>13</xdr:col>
      <xdr:colOff>1028825</xdr:colOff>
      <xdr:row>59</xdr:row>
      <xdr:rowOff>28228</xdr:rowOff>
    </xdr:to>
    <xdr:pic>
      <xdr:nvPicPr>
        <xdr:cNvPr id="9" name="Picture 8"/>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58</xdr:row>
      <xdr:rowOff>0</xdr:rowOff>
    </xdr:from>
    <xdr:to>
      <xdr:col>13</xdr:col>
      <xdr:colOff>1028825</xdr:colOff>
      <xdr:row>59</xdr:row>
      <xdr:rowOff>28228</xdr:rowOff>
    </xdr:to>
    <xdr:pic>
      <xdr:nvPicPr>
        <xdr:cNvPr id="10" name="Picture 9"/>
        <xdr:cNvPicPr>
          <a:picLocks noChangeAspect="1"/>
        </xdr:cNvPicPr>
      </xdr:nvPicPr>
      <xdr:blipFill>
        <a:blip xmlns:r="http://schemas.openxmlformats.org/officeDocument/2006/relationships" r:embed="rId2"/>
        <a:stretch>
          <a:fillRect/>
        </a:stretch>
      </xdr:blipFill>
      <xdr:spPr>
        <a:xfrm>
          <a:off x="11227422175" y="2200275"/>
          <a:ext cx="2242" cy="561628"/>
        </a:xfrm>
        <a:prstGeom prst="rect">
          <a:avLst/>
        </a:prstGeom>
      </xdr:spPr>
    </xdr:pic>
    <xdr:clientData/>
  </xdr:twoCellAnchor>
  <xdr:twoCellAnchor editAs="oneCell">
    <xdr:from>
      <xdr:col>13</xdr:col>
      <xdr:colOff>1026583</xdr:colOff>
      <xdr:row>58</xdr:row>
      <xdr:rowOff>0</xdr:rowOff>
    </xdr:from>
    <xdr:to>
      <xdr:col>13</xdr:col>
      <xdr:colOff>1028825</xdr:colOff>
      <xdr:row>59</xdr:row>
      <xdr:rowOff>228253</xdr:rowOff>
    </xdr:to>
    <xdr:pic>
      <xdr:nvPicPr>
        <xdr:cNvPr id="11" name="Picture 10"/>
        <xdr:cNvPicPr>
          <a:picLocks noChangeAspect="1"/>
        </xdr:cNvPicPr>
      </xdr:nvPicPr>
      <xdr:blipFill>
        <a:blip xmlns:r="http://schemas.openxmlformats.org/officeDocument/2006/relationships" r:embed="rId2"/>
        <a:stretch>
          <a:fillRect/>
        </a:stretch>
      </xdr:blipFill>
      <xdr:spPr>
        <a:xfrm>
          <a:off x="11227422175" y="2200275"/>
          <a:ext cx="2242" cy="971203"/>
        </a:xfrm>
        <a:prstGeom prst="rect">
          <a:avLst/>
        </a:prstGeom>
      </xdr:spPr>
    </xdr:pic>
    <xdr:clientData/>
  </xdr:twoCellAnchor>
  <xdr:twoCellAnchor editAs="oneCell">
    <xdr:from>
      <xdr:col>13</xdr:col>
      <xdr:colOff>989206</xdr:colOff>
      <xdr:row>58</xdr:row>
      <xdr:rowOff>47625</xdr:rowOff>
    </xdr:from>
    <xdr:to>
      <xdr:col>14</xdr:col>
      <xdr:colOff>9525</xdr:colOff>
      <xdr:row>59</xdr:row>
      <xdr:rowOff>85725</xdr:rowOff>
    </xdr:to>
    <xdr:pic>
      <xdr:nvPicPr>
        <xdr:cNvPr id="12" name="Picture 11"/>
        <xdr:cNvPicPr>
          <a:picLocks noChangeAspect="1"/>
        </xdr:cNvPicPr>
      </xdr:nvPicPr>
      <xdr:blipFill>
        <a:blip xmlns:r="http://schemas.openxmlformats.org/officeDocument/2006/relationships" r:embed="rId2"/>
        <a:stretch>
          <a:fillRect/>
        </a:stretch>
      </xdr:blipFill>
      <xdr:spPr>
        <a:xfrm>
          <a:off x="9823218225" y="11449050"/>
          <a:ext cx="401444" cy="342900"/>
        </a:xfrm>
        <a:prstGeom prst="rect">
          <a:avLst/>
        </a:prstGeom>
      </xdr:spPr>
    </xdr:pic>
    <xdr:clientData/>
  </xdr:twoCellAnchor>
  <xdr:twoCellAnchor editAs="oneCell">
    <xdr:from>
      <xdr:col>13</xdr:col>
      <xdr:colOff>1026583</xdr:colOff>
      <xdr:row>66</xdr:row>
      <xdr:rowOff>0</xdr:rowOff>
    </xdr:from>
    <xdr:to>
      <xdr:col>13</xdr:col>
      <xdr:colOff>1028825</xdr:colOff>
      <xdr:row>69</xdr:row>
      <xdr:rowOff>180628</xdr:rowOff>
    </xdr:to>
    <xdr:pic>
      <xdr:nvPicPr>
        <xdr:cNvPr id="14" name="Picture 13"/>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66</xdr:row>
      <xdr:rowOff>0</xdr:rowOff>
    </xdr:from>
    <xdr:to>
      <xdr:col>13</xdr:col>
      <xdr:colOff>1028825</xdr:colOff>
      <xdr:row>69</xdr:row>
      <xdr:rowOff>180628</xdr:rowOff>
    </xdr:to>
    <xdr:pic>
      <xdr:nvPicPr>
        <xdr:cNvPr id="15" name="Picture 14"/>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66</xdr:row>
      <xdr:rowOff>0</xdr:rowOff>
    </xdr:from>
    <xdr:to>
      <xdr:col>13</xdr:col>
      <xdr:colOff>1028825</xdr:colOff>
      <xdr:row>69</xdr:row>
      <xdr:rowOff>180628</xdr:rowOff>
    </xdr:to>
    <xdr:pic>
      <xdr:nvPicPr>
        <xdr:cNvPr id="16" name="Picture 15"/>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683683</xdr:colOff>
      <xdr:row>66</xdr:row>
      <xdr:rowOff>0</xdr:rowOff>
    </xdr:from>
    <xdr:to>
      <xdr:col>13</xdr:col>
      <xdr:colOff>685925</xdr:colOff>
      <xdr:row>70</xdr:row>
      <xdr:rowOff>18703</xdr:rowOff>
    </xdr:to>
    <xdr:pic>
      <xdr:nvPicPr>
        <xdr:cNvPr id="17" name="Picture 16"/>
        <xdr:cNvPicPr>
          <a:picLocks noChangeAspect="1"/>
        </xdr:cNvPicPr>
      </xdr:nvPicPr>
      <xdr:blipFill>
        <a:blip xmlns:r="http://schemas.openxmlformats.org/officeDocument/2006/relationships" r:embed="rId2"/>
        <a:stretch>
          <a:fillRect/>
        </a:stretch>
      </xdr:blipFill>
      <xdr:spPr>
        <a:xfrm>
          <a:off x="11227298350" y="13011150"/>
          <a:ext cx="2242" cy="561628"/>
        </a:xfrm>
        <a:prstGeom prst="rect">
          <a:avLst/>
        </a:prstGeom>
      </xdr:spPr>
    </xdr:pic>
    <xdr:clientData/>
  </xdr:twoCellAnchor>
  <xdr:twoCellAnchor editAs="oneCell">
    <xdr:from>
      <xdr:col>7</xdr:col>
      <xdr:colOff>1026583</xdr:colOff>
      <xdr:row>67</xdr:row>
      <xdr:rowOff>0</xdr:rowOff>
    </xdr:from>
    <xdr:to>
      <xdr:col>8</xdr:col>
      <xdr:colOff>125</xdr:colOff>
      <xdr:row>69</xdr:row>
      <xdr:rowOff>37753</xdr:rowOff>
    </xdr:to>
    <xdr:pic>
      <xdr:nvPicPr>
        <xdr:cNvPr id="18" name="Picture 17"/>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7</xdr:col>
      <xdr:colOff>1026583</xdr:colOff>
      <xdr:row>67</xdr:row>
      <xdr:rowOff>0</xdr:rowOff>
    </xdr:from>
    <xdr:to>
      <xdr:col>8</xdr:col>
      <xdr:colOff>125</xdr:colOff>
      <xdr:row>69</xdr:row>
      <xdr:rowOff>37753</xdr:rowOff>
    </xdr:to>
    <xdr:pic>
      <xdr:nvPicPr>
        <xdr:cNvPr id="19" name="Picture 18"/>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7</xdr:col>
      <xdr:colOff>1026583</xdr:colOff>
      <xdr:row>67</xdr:row>
      <xdr:rowOff>0</xdr:rowOff>
    </xdr:from>
    <xdr:to>
      <xdr:col>8</xdr:col>
      <xdr:colOff>125</xdr:colOff>
      <xdr:row>69</xdr:row>
      <xdr:rowOff>37753</xdr:rowOff>
    </xdr:to>
    <xdr:pic>
      <xdr:nvPicPr>
        <xdr:cNvPr id="20" name="Picture 19"/>
        <xdr:cNvPicPr>
          <a:picLocks noChangeAspect="1"/>
        </xdr:cNvPicPr>
      </xdr:nvPicPr>
      <xdr:blipFill>
        <a:blip xmlns:r="http://schemas.openxmlformats.org/officeDocument/2006/relationships" r:embed="rId2"/>
        <a:stretch>
          <a:fillRect/>
        </a:stretch>
      </xdr:blipFill>
      <xdr:spPr>
        <a:xfrm>
          <a:off x="11226955450" y="13011150"/>
          <a:ext cx="2242" cy="333028"/>
        </a:xfrm>
        <a:prstGeom prst="rect">
          <a:avLst/>
        </a:prstGeom>
      </xdr:spPr>
    </xdr:pic>
    <xdr:clientData/>
  </xdr:twoCellAnchor>
  <xdr:twoCellAnchor editAs="oneCell">
    <xdr:from>
      <xdr:col>13</xdr:col>
      <xdr:colOff>1026583</xdr:colOff>
      <xdr:row>66</xdr:row>
      <xdr:rowOff>0</xdr:rowOff>
    </xdr:from>
    <xdr:to>
      <xdr:col>13</xdr:col>
      <xdr:colOff>1028825</xdr:colOff>
      <xdr:row>69</xdr:row>
      <xdr:rowOff>180628</xdr:rowOff>
    </xdr:to>
    <xdr:pic>
      <xdr:nvPicPr>
        <xdr:cNvPr id="21" name="Picture 20"/>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66</xdr:row>
      <xdr:rowOff>0</xdr:rowOff>
    </xdr:from>
    <xdr:to>
      <xdr:col>13</xdr:col>
      <xdr:colOff>1028825</xdr:colOff>
      <xdr:row>69</xdr:row>
      <xdr:rowOff>180628</xdr:rowOff>
    </xdr:to>
    <xdr:pic>
      <xdr:nvPicPr>
        <xdr:cNvPr id="22" name="Picture 21"/>
        <xdr:cNvPicPr>
          <a:picLocks noChangeAspect="1"/>
        </xdr:cNvPicPr>
      </xdr:nvPicPr>
      <xdr:blipFill>
        <a:blip xmlns:r="http://schemas.openxmlformats.org/officeDocument/2006/relationships" r:embed="rId2"/>
        <a:stretch>
          <a:fillRect/>
        </a:stretch>
      </xdr:blipFill>
      <xdr:spPr>
        <a:xfrm>
          <a:off x="11226955450" y="13011150"/>
          <a:ext cx="2242" cy="533053"/>
        </a:xfrm>
        <a:prstGeom prst="rect">
          <a:avLst/>
        </a:prstGeom>
      </xdr:spPr>
    </xdr:pic>
    <xdr:clientData/>
  </xdr:twoCellAnchor>
  <xdr:twoCellAnchor editAs="oneCell">
    <xdr:from>
      <xdr:col>13</xdr:col>
      <xdr:colOff>1026583</xdr:colOff>
      <xdr:row>66</xdr:row>
      <xdr:rowOff>0</xdr:rowOff>
    </xdr:from>
    <xdr:to>
      <xdr:col>13</xdr:col>
      <xdr:colOff>1028825</xdr:colOff>
      <xdr:row>71</xdr:row>
      <xdr:rowOff>75853</xdr:rowOff>
    </xdr:to>
    <xdr:pic>
      <xdr:nvPicPr>
        <xdr:cNvPr id="24" name="Picture 23"/>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66</xdr:row>
      <xdr:rowOff>0</xdr:rowOff>
    </xdr:from>
    <xdr:to>
      <xdr:col>13</xdr:col>
      <xdr:colOff>1028825</xdr:colOff>
      <xdr:row>71</xdr:row>
      <xdr:rowOff>75853</xdr:rowOff>
    </xdr:to>
    <xdr:pic>
      <xdr:nvPicPr>
        <xdr:cNvPr id="25" name="Picture 24"/>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66</xdr:row>
      <xdr:rowOff>0</xdr:rowOff>
    </xdr:from>
    <xdr:to>
      <xdr:col>13</xdr:col>
      <xdr:colOff>1028825</xdr:colOff>
      <xdr:row>71</xdr:row>
      <xdr:rowOff>75853</xdr:rowOff>
    </xdr:to>
    <xdr:pic>
      <xdr:nvPicPr>
        <xdr:cNvPr id="26" name="Picture 25"/>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683683</xdr:colOff>
      <xdr:row>66</xdr:row>
      <xdr:rowOff>0</xdr:rowOff>
    </xdr:from>
    <xdr:to>
      <xdr:col>13</xdr:col>
      <xdr:colOff>685925</xdr:colOff>
      <xdr:row>71</xdr:row>
      <xdr:rowOff>104428</xdr:rowOff>
    </xdr:to>
    <xdr:pic>
      <xdr:nvPicPr>
        <xdr:cNvPr id="27" name="Picture 26"/>
        <xdr:cNvPicPr>
          <a:picLocks noChangeAspect="1"/>
        </xdr:cNvPicPr>
      </xdr:nvPicPr>
      <xdr:blipFill>
        <a:blip xmlns:r="http://schemas.openxmlformats.org/officeDocument/2006/relationships" r:embed="rId2"/>
        <a:stretch>
          <a:fillRect/>
        </a:stretch>
      </xdr:blipFill>
      <xdr:spPr>
        <a:xfrm>
          <a:off x="11227298350" y="12582525"/>
          <a:ext cx="2242" cy="561628"/>
        </a:xfrm>
        <a:prstGeom prst="rect">
          <a:avLst/>
        </a:prstGeom>
      </xdr:spPr>
    </xdr:pic>
    <xdr:clientData/>
  </xdr:twoCellAnchor>
  <xdr:twoCellAnchor editAs="oneCell">
    <xdr:from>
      <xdr:col>13</xdr:col>
      <xdr:colOff>1026583</xdr:colOff>
      <xdr:row>66</xdr:row>
      <xdr:rowOff>0</xdr:rowOff>
    </xdr:from>
    <xdr:to>
      <xdr:col>13</xdr:col>
      <xdr:colOff>1028825</xdr:colOff>
      <xdr:row>68</xdr:row>
      <xdr:rowOff>199678</xdr:rowOff>
    </xdr:to>
    <xdr:pic>
      <xdr:nvPicPr>
        <xdr:cNvPr id="28" name="Picture 27"/>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66</xdr:row>
      <xdr:rowOff>0</xdr:rowOff>
    </xdr:from>
    <xdr:to>
      <xdr:col>13</xdr:col>
      <xdr:colOff>1028825</xdr:colOff>
      <xdr:row>68</xdr:row>
      <xdr:rowOff>199678</xdr:rowOff>
    </xdr:to>
    <xdr:pic>
      <xdr:nvPicPr>
        <xdr:cNvPr id="29" name="Picture 28"/>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66</xdr:row>
      <xdr:rowOff>0</xdr:rowOff>
    </xdr:from>
    <xdr:to>
      <xdr:col>13</xdr:col>
      <xdr:colOff>1028825</xdr:colOff>
      <xdr:row>68</xdr:row>
      <xdr:rowOff>199678</xdr:rowOff>
    </xdr:to>
    <xdr:pic>
      <xdr:nvPicPr>
        <xdr:cNvPr id="30" name="Picture 29"/>
        <xdr:cNvPicPr>
          <a:picLocks noChangeAspect="1"/>
        </xdr:cNvPicPr>
      </xdr:nvPicPr>
      <xdr:blipFill>
        <a:blip xmlns:r="http://schemas.openxmlformats.org/officeDocument/2006/relationships" r:embed="rId2"/>
        <a:stretch>
          <a:fillRect/>
        </a:stretch>
      </xdr:blipFill>
      <xdr:spPr>
        <a:xfrm>
          <a:off x="11226955450" y="12582525"/>
          <a:ext cx="2242" cy="333028"/>
        </a:xfrm>
        <a:prstGeom prst="rect">
          <a:avLst/>
        </a:prstGeom>
      </xdr:spPr>
    </xdr:pic>
    <xdr:clientData/>
  </xdr:twoCellAnchor>
  <xdr:twoCellAnchor editAs="oneCell">
    <xdr:from>
      <xdr:col>13</xdr:col>
      <xdr:colOff>1026583</xdr:colOff>
      <xdr:row>66</xdr:row>
      <xdr:rowOff>0</xdr:rowOff>
    </xdr:from>
    <xdr:to>
      <xdr:col>13</xdr:col>
      <xdr:colOff>1028825</xdr:colOff>
      <xdr:row>71</xdr:row>
      <xdr:rowOff>75853</xdr:rowOff>
    </xdr:to>
    <xdr:pic>
      <xdr:nvPicPr>
        <xdr:cNvPr id="31" name="Picture 30"/>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twoCellAnchor editAs="oneCell">
    <xdr:from>
      <xdr:col>13</xdr:col>
      <xdr:colOff>1026583</xdr:colOff>
      <xdr:row>66</xdr:row>
      <xdr:rowOff>0</xdr:rowOff>
    </xdr:from>
    <xdr:to>
      <xdr:col>13</xdr:col>
      <xdr:colOff>1028825</xdr:colOff>
      <xdr:row>71</xdr:row>
      <xdr:rowOff>75853</xdr:rowOff>
    </xdr:to>
    <xdr:pic>
      <xdr:nvPicPr>
        <xdr:cNvPr id="32" name="Picture 31"/>
        <xdr:cNvPicPr>
          <a:picLocks noChangeAspect="1"/>
        </xdr:cNvPicPr>
      </xdr:nvPicPr>
      <xdr:blipFill>
        <a:blip xmlns:r="http://schemas.openxmlformats.org/officeDocument/2006/relationships" r:embed="rId2"/>
        <a:stretch>
          <a:fillRect/>
        </a:stretch>
      </xdr:blipFill>
      <xdr:spPr>
        <a:xfrm>
          <a:off x="11226955450" y="12582525"/>
          <a:ext cx="2242" cy="533053"/>
        </a:xfrm>
        <a:prstGeom prst="rect">
          <a:avLst/>
        </a:prstGeom>
      </xdr:spPr>
    </xdr:pic>
    <xdr:clientData/>
  </xdr:twoCellAnchor>
  <xdr:oneCellAnchor>
    <xdr:from>
      <xdr:col>7</xdr:col>
      <xdr:colOff>1026583</xdr:colOff>
      <xdr:row>67</xdr:row>
      <xdr:rowOff>0</xdr:rowOff>
    </xdr:from>
    <xdr:ext cx="2242" cy="533053"/>
    <xdr:pic>
      <xdr:nvPicPr>
        <xdr:cNvPr id="34" name="Picture 33"/>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67</xdr:row>
      <xdr:rowOff>0</xdr:rowOff>
    </xdr:from>
    <xdr:ext cx="2242" cy="533053"/>
    <xdr:pic>
      <xdr:nvPicPr>
        <xdr:cNvPr id="35" name="Picture 34"/>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67</xdr:row>
      <xdr:rowOff>0</xdr:rowOff>
    </xdr:from>
    <xdr:ext cx="2242" cy="533053"/>
    <xdr:pic>
      <xdr:nvPicPr>
        <xdr:cNvPr id="36" name="Picture 35"/>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13</xdr:col>
      <xdr:colOff>683683</xdr:colOff>
      <xdr:row>66</xdr:row>
      <xdr:rowOff>0</xdr:rowOff>
    </xdr:from>
    <xdr:ext cx="2242" cy="561628"/>
    <xdr:pic>
      <xdr:nvPicPr>
        <xdr:cNvPr id="37" name="Picture 36"/>
        <xdr:cNvPicPr>
          <a:picLocks noChangeAspect="1"/>
        </xdr:cNvPicPr>
      </xdr:nvPicPr>
      <xdr:blipFill>
        <a:blip xmlns:r="http://schemas.openxmlformats.org/officeDocument/2006/relationships" r:embed="rId2"/>
        <a:stretch>
          <a:fillRect/>
        </a:stretch>
      </xdr:blipFill>
      <xdr:spPr>
        <a:xfrm>
          <a:off x="9823799125" y="11925300"/>
          <a:ext cx="2242" cy="561628"/>
        </a:xfrm>
        <a:prstGeom prst="rect">
          <a:avLst/>
        </a:prstGeom>
      </xdr:spPr>
    </xdr:pic>
    <xdr:clientData/>
  </xdr:oneCellAnchor>
  <xdr:oneCellAnchor>
    <xdr:from>
      <xdr:col>7</xdr:col>
      <xdr:colOff>1026583</xdr:colOff>
      <xdr:row>67</xdr:row>
      <xdr:rowOff>0</xdr:rowOff>
    </xdr:from>
    <xdr:ext cx="2242" cy="533053"/>
    <xdr:pic>
      <xdr:nvPicPr>
        <xdr:cNvPr id="41" name="Picture 40"/>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67</xdr:row>
      <xdr:rowOff>0</xdr:rowOff>
    </xdr:from>
    <xdr:ext cx="2242" cy="533053"/>
    <xdr:pic>
      <xdr:nvPicPr>
        <xdr:cNvPr id="42" name="Picture 41"/>
        <xdr:cNvPicPr>
          <a:picLocks noChangeAspect="1"/>
        </xdr:cNvPicPr>
      </xdr:nvPicPr>
      <xdr:blipFill>
        <a:blip xmlns:r="http://schemas.openxmlformats.org/officeDocument/2006/relationships" r:embed="rId2"/>
        <a:stretch>
          <a:fillRect/>
        </a:stretch>
      </xdr:blipFill>
      <xdr:spPr>
        <a:xfrm>
          <a:off x="9823456225" y="11925300"/>
          <a:ext cx="2242" cy="533053"/>
        </a:xfrm>
        <a:prstGeom prst="rect">
          <a:avLst/>
        </a:prstGeom>
      </xdr:spPr>
    </xdr:pic>
    <xdr:clientData/>
  </xdr:oneCellAnchor>
  <xdr:oneCellAnchor>
    <xdr:from>
      <xdr:col>7</xdr:col>
      <xdr:colOff>1026583</xdr:colOff>
      <xdr:row>67</xdr:row>
      <xdr:rowOff>0</xdr:rowOff>
    </xdr:from>
    <xdr:ext cx="2242" cy="533053"/>
    <xdr:pic>
      <xdr:nvPicPr>
        <xdr:cNvPr id="43" name="Picture 42"/>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67</xdr:row>
      <xdr:rowOff>0</xdr:rowOff>
    </xdr:from>
    <xdr:ext cx="2242" cy="533053"/>
    <xdr:pic>
      <xdr:nvPicPr>
        <xdr:cNvPr id="44" name="Picture 43"/>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67</xdr:row>
      <xdr:rowOff>0</xdr:rowOff>
    </xdr:from>
    <xdr:ext cx="2242" cy="533053"/>
    <xdr:pic>
      <xdr:nvPicPr>
        <xdr:cNvPr id="45" name="Picture 44"/>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67</xdr:row>
      <xdr:rowOff>0</xdr:rowOff>
    </xdr:from>
    <xdr:ext cx="2242" cy="533053"/>
    <xdr:pic>
      <xdr:nvPicPr>
        <xdr:cNvPr id="50" name="Picture 49"/>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oneCellAnchor>
    <xdr:from>
      <xdr:col>7</xdr:col>
      <xdr:colOff>1026583</xdr:colOff>
      <xdr:row>67</xdr:row>
      <xdr:rowOff>0</xdr:rowOff>
    </xdr:from>
    <xdr:ext cx="2242" cy="533053"/>
    <xdr:pic>
      <xdr:nvPicPr>
        <xdr:cNvPr id="51" name="Picture 50"/>
        <xdr:cNvPicPr>
          <a:picLocks noChangeAspect="1"/>
        </xdr:cNvPicPr>
      </xdr:nvPicPr>
      <xdr:blipFill>
        <a:blip xmlns:r="http://schemas.openxmlformats.org/officeDocument/2006/relationships" r:embed="rId2"/>
        <a:stretch>
          <a:fillRect/>
        </a:stretch>
      </xdr:blipFill>
      <xdr:spPr>
        <a:xfrm>
          <a:off x="9823456225" y="10420350"/>
          <a:ext cx="2242" cy="533053"/>
        </a:xfrm>
        <a:prstGeom prst="rect">
          <a:avLst/>
        </a:prstGeom>
      </xdr:spPr>
    </xdr:pic>
    <xdr:clientData/>
  </xdr:oneCellAnchor>
  <xdr:twoCellAnchor editAs="oneCell">
    <xdr:from>
      <xdr:col>13</xdr:col>
      <xdr:colOff>1001619</xdr:colOff>
      <xdr:row>42</xdr:row>
      <xdr:rowOff>28575</xdr:rowOff>
    </xdr:from>
    <xdr:to>
      <xdr:col>13</xdr:col>
      <xdr:colOff>1378496</xdr:colOff>
      <xdr:row>43</xdr:row>
      <xdr:rowOff>25173</xdr:rowOff>
    </xdr:to>
    <xdr:pic>
      <xdr:nvPicPr>
        <xdr:cNvPr id="3" name="Picture 2"/>
        <xdr:cNvPicPr>
          <a:picLocks noChangeAspect="1"/>
        </xdr:cNvPicPr>
      </xdr:nvPicPr>
      <xdr:blipFill>
        <a:blip xmlns:r="http://schemas.openxmlformats.org/officeDocument/2006/relationships" r:embed="rId3"/>
        <a:stretch>
          <a:fillRect/>
        </a:stretch>
      </xdr:blipFill>
      <xdr:spPr>
        <a:xfrm>
          <a:off x="9823230379" y="9086850"/>
          <a:ext cx="376877" cy="339498"/>
        </a:xfrm>
        <a:prstGeom prst="rect">
          <a:avLst/>
        </a:prstGeom>
      </xdr:spPr>
    </xdr:pic>
    <xdr:clientData/>
  </xdr:twoCellAnchor>
  <xdr:oneCellAnchor>
    <xdr:from>
      <xdr:col>7</xdr:col>
      <xdr:colOff>1026583</xdr:colOff>
      <xdr:row>68</xdr:row>
      <xdr:rowOff>0</xdr:rowOff>
    </xdr:from>
    <xdr:ext cx="2242" cy="333028"/>
    <xdr:pic>
      <xdr:nvPicPr>
        <xdr:cNvPr id="46" name="Picture 45"/>
        <xdr:cNvPicPr>
          <a:picLocks noChangeAspect="1"/>
        </xdr:cNvPicPr>
      </xdr:nvPicPr>
      <xdr:blipFill>
        <a:blip xmlns:r="http://schemas.openxmlformats.org/officeDocument/2006/relationships" r:embed="rId2"/>
        <a:stretch>
          <a:fillRect/>
        </a:stretch>
      </xdr:blipFill>
      <xdr:spPr>
        <a:xfrm>
          <a:off x="9830504725" y="16316325"/>
          <a:ext cx="2242" cy="333028"/>
        </a:xfrm>
        <a:prstGeom prst="rect">
          <a:avLst/>
        </a:prstGeom>
      </xdr:spPr>
    </xdr:pic>
    <xdr:clientData/>
  </xdr:oneCellAnchor>
  <xdr:oneCellAnchor>
    <xdr:from>
      <xdr:col>7</xdr:col>
      <xdr:colOff>1026583</xdr:colOff>
      <xdr:row>68</xdr:row>
      <xdr:rowOff>0</xdr:rowOff>
    </xdr:from>
    <xdr:ext cx="2242" cy="333028"/>
    <xdr:pic>
      <xdr:nvPicPr>
        <xdr:cNvPr id="47" name="Picture 46"/>
        <xdr:cNvPicPr>
          <a:picLocks noChangeAspect="1"/>
        </xdr:cNvPicPr>
      </xdr:nvPicPr>
      <xdr:blipFill>
        <a:blip xmlns:r="http://schemas.openxmlformats.org/officeDocument/2006/relationships" r:embed="rId2"/>
        <a:stretch>
          <a:fillRect/>
        </a:stretch>
      </xdr:blipFill>
      <xdr:spPr>
        <a:xfrm>
          <a:off x="9830504725" y="16316325"/>
          <a:ext cx="2242" cy="333028"/>
        </a:xfrm>
        <a:prstGeom prst="rect">
          <a:avLst/>
        </a:prstGeom>
      </xdr:spPr>
    </xdr:pic>
    <xdr:clientData/>
  </xdr:oneCellAnchor>
  <xdr:oneCellAnchor>
    <xdr:from>
      <xdr:col>7</xdr:col>
      <xdr:colOff>1026583</xdr:colOff>
      <xdr:row>68</xdr:row>
      <xdr:rowOff>0</xdr:rowOff>
    </xdr:from>
    <xdr:ext cx="2242" cy="333028"/>
    <xdr:pic>
      <xdr:nvPicPr>
        <xdr:cNvPr id="48" name="Picture 47"/>
        <xdr:cNvPicPr>
          <a:picLocks noChangeAspect="1"/>
        </xdr:cNvPicPr>
      </xdr:nvPicPr>
      <xdr:blipFill>
        <a:blip xmlns:r="http://schemas.openxmlformats.org/officeDocument/2006/relationships" r:embed="rId2"/>
        <a:stretch>
          <a:fillRect/>
        </a:stretch>
      </xdr:blipFill>
      <xdr:spPr>
        <a:xfrm>
          <a:off x="9830504725" y="16316325"/>
          <a:ext cx="2242" cy="333028"/>
        </a:xfrm>
        <a:prstGeom prst="rect">
          <a:avLst/>
        </a:prstGeom>
      </xdr:spPr>
    </xdr:pic>
    <xdr:clientData/>
  </xdr:oneCellAnchor>
  <xdr:oneCellAnchor>
    <xdr:from>
      <xdr:col>7</xdr:col>
      <xdr:colOff>1026583</xdr:colOff>
      <xdr:row>68</xdr:row>
      <xdr:rowOff>0</xdr:rowOff>
    </xdr:from>
    <xdr:ext cx="2242" cy="333028"/>
    <xdr:pic>
      <xdr:nvPicPr>
        <xdr:cNvPr id="49" name="Picture 48"/>
        <xdr:cNvPicPr>
          <a:picLocks noChangeAspect="1"/>
        </xdr:cNvPicPr>
      </xdr:nvPicPr>
      <xdr:blipFill>
        <a:blip xmlns:r="http://schemas.openxmlformats.org/officeDocument/2006/relationships" r:embed="rId2"/>
        <a:stretch>
          <a:fillRect/>
        </a:stretch>
      </xdr:blipFill>
      <xdr:spPr>
        <a:xfrm>
          <a:off x="9830504725" y="16316325"/>
          <a:ext cx="2242" cy="333028"/>
        </a:xfrm>
        <a:prstGeom prst="rect">
          <a:avLst/>
        </a:prstGeom>
      </xdr:spPr>
    </xdr:pic>
    <xdr:clientData/>
  </xdr:oneCellAnchor>
  <xdr:oneCellAnchor>
    <xdr:from>
      <xdr:col>7</xdr:col>
      <xdr:colOff>1026583</xdr:colOff>
      <xdr:row>68</xdr:row>
      <xdr:rowOff>0</xdr:rowOff>
    </xdr:from>
    <xdr:ext cx="2242" cy="333028"/>
    <xdr:pic>
      <xdr:nvPicPr>
        <xdr:cNvPr id="52" name="Picture 51"/>
        <xdr:cNvPicPr>
          <a:picLocks noChangeAspect="1"/>
        </xdr:cNvPicPr>
      </xdr:nvPicPr>
      <xdr:blipFill>
        <a:blip xmlns:r="http://schemas.openxmlformats.org/officeDocument/2006/relationships" r:embed="rId2"/>
        <a:stretch>
          <a:fillRect/>
        </a:stretch>
      </xdr:blipFill>
      <xdr:spPr>
        <a:xfrm>
          <a:off x="9830504725" y="16316325"/>
          <a:ext cx="2242" cy="333028"/>
        </a:xfrm>
        <a:prstGeom prst="rect">
          <a:avLst/>
        </a:prstGeom>
      </xdr:spPr>
    </xdr:pic>
    <xdr:clientData/>
  </xdr:oneCellAnchor>
  <xdr:oneCellAnchor>
    <xdr:from>
      <xdr:col>7</xdr:col>
      <xdr:colOff>1026583</xdr:colOff>
      <xdr:row>68</xdr:row>
      <xdr:rowOff>0</xdr:rowOff>
    </xdr:from>
    <xdr:ext cx="2242" cy="333028"/>
    <xdr:pic>
      <xdr:nvPicPr>
        <xdr:cNvPr id="53" name="Picture 52"/>
        <xdr:cNvPicPr>
          <a:picLocks noChangeAspect="1"/>
        </xdr:cNvPicPr>
      </xdr:nvPicPr>
      <xdr:blipFill>
        <a:blip xmlns:r="http://schemas.openxmlformats.org/officeDocument/2006/relationships" r:embed="rId2"/>
        <a:stretch>
          <a:fillRect/>
        </a:stretch>
      </xdr:blipFill>
      <xdr:spPr>
        <a:xfrm>
          <a:off x="9830504725" y="16316325"/>
          <a:ext cx="2242" cy="33302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4</xdr:col>
      <xdr:colOff>666750</xdr:colOff>
      <xdr:row>0</xdr:row>
      <xdr:rowOff>9525</xdr:rowOff>
    </xdr:from>
    <xdr:to>
      <xdr:col>5</xdr:col>
      <xdr:colOff>1295400</xdr:colOff>
      <xdr:row>3</xdr:row>
      <xdr:rowOff>38100</xdr:rowOff>
    </xdr:to>
    <xdr:pic>
      <xdr:nvPicPr>
        <xdr:cNvPr id="4"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85725" y="9525"/>
          <a:ext cx="17145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rightToLeft="1" topLeftCell="A10" zoomScale="90" zoomScaleNormal="90" workbookViewId="0">
      <selection activeCell="M13" sqref="M13"/>
    </sheetView>
  </sheetViews>
  <sheetFormatPr defaultRowHeight="15"/>
  <cols>
    <col min="1" max="1" width="24.140625" customWidth="1"/>
    <col min="2" max="2" width="11.5703125" customWidth="1"/>
    <col min="3" max="3" width="13.28515625" customWidth="1"/>
    <col min="4" max="4" width="9" customWidth="1"/>
    <col min="5" max="5" width="11.28515625" bestFit="1" customWidth="1"/>
    <col min="6" max="6" width="14.140625" customWidth="1"/>
    <col min="7" max="7" width="12.42578125" customWidth="1"/>
    <col min="8" max="8" width="10.140625" customWidth="1"/>
    <col min="9" max="9" width="9.140625" customWidth="1"/>
    <col min="10" max="10" width="7.42578125" customWidth="1"/>
    <col min="11" max="11" width="10.42578125" customWidth="1"/>
    <col min="12" max="12" width="13.5703125" customWidth="1"/>
    <col min="13" max="13" width="27.85546875" customWidth="1"/>
  </cols>
  <sheetData>
    <row r="1" spans="1:16" s="2" customFormat="1" ht="21" customHeight="1">
      <c r="A1" s="121" t="s">
        <v>0</v>
      </c>
      <c r="B1" s="122"/>
      <c r="C1" s="123"/>
      <c r="D1" s="24"/>
      <c r="E1" s="24"/>
      <c r="F1" s="24"/>
      <c r="G1" s="24"/>
      <c r="H1" s="24"/>
      <c r="I1" s="24"/>
      <c r="J1" s="24"/>
      <c r="K1" s="24"/>
      <c r="L1" s="24"/>
      <c r="M1" s="24"/>
    </row>
    <row r="2" spans="1:16" s="2" customFormat="1" ht="25.5" customHeight="1">
      <c r="A2" s="128" t="s">
        <v>323</v>
      </c>
      <c r="B2" s="128"/>
      <c r="C2" s="129"/>
      <c r="D2" s="127" t="s">
        <v>324</v>
      </c>
      <c r="E2" s="128"/>
      <c r="F2" s="129"/>
      <c r="G2" s="24"/>
      <c r="H2" s="24"/>
      <c r="I2" s="24"/>
      <c r="J2" s="24"/>
      <c r="K2" s="24"/>
      <c r="L2" s="24"/>
      <c r="M2" s="24"/>
    </row>
    <row r="3" spans="1:16" s="2" customFormat="1" ht="21.75" customHeight="1">
      <c r="A3" s="119" t="s">
        <v>159</v>
      </c>
      <c r="B3" s="119"/>
      <c r="C3" s="119"/>
      <c r="D3" s="119"/>
      <c r="E3" s="119"/>
      <c r="F3" s="119"/>
      <c r="G3" s="119"/>
      <c r="H3" s="119"/>
      <c r="I3" s="119"/>
      <c r="J3" s="119"/>
      <c r="K3" s="120"/>
      <c r="L3" s="25"/>
      <c r="M3" s="23"/>
      <c r="P3" s="53"/>
    </row>
    <row r="4" spans="1:16" s="7" customFormat="1" ht="35.25" customHeight="1">
      <c r="A4" s="5" t="s">
        <v>2</v>
      </c>
      <c r="B4" s="138">
        <f>'نشرة التداول'!M81</f>
        <v>1083304579</v>
      </c>
      <c r="C4" s="137"/>
      <c r="D4" s="78"/>
      <c r="E4" s="24"/>
      <c r="F4" s="24"/>
      <c r="G4" s="24"/>
      <c r="H4" s="24"/>
      <c r="I4" s="24"/>
      <c r="J4" s="127" t="s">
        <v>5</v>
      </c>
      <c r="K4" s="128"/>
      <c r="L4" s="129"/>
      <c r="M4" s="80">
        <v>103</v>
      </c>
      <c r="N4" s="30"/>
      <c r="O4" s="30"/>
      <c r="P4" s="30"/>
    </row>
    <row r="5" spans="1:16" s="7" customFormat="1" ht="35.25" customHeight="1">
      <c r="A5" s="77" t="s">
        <v>1</v>
      </c>
      <c r="B5" s="136">
        <f>'نشرة التداول'!N81</f>
        <v>1584969159.3799999</v>
      </c>
      <c r="C5" s="137"/>
      <c r="D5" s="78"/>
      <c r="E5" s="24"/>
      <c r="F5" s="24"/>
      <c r="G5" s="24"/>
      <c r="H5" s="24"/>
      <c r="I5" s="26"/>
      <c r="J5" s="130" t="s">
        <v>6</v>
      </c>
      <c r="K5" s="131"/>
      <c r="L5" s="132"/>
      <c r="M5" s="80">
        <v>41</v>
      </c>
      <c r="N5" s="30"/>
      <c r="O5" s="30"/>
      <c r="P5" s="30"/>
    </row>
    <row r="6" spans="1:16" s="7" customFormat="1" ht="35.25" customHeight="1">
      <c r="A6" s="29" t="s">
        <v>3</v>
      </c>
      <c r="B6" s="81">
        <f>'نشرة التداول'!L81</f>
        <v>663</v>
      </c>
      <c r="C6" s="135"/>
      <c r="D6" s="134"/>
      <c r="E6" s="24"/>
      <c r="F6" s="24"/>
      <c r="G6" s="24"/>
      <c r="H6" s="24"/>
      <c r="I6" s="26"/>
      <c r="J6" s="1" t="s">
        <v>7</v>
      </c>
      <c r="K6" s="24"/>
      <c r="L6" s="24"/>
      <c r="M6" s="82">
        <v>22</v>
      </c>
      <c r="N6" s="30"/>
      <c r="O6" s="30"/>
      <c r="P6" s="30"/>
    </row>
    <row r="7" spans="1:16" s="7" customFormat="1" ht="35.25" customHeight="1">
      <c r="A7" s="5" t="s">
        <v>116</v>
      </c>
      <c r="B7" s="83">
        <v>611.69000000000005</v>
      </c>
      <c r="C7" s="133" t="s">
        <v>103</v>
      </c>
      <c r="D7" s="134"/>
      <c r="E7" s="24"/>
      <c r="F7" s="24"/>
      <c r="G7" s="24"/>
      <c r="H7" s="24"/>
      <c r="I7" s="26"/>
      <c r="J7" s="1" t="s">
        <v>8</v>
      </c>
      <c r="K7" s="24"/>
      <c r="L7" s="24"/>
      <c r="M7" s="84">
        <v>4</v>
      </c>
      <c r="N7" s="30"/>
      <c r="O7" s="30"/>
      <c r="P7" s="45"/>
    </row>
    <row r="8" spans="1:16" s="7" customFormat="1" ht="35.25" customHeight="1">
      <c r="A8" s="5" t="s">
        <v>117</v>
      </c>
      <c r="B8" s="83">
        <v>610.66</v>
      </c>
      <c r="C8" s="133" t="s">
        <v>103</v>
      </c>
      <c r="D8" s="134"/>
      <c r="E8" s="24"/>
      <c r="F8" s="24"/>
      <c r="G8" s="24"/>
      <c r="H8" s="24"/>
      <c r="I8" s="26"/>
      <c r="J8" s="1" t="s">
        <v>9</v>
      </c>
      <c r="K8" s="24"/>
      <c r="L8" s="24"/>
      <c r="M8" s="84">
        <v>3</v>
      </c>
      <c r="N8" s="30"/>
      <c r="O8" s="46"/>
    </row>
    <row r="9" spans="1:16" s="7" customFormat="1" ht="35.25" customHeight="1">
      <c r="A9" s="5" t="s">
        <v>4</v>
      </c>
      <c r="B9" s="97">
        <v>0.17</v>
      </c>
      <c r="C9" s="133"/>
      <c r="D9" s="134"/>
      <c r="E9" s="24"/>
      <c r="F9" s="24"/>
      <c r="G9" s="24"/>
      <c r="H9" s="24"/>
      <c r="I9" s="26"/>
      <c r="J9" s="139" t="s">
        <v>185</v>
      </c>
      <c r="K9" s="140"/>
      <c r="L9" s="141"/>
      <c r="M9" s="80">
        <v>3</v>
      </c>
      <c r="N9" s="30"/>
      <c r="O9" s="30"/>
      <c r="P9" s="30"/>
    </row>
    <row r="10" spans="1:16" s="7" customFormat="1" ht="35.25" customHeight="1">
      <c r="A10" s="5" t="s">
        <v>127</v>
      </c>
      <c r="B10" s="97">
        <f>B7-B8</f>
        <v>1.0300000000000864</v>
      </c>
      <c r="C10" s="133" t="s">
        <v>103</v>
      </c>
      <c r="D10" s="134"/>
      <c r="E10" s="24"/>
      <c r="F10" s="24"/>
      <c r="G10" s="24"/>
      <c r="H10" s="25"/>
      <c r="I10" s="27"/>
      <c r="J10" s="47" t="s">
        <v>10</v>
      </c>
      <c r="K10" s="25"/>
      <c r="L10" s="25"/>
      <c r="M10" s="85">
        <v>56</v>
      </c>
      <c r="N10" s="30"/>
      <c r="O10" s="30"/>
    </row>
    <row r="11" spans="1:16" ht="23.25" customHeight="1">
      <c r="A11" s="124" t="s">
        <v>106</v>
      </c>
      <c r="B11" s="125"/>
      <c r="C11" s="125"/>
      <c r="D11" s="125"/>
      <c r="E11" s="125"/>
      <c r="F11" s="126"/>
      <c r="G11" s="14"/>
      <c r="H11" s="124" t="s">
        <v>107</v>
      </c>
      <c r="I11" s="125"/>
      <c r="J11" s="125"/>
      <c r="K11" s="125"/>
      <c r="L11" s="125"/>
      <c r="M11" s="126"/>
      <c r="N11" s="30"/>
      <c r="O11" s="30"/>
    </row>
    <row r="12" spans="1:16" ht="20.100000000000001" customHeight="1">
      <c r="A12" s="71" t="s">
        <v>28</v>
      </c>
      <c r="B12" s="72" t="s">
        <v>108</v>
      </c>
      <c r="C12" s="73" t="s">
        <v>109</v>
      </c>
      <c r="D12" s="142" t="s">
        <v>35</v>
      </c>
      <c r="E12" s="143"/>
      <c r="F12" s="144"/>
      <c r="G12" s="79"/>
      <c r="H12" s="145" t="s">
        <v>28</v>
      </c>
      <c r="I12" s="146"/>
      <c r="J12" s="147"/>
      <c r="K12" s="28" t="s">
        <v>108</v>
      </c>
      <c r="L12" s="28" t="s">
        <v>20</v>
      </c>
      <c r="M12" s="28" t="s">
        <v>35</v>
      </c>
      <c r="N12" s="30"/>
    </row>
    <row r="13" spans="1:16" ht="20.100000000000001" customHeight="1">
      <c r="A13" s="92" t="s">
        <v>235</v>
      </c>
      <c r="B13" s="86">
        <v>0.21</v>
      </c>
      <c r="C13" s="87">
        <v>5</v>
      </c>
      <c r="D13" s="113">
        <v>76500000</v>
      </c>
      <c r="E13" s="114">
        <v>76500000</v>
      </c>
      <c r="F13" s="115">
        <v>76500000</v>
      </c>
      <c r="G13" s="16"/>
      <c r="H13" s="116" t="s">
        <v>213</v>
      </c>
      <c r="I13" s="117" t="s">
        <v>213</v>
      </c>
      <c r="J13" s="118" t="s">
        <v>213</v>
      </c>
      <c r="K13" s="86">
        <v>0.25</v>
      </c>
      <c r="L13" s="88">
        <v>-3.85</v>
      </c>
      <c r="M13" s="89">
        <v>1650000</v>
      </c>
    </row>
    <row r="14" spans="1:16" ht="20.100000000000001" customHeight="1">
      <c r="A14" s="92" t="s">
        <v>125</v>
      </c>
      <c r="B14" s="86">
        <v>21.49</v>
      </c>
      <c r="C14" s="87">
        <v>4.9800000000000004</v>
      </c>
      <c r="D14" s="113">
        <v>1566000</v>
      </c>
      <c r="E14" s="114">
        <v>1566000</v>
      </c>
      <c r="F14" s="115">
        <v>1566000</v>
      </c>
      <c r="G14" s="16"/>
      <c r="H14" s="116" t="s">
        <v>186</v>
      </c>
      <c r="I14" s="117" t="s">
        <v>186</v>
      </c>
      <c r="J14" s="118" t="s">
        <v>186</v>
      </c>
      <c r="K14" s="86">
        <v>1</v>
      </c>
      <c r="L14" s="88">
        <v>-3.85</v>
      </c>
      <c r="M14" s="89">
        <v>8320</v>
      </c>
    </row>
    <row r="15" spans="1:16" ht="20.100000000000001" customHeight="1">
      <c r="A15" s="93" t="s">
        <v>177</v>
      </c>
      <c r="B15" s="86">
        <v>21.49</v>
      </c>
      <c r="C15" s="87">
        <v>4.9800000000000004</v>
      </c>
      <c r="D15" s="113">
        <v>171918</v>
      </c>
      <c r="E15" s="114">
        <v>171918</v>
      </c>
      <c r="F15" s="115">
        <v>171918</v>
      </c>
      <c r="G15" s="16"/>
      <c r="H15" s="116" t="s">
        <v>225</v>
      </c>
      <c r="I15" s="117" t="s">
        <v>225</v>
      </c>
      <c r="J15" s="118" t="s">
        <v>225</v>
      </c>
      <c r="K15" s="86">
        <v>1.4</v>
      </c>
      <c r="L15" s="88">
        <v>-2.78</v>
      </c>
      <c r="M15" s="89">
        <v>120762136</v>
      </c>
    </row>
    <row r="16" spans="1:16" ht="20.100000000000001" customHeight="1">
      <c r="A16" s="92" t="s">
        <v>153</v>
      </c>
      <c r="B16" s="86">
        <v>2.15</v>
      </c>
      <c r="C16" s="87">
        <v>4.88</v>
      </c>
      <c r="D16" s="113">
        <v>100000</v>
      </c>
      <c r="E16" s="114">
        <v>100000</v>
      </c>
      <c r="F16" s="115">
        <v>100000</v>
      </c>
      <c r="G16" s="16"/>
      <c r="H16" s="240" t="s">
        <v>280</v>
      </c>
      <c r="I16" s="241" t="s">
        <v>280</v>
      </c>
      <c r="J16" s="242" t="s">
        <v>280</v>
      </c>
      <c r="K16" s="233">
        <v>1.76</v>
      </c>
      <c r="L16" s="234">
        <v>-1.1200000000000001</v>
      </c>
      <c r="M16" s="235">
        <v>9527672</v>
      </c>
    </row>
    <row r="17" spans="1:13" ht="20.100000000000001" customHeight="1">
      <c r="A17" s="92" t="s">
        <v>95</v>
      </c>
      <c r="B17" s="86">
        <v>0.9</v>
      </c>
      <c r="C17" s="87">
        <v>4.6500000000000004</v>
      </c>
      <c r="D17" s="113">
        <v>26785675</v>
      </c>
      <c r="E17" s="114">
        <v>26785675</v>
      </c>
      <c r="F17" s="115">
        <v>26785675</v>
      </c>
      <c r="G17" s="16"/>
      <c r="H17" s="236"/>
      <c r="I17" s="236"/>
      <c r="J17" s="236"/>
      <c r="K17" s="237"/>
      <c r="L17" s="238"/>
      <c r="M17" s="239"/>
    </row>
    <row r="18" spans="1:13" ht="19.5" customHeight="1">
      <c r="A18" s="148" t="s">
        <v>110</v>
      </c>
      <c r="B18" s="148"/>
      <c r="C18" s="148"/>
      <c r="D18" s="148"/>
      <c r="E18" s="148"/>
      <c r="F18" s="148"/>
      <c r="G18" s="17"/>
      <c r="H18" s="148" t="s">
        <v>111</v>
      </c>
      <c r="I18" s="148"/>
      <c r="J18" s="148"/>
      <c r="K18" s="148"/>
      <c r="L18" s="148"/>
      <c r="M18" s="148"/>
    </row>
    <row r="19" spans="1:13" ht="20.100000000000001" customHeight="1">
      <c r="A19" s="71" t="s">
        <v>28</v>
      </c>
      <c r="B19" s="72" t="s">
        <v>108</v>
      </c>
      <c r="C19" s="73" t="s">
        <v>109</v>
      </c>
      <c r="D19" s="142" t="s">
        <v>35</v>
      </c>
      <c r="E19" s="143"/>
      <c r="F19" s="144"/>
      <c r="G19" s="79"/>
      <c r="H19" s="149" t="s">
        <v>28</v>
      </c>
      <c r="I19" s="150"/>
      <c r="J19" s="151"/>
      <c r="K19" s="15" t="s">
        <v>108</v>
      </c>
      <c r="L19" s="15" t="s">
        <v>20</v>
      </c>
      <c r="M19" s="15" t="s">
        <v>1</v>
      </c>
    </row>
    <row r="20" spans="1:13" ht="20.100000000000001" customHeight="1">
      <c r="A20" s="92" t="s">
        <v>196</v>
      </c>
      <c r="B20" s="86">
        <v>1.06</v>
      </c>
      <c r="C20" s="90">
        <v>0</v>
      </c>
      <c r="D20" s="113">
        <v>400000000</v>
      </c>
      <c r="E20" s="114">
        <v>400000000</v>
      </c>
      <c r="F20" s="115">
        <v>400000000</v>
      </c>
      <c r="G20" s="91"/>
      <c r="H20" s="116" t="s">
        <v>196</v>
      </c>
      <c r="I20" s="117" t="s">
        <v>196</v>
      </c>
      <c r="J20" s="118" t="s">
        <v>196</v>
      </c>
      <c r="K20" s="94">
        <v>1.06</v>
      </c>
      <c r="L20" s="95">
        <v>0</v>
      </c>
      <c r="M20" s="96">
        <v>424000000</v>
      </c>
    </row>
    <row r="21" spans="1:13" ht="20.100000000000001" customHeight="1">
      <c r="A21" s="92" t="s">
        <v>128</v>
      </c>
      <c r="B21" s="86">
        <v>1.44</v>
      </c>
      <c r="C21" s="90">
        <v>1.41</v>
      </c>
      <c r="D21" s="113">
        <v>135663880</v>
      </c>
      <c r="E21" s="114">
        <v>135663880</v>
      </c>
      <c r="F21" s="115">
        <v>135663880</v>
      </c>
      <c r="G21" s="91"/>
      <c r="H21" s="116" t="s">
        <v>128</v>
      </c>
      <c r="I21" s="117" t="s">
        <v>128</v>
      </c>
      <c r="J21" s="118" t="s">
        <v>128</v>
      </c>
      <c r="K21" s="94">
        <v>1.44</v>
      </c>
      <c r="L21" s="95">
        <v>1.41</v>
      </c>
      <c r="M21" s="96">
        <v>194008669.59999999</v>
      </c>
    </row>
    <row r="22" spans="1:13" ht="20.100000000000001" customHeight="1">
      <c r="A22" s="93" t="s">
        <v>225</v>
      </c>
      <c r="B22" s="86">
        <v>1.4</v>
      </c>
      <c r="C22" s="90">
        <v>-2.78</v>
      </c>
      <c r="D22" s="113">
        <v>120762136</v>
      </c>
      <c r="E22" s="114">
        <v>120762136</v>
      </c>
      <c r="F22" s="115">
        <v>120762136</v>
      </c>
      <c r="G22" s="91"/>
      <c r="H22" s="116" t="s">
        <v>70</v>
      </c>
      <c r="I22" s="117" t="s">
        <v>70</v>
      </c>
      <c r="J22" s="118" t="s">
        <v>70</v>
      </c>
      <c r="K22" s="94">
        <v>7.61</v>
      </c>
      <c r="L22" s="95">
        <v>0.13</v>
      </c>
      <c r="M22" s="96">
        <v>184340927.78</v>
      </c>
    </row>
    <row r="23" spans="1:13" ht="20.100000000000001" customHeight="1">
      <c r="A23" s="92" t="s">
        <v>235</v>
      </c>
      <c r="B23" s="86">
        <v>0.21</v>
      </c>
      <c r="C23" s="90">
        <v>5</v>
      </c>
      <c r="D23" s="113">
        <v>76500000</v>
      </c>
      <c r="E23" s="114">
        <v>76500000</v>
      </c>
      <c r="F23" s="115">
        <v>76500000</v>
      </c>
      <c r="G23" s="91"/>
      <c r="H23" s="116" t="s">
        <v>62</v>
      </c>
      <c r="I23" s="117" t="s">
        <v>62</v>
      </c>
      <c r="J23" s="118" t="s">
        <v>62</v>
      </c>
      <c r="K23" s="94">
        <v>38</v>
      </c>
      <c r="L23" s="95">
        <v>4.1100000000000003</v>
      </c>
      <c r="M23" s="96">
        <v>175286000</v>
      </c>
    </row>
    <row r="24" spans="1:13" ht="20.100000000000001" customHeight="1">
      <c r="A24" s="92" t="s">
        <v>218</v>
      </c>
      <c r="B24" s="86">
        <v>0.22</v>
      </c>
      <c r="C24" s="90">
        <v>0</v>
      </c>
      <c r="D24" s="113">
        <v>66393145</v>
      </c>
      <c r="E24" s="114">
        <v>66393145</v>
      </c>
      <c r="F24" s="115">
        <v>66393145</v>
      </c>
      <c r="G24" s="91"/>
      <c r="H24" s="116" t="s">
        <v>225</v>
      </c>
      <c r="I24" s="117" t="s">
        <v>225</v>
      </c>
      <c r="J24" s="118" t="s">
        <v>225</v>
      </c>
      <c r="K24" s="94">
        <v>1.4</v>
      </c>
      <c r="L24" s="95">
        <v>-2.78</v>
      </c>
      <c r="M24" s="96">
        <v>168608126.31999999</v>
      </c>
    </row>
    <row r="25" spans="1:13" ht="23.25" customHeight="1">
      <c r="A25" s="153" t="s">
        <v>112</v>
      </c>
      <c r="B25" s="154"/>
      <c r="C25" s="154"/>
      <c r="D25" s="154"/>
      <c r="E25" s="154"/>
      <c r="F25" s="154"/>
      <c r="G25" s="154"/>
      <c r="H25" s="154"/>
      <c r="I25" s="154"/>
      <c r="J25" s="154"/>
      <c r="K25" s="154"/>
      <c r="L25" s="154"/>
      <c r="M25" s="155"/>
    </row>
    <row r="26" spans="1:13" ht="20.25" customHeight="1">
      <c r="A26" s="152" t="s">
        <v>113</v>
      </c>
      <c r="B26" s="152"/>
      <c r="C26" s="152"/>
      <c r="D26" s="152"/>
      <c r="E26" s="152"/>
      <c r="F26" s="152"/>
      <c r="G26" s="152"/>
      <c r="H26" s="152"/>
      <c r="I26" s="152"/>
      <c r="J26" s="152"/>
      <c r="K26" s="152"/>
      <c r="L26" s="152"/>
      <c r="M26" s="152"/>
    </row>
  </sheetData>
  <mergeCells count="44">
    <mergeCell ref="D23:F23"/>
    <mergeCell ref="H23:J23"/>
    <mergeCell ref="A26:M26"/>
    <mergeCell ref="D24:F24"/>
    <mergeCell ref="H24:J24"/>
    <mergeCell ref="A25:M25"/>
    <mergeCell ref="D12:F12"/>
    <mergeCell ref="H12:J12"/>
    <mergeCell ref="A18:F18"/>
    <mergeCell ref="H18:M18"/>
    <mergeCell ref="D19:F19"/>
    <mergeCell ref="H19:J19"/>
    <mergeCell ref="H13:J13"/>
    <mergeCell ref="H14:J14"/>
    <mergeCell ref="H15:J15"/>
    <mergeCell ref="H16:J16"/>
    <mergeCell ref="H17:J17"/>
    <mergeCell ref="D13:F13"/>
    <mergeCell ref="D14:F14"/>
    <mergeCell ref="D15:F15"/>
    <mergeCell ref="D16:F16"/>
    <mergeCell ref="D17:F17"/>
    <mergeCell ref="A3:K3"/>
    <mergeCell ref="A1:C1"/>
    <mergeCell ref="A11:F11"/>
    <mergeCell ref="H11:M11"/>
    <mergeCell ref="J4:L4"/>
    <mergeCell ref="J5:L5"/>
    <mergeCell ref="C9:D9"/>
    <mergeCell ref="C7:D7"/>
    <mergeCell ref="C6:D6"/>
    <mergeCell ref="B5:C5"/>
    <mergeCell ref="B4:C4"/>
    <mergeCell ref="C10:D10"/>
    <mergeCell ref="D2:F2"/>
    <mergeCell ref="A2:C2"/>
    <mergeCell ref="C8:D8"/>
    <mergeCell ref="J9:L9"/>
    <mergeCell ref="D20:F20"/>
    <mergeCell ref="H20:J20"/>
    <mergeCell ref="D21:F21"/>
    <mergeCell ref="H21:J21"/>
    <mergeCell ref="D22:F22"/>
    <mergeCell ref="H22:J22"/>
  </mergeCells>
  <pageMargins left="0.70866141732283472" right="0.70866141732283472" top="0.74803149606299213" bottom="0.74803149606299213" header="0.31496062992125984" footer="0.31496062992125984"/>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3"/>
  <sheetViews>
    <sheetView rightToLeft="1" topLeftCell="A61" workbookViewId="0">
      <selection activeCell="B45" sqref="B45:N57"/>
    </sheetView>
  </sheetViews>
  <sheetFormatPr defaultColWidth="9" defaultRowHeight="19.5" customHeight="1"/>
  <cols>
    <col min="1" max="1" width="1.28515625" style="9" customWidth="1"/>
    <col min="2" max="2" width="22.28515625" style="9" customWidth="1"/>
    <col min="3" max="3" width="7.42578125" style="9" customWidth="1"/>
    <col min="4" max="7" width="8.7109375" style="9" customWidth="1"/>
    <col min="8" max="8" width="10.28515625" style="9" bestFit="1" customWidth="1"/>
    <col min="9" max="11" width="8.7109375" style="9" customWidth="1"/>
    <col min="12" max="12" width="11.140625" style="9" customWidth="1"/>
    <col min="13" max="13" width="21.42578125" style="9" customWidth="1"/>
    <col min="14" max="14" width="20.7109375" style="9" customWidth="1"/>
    <col min="15" max="16384" width="9" style="9"/>
  </cols>
  <sheetData>
    <row r="1" spans="2:15" ht="19.5" customHeight="1">
      <c r="B1" s="173" t="s">
        <v>322</v>
      </c>
      <c r="C1" s="173"/>
      <c r="D1" s="173"/>
      <c r="E1" s="173"/>
      <c r="F1" s="173"/>
      <c r="G1" s="173"/>
      <c r="H1" s="173"/>
      <c r="I1" s="173"/>
      <c r="J1" s="173"/>
      <c r="K1" s="173"/>
      <c r="L1" s="173"/>
      <c r="M1" s="173"/>
      <c r="N1" s="174"/>
    </row>
    <row r="2" spans="2:15" ht="27.75" customHeight="1">
      <c r="B2" s="74" t="s">
        <v>11</v>
      </c>
      <c r="C2" s="75" t="s">
        <v>12</v>
      </c>
      <c r="D2" s="75" t="s">
        <v>13</v>
      </c>
      <c r="E2" s="75" t="s">
        <v>14</v>
      </c>
      <c r="F2" s="75" t="s">
        <v>15</v>
      </c>
      <c r="G2" s="75" t="s">
        <v>16</v>
      </c>
      <c r="H2" s="75" t="s">
        <v>17</v>
      </c>
      <c r="I2" s="75" t="s">
        <v>18</v>
      </c>
      <c r="J2" s="75" t="s">
        <v>19</v>
      </c>
      <c r="K2" s="75" t="s">
        <v>20</v>
      </c>
      <c r="L2" s="75" t="s">
        <v>3</v>
      </c>
      <c r="M2" s="75" t="s">
        <v>2</v>
      </c>
      <c r="N2" s="75" t="s">
        <v>1</v>
      </c>
    </row>
    <row r="3" spans="2:15" ht="18" customHeight="1">
      <c r="B3" s="159" t="s">
        <v>21</v>
      </c>
      <c r="C3" s="160"/>
      <c r="D3" s="160"/>
      <c r="E3" s="160"/>
      <c r="F3" s="160"/>
      <c r="G3" s="160"/>
      <c r="H3" s="160"/>
      <c r="I3" s="160"/>
      <c r="J3" s="160"/>
      <c r="K3" s="160"/>
      <c r="L3" s="160"/>
      <c r="M3" s="160"/>
      <c r="N3" s="161"/>
    </row>
    <row r="4" spans="2:15" ht="13.5" customHeight="1">
      <c r="B4" s="56" t="s">
        <v>196</v>
      </c>
      <c r="C4" s="11" t="s">
        <v>197</v>
      </c>
      <c r="D4" s="20">
        <v>1.06</v>
      </c>
      <c r="E4" s="20">
        <v>1.06</v>
      </c>
      <c r="F4" s="20">
        <v>1.06</v>
      </c>
      <c r="G4" s="20">
        <v>1.06</v>
      </c>
      <c r="H4" s="20">
        <v>1.06</v>
      </c>
      <c r="I4" s="20">
        <v>1.06</v>
      </c>
      <c r="J4" s="20">
        <v>1.06</v>
      </c>
      <c r="K4" s="21">
        <v>0</v>
      </c>
      <c r="L4" s="22">
        <v>4</v>
      </c>
      <c r="M4" s="22">
        <v>400000000</v>
      </c>
      <c r="N4" s="22">
        <v>424000000</v>
      </c>
      <c r="O4" s="7"/>
    </row>
    <row r="5" spans="2:15" ht="13.5" customHeight="1">
      <c r="B5" s="56" t="s">
        <v>225</v>
      </c>
      <c r="C5" s="11" t="s">
        <v>226</v>
      </c>
      <c r="D5" s="20">
        <v>1.44</v>
      </c>
      <c r="E5" s="20">
        <v>1.44</v>
      </c>
      <c r="F5" s="20">
        <v>1.37</v>
      </c>
      <c r="G5" s="20">
        <v>1.4</v>
      </c>
      <c r="H5" s="20">
        <v>1.42</v>
      </c>
      <c r="I5" s="20">
        <v>1.4</v>
      </c>
      <c r="J5" s="20">
        <v>1.44</v>
      </c>
      <c r="K5" s="21">
        <v>-2.78</v>
      </c>
      <c r="L5" s="22">
        <v>23</v>
      </c>
      <c r="M5" s="22">
        <v>120762136</v>
      </c>
      <c r="N5" s="22">
        <v>168608126.31999999</v>
      </c>
      <c r="O5" s="7"/>
    </row>
    <row r="6" spans="2:15" ht="13.5" customHeight="1">
      <c r="B6" s="56" t="s">
        <v>207</v>
      </c>
      <c r="C6" s="11" t="s">
        <v>208</v>
      </c>
      <c r="D6" s="20">
        <v>0.52</v>
      </c>
      <c r="E6" s="20">
        <v>0.52</v>
      </c>
      <c r="F6" s="20">
        <v>0.51</v>
      </c>
      <c r="G6" s="20">
        <v>0.52</v>
      </c>
      <c r="H6" s="20">
        <v>0.52</v>
      </c>
      <c r="I6" s="20">
        <v>0.52</v>
      </c>
      <c r="J6" s="20">
        <v>0.52</v>
      </c>
      <c r="K6" s="21">
        <v>0</v>
      </c>
      <c r="L6" s="22">
        <v>8</v>
      </c>
      <c r="M6" s="22">
        <v>20550000</v>
      </c>
      <c r="N6" s="22">
        <v>10676000</v>
      </c>
      <c r="O6" s="7"/>
    </row>
    <row r="7" spans="2:15" ht="13.5" customHeight="1">
      <c r="B7" s="56" t="s">
        <v>151</v>
      </c>
      <c r="C7" s="11" t="s">
        <v>152</v>
      </c>
      <c r="D7" s="20">
        <v>0.16</v>
      </c>
      <c r="E7" s="20">
        <v>0.16</v>
      </c>
      <c r="F7" s="20">
        <v>0.16</v>
      </c>
      <c r="G7" s="20">
        <v>0.16</v>
      </c>
      <c r="H7" s="20">
        <v>0.16</v>
      </c>
      <c r="I7" s="20">
        <v>0.16</v>
      </c>
      <c r="J7" s="20">
        <v>0.16</v>
      </c>
      <c r="K7" s="21">
        <v>0</v>
      </c>
      <c r="L7" s="22">
        <v>3</v>
      </c>
      <c r="M7" s="22">
        <v>30000000</v>
      </c>
      <c r="N7" s="22">
        <v>4800000</v>
      </c>
      <c r="O7" s="7"/>
    </row>
    <row r="8" spans="2:15" ht="13.5" customHeight="1">
      <c r="B8" s="56" t="s">
        <v>213</v>
      </c>
      <c r="C8" s="11" t="s">
        <v>214</v>
      </c>
      <c r="D8" s="20">
        <v>0.25</v>
      </c>
      <c r="E8" s="20">
        <v>0.25</v>
      </c>
      <c r="F8" s="20">
        <v>0.25</v>
      </c>
      <c r="G8" s="20">
        <v>0.25</v>
      </c>
      <c r="H8" s="20">
        <v>0.26</v>
      </c>
      <c r="I8" s="20">
        <v>0.25</v>
      </c>
      <c r="J8" s="20">
        <v>0.26</v>
      </c>
      <c r="K8" s="21">
        <v>-3.85</v>
      </c>
      <c r="L8" s="22">
        <v>1</v>
      </c>
      <c r="M8" s="22">
        <v>1650000</v>
      </c>
      <c r="N8" s="22">
        <v>412500</v>
      </c>
      <c r="O8" s="7"/>
    </row>
    <row r="9" spans="2:15" ht="13.5" customHeight="1">
      <c r="B9" s="57" t="s">
        <v>233</v>
      </c>
      <c r="C9" s="51" t="s">
        <v>234</v>
      </c>
      <c r="D9" s="20">
        <v>0.47</v>
      </c>
      <c r="E9" s="20">
        <v>0.47</v>
      </c>
      <c r="F9" s="20">
        <v>0.47</v>
      </c>
      <c r="G9" s="20">
        <v>0.47</v>
      </c>
      <c r="H9" s="20">
        <v>0.47</v>
      </c>
      <c r="I9" s="20">
        <v>0.47</v>
      </c>
      <c r="J9" s="20">
        <v>0.47</v>
      </c>
      <c r="K9" s="21">
        <v>0</v>
      </c>
      <c r="L9" s="22">
        <v>2</v>
      </c>
      <c r="M9" s="22">
        <v>500000</v>
      </c>
      <c r="N9" s="22">
        <v>235000</v>
      </c>
      <c r="O9" s="7"/>
    </row>
    <row r="10" spans="2:15" ht="13.5" customHeight="1">
      <c r="B10" s="56" t="s">
        <v>46</v>
      </c>
      <c r="C10" s="19" t="s">
        <v>47</v>
      </c>
      <c r="D10" s="20">
        <v>0.14000000000000001</v>
      </c>
      <c r="E10" s="20">
        <v>0.14000000000000001</v>
      </c>
      <c r="F10" s="20">
        <v>0.14000000000000001</v>
      </c>
      <c r="G10" s="20">
        <v>0.14000000000000001</v>
      </c>
      <c r="H10" s="20">
        <v>0.14000000000000001</v>
      </c>
      <c r="I10" s="20">
        <v>0.14000000000000001</v>
      </c>
      <c r="J10" s="20">
        <v>0.14000000000000001</v>
      </c>
      <c r="K10" s="21">
        <v>0</v>
      </c>
      <c r="L10" s="22">
        <v>1</v>
      </c>
      <c r="M10" s="22">
        <v>8360014</v>
      </c>
      <c r="N10" s="22">
        <v>1170401.96</v>
      </c>
      <c r="O10" s="7"/>
    </row>
    <row r="11" spans="2:15" ht="13.5" customHeight="1">
      <c r="B11" s="57" t="s">
        <v>218</v>
      </c>
      <c r="C11" s="51" t="s">
        <v>217</v>
      </c>
      <c r="D11" s="20">
        <v>0.22</v>
      </c>
      <c r="E11" s="20">
        <v>0.22</v>
      </c>
      <c r="F11" s="20">
        <v>0.22</v>
      </c>
      <c r="G11" s="20">
        <v>0.22</v>
      </c>
      <c r="H11" s="20">
        <v>0.22</v>
      </c>
      <c r="I11" s="20">
        <v>0.22</v>
      </c>
      <c r="J11" s="20">
        <v>0.22</v>
      </c>
      <c r="K11" s="21">
        <v>0</v>
      </c>
      <c r="L11" s="22">
        <v>12</v>
      </c>
      <c r="M11" s="22">
        <v>66393145</v>
      </c>
      <c r="N11" s="22">
        <v>14606491.9</v>
      </c>
      <c r="O11" s="7"/>
    </row>
    <row r="12" spans="2:15" ht="13.5" customHeight="1">
      <c r="B12" s="56" t="s">
        <v>77</v>
      </c>
      <c r="C12" s="11" t="s">
        <v>78</v>
      </c>
      <c r="D12" s="20">
        <v>0.68</v>
      </c>
      <c r="E12" s="20">
        <v>0.68</v>
      </c>
      <c r="F12" s="20">
        <v>0.68</v>
      </c>
      <c r="G12" s="20">
        <v>0.68</v>
      </c>
      <c r="H12" s="20">
        <v>0.68</v>
      </c>
      <c r="I12" s="20">
        <v>0.68</v>
      </c>
      <c r="J12" s="20">
        <v>0.68</v>
      </c>
      <c r="K12" s="21">
        <v>0</v>
      </c>
      <c r="L12" s="22">
        <v>4</v>
      </c>
      <c r="M12" s="22">
        <v>10000000</v>
      </c>
      <c r="N12" s="22">
        <v>6800000</v>
      </c>
      <c r="O12" s="7"/>
    </row>
    <row r="13" spans="2:15" ht="13.5" customHeight="1">
      <c r="B13" s="76" t="s">
        <v>128</v>
      </c>
      <c r="C13" s="54" t="s">
        <v>129</v>
      </c>
      <c r="D13" s="20">
        <v>1.42</v>
      </c>
      <c r="E13" s="20">
        <v>1.48</v>
      </c>
      <c r="F13" s="20">
        <v>1.4</v>
      </c>
      <c r="G13" s="20">
        <v>1.43</v>
      </c>
      <c r="H13" s="20">
        <v>1.43</v>
      </c>
      <c r="I13" s="20">
        <v>1.44</v>
      </c>
      <c r="J13" s="20">
        <v>1.42</v>
      </c>
      <c r="K13" s="21">
        <v>1.41</v>
      </c>
      <c r="L13" s="22">
        <v>73</v>
      </c>
      <c r="M13" s="22">
        <v>135663880</v>
      </c>
      <c r="N13" s="22">
        <v>194008669.59999999</v>
      </c>
      <c r="O13" s="7"/>
    </row>
    <row r="14" spans="2:15" ht="13.5" customHeight="1">
      <c r="B14" s="57" t="s">
        <v>235</v>
      </c>
      <c r="C14" s="11" t="s">
        <v>236</v>
      </c>
      <c r="D14" s="20">
        <v>0.2</v>
      </c>
      <c r="E14" s="20">
        <v>0.21</v>
      </c>
      <c r="F14" s="20">
        <v>0.2</v>
      </c>
      <c r="G14" s="20">
        <v>0.2</v>
      </c>
      <c r="H14" s="20">
        <v>0.2</v>
      </c>
      <c r="I14" s="20">
        <v>0.21</v>
      </c>
      <c r="J14" s="20">
        <v>0.2</v>
      </c>
      <c r="K14" s="21">
        <v>5</v>
      </c>
      <c r="L14" s="22">
        <v>5</v>
      </c>
      <c r="M14" s="22">
        <v>76500000</v>
      </c>
      <c r="N14" s="22">
        <v>15315000</v>
      </c>
      <c r="O14" s="7"/>
    </row>
    <row r="15" spans="2:15" ht="13.5" customHeight="1">
      <c r="B15" s="162" t="s">
        <v>22</v>
      </c>
      <c r="C15" s="163"/>
      <c r="D15" s="156"/>
      <c r="E15" s="157"/>
      <c r="F15" s="157"/>
      <c r="G15" s="157"/>
      <c r="H15" s="157"/>
      <c r="I15" s="157"/>
      <c r="J15" s="157"/>
      <c r="K15" s="158"/>
      <c r="L15" s="22">
        <f>SUM(L4:L14)</f>
        <v>136</v>
      </c>
      <c r="M15" s="22">
        <f>SUM(M4:M14)</f>
        <v>870379175</v>
      </c>
      <c r="N15" s="22">
        <f>SUM(N4:N14)</f>
        <v>840632189.77999997</v>
      </c>
    </row>
    <row r="16" spans="2:15" ht="13.5" customHeight="1">
      <c r="B16" s="164" t="s">
        <v>38</v>
      </c>
      <c r="C16" s="165"/>
      <c r="D16" s="165"/>
      <c r="E16" s="165"/>
      <c r="F16" s="165"/>
      <c r="G16" s="165"/>
      <c r="H16" s="165"/>
      <c r="I16" s="165"/>
      <c r="J16" s="165"/>
      <c r="K16" s="165"/>
      <c r="L16" s="165"/>
      <c r="M16" s="165"/>
      <c r="N16" s="161"/>
    </row>
    <row r="17" spans="2:15" ht="13.5" customHeight="1">
      <c r="B17" s="18" t="s">
        <v>70</v>
      </c>
      <c r="C17" s="19" t="s">
        <v>66</v>
      </c>
      <c r="D17" s="20">
        <v>7.6</v>
      </c>
      <c r="E17" s="20">
        <v>7.62</v>
      </c>
      <c r="F17" s="20">
        <v>7.58</v>
      </c>
      <c r="G17" s="20">
        <v>7.61</v>
      </c>
      <c r="H17" s="20">
        <v>7.6</v>
      </c>
      <c r="I17" s="20">
        <v>7.61</v>
      </c>
      <c r="J17" s="20">
        <v>7.6</v>
      </c>
      <c r="K17" s="21">
        <v>0.13</v>
      </c>
      <c r="L17" s="22">
        <v>92</v>
      </c>
      <c r="M17" s="22">
        <v>24238154</v>
      </c>
      <c r="N17" s="22">
        <v>184340927.78</v>
      </c>
    </row>
    <row r="18" spans="2:15" ht="13.5" customHeight="1">
      <c r="B18" s="175" t="s">
        <v>67</v>
      </c>
      <c r="C18" s="163"/>
      <c r="D18" s="171"/>
      <c r="E18" s="172"/>
      <c r="F18" s="172"/>
      <c r="G18" s="172"/>
      <c r="H18" s="172"/>
      <c r="I18" s="172"/>
      <c r="J18" s="172"/>
      <c r="K18" s="158"/>
      <c r="L18" s="22">
        <v>92</v>
      </c>
      <c r="M18" s="22">
        <v>24238154</v>
      </c>
      <c r="N18" s="22">
        <v>184340927.78</v>
      </c>
    </row>
    <row r="19" spans="2:15" ht="13.5" customHeight="1">
      <c r="B19" s="164" t="s">
        <v>23</v>
      </c>
      <c r="C19" s="165"/>
      <c r="D19" s="165"/>
      <c r="E19" s="165"/>
      <c r="F19" s="165"/>
      <c r="G19" s="165"/>
      <c r="H19" s="165"/>
      <c r="I19" s="165"/>
      <c r="J19" s="165"/>
      <c r="K19" s="165"/>
      <c r="L19" s="165"/>
      <c r="M19" s="165"/>
      <c r="N19" s="161"/>
    </row>
    <row r="20" spans="2:15" ht="13.5" customHeight="1">
      <c r="B20" s="56" t="s">
        <v>237</v>
      </c>
      <c r="C20" s="11" t="s">
        <v>238</v>
      </c>
      <c r="D20" s="20">
        <v>29.5</v>
      </c>
      <c r="E20" s="20">
        <v>29.5</v>
      </c>
      <c r="F20" s="20">
        <v>29.5</v>
      </c>
      <c r="G20" s="20">
        <v>29.5</v>
      </c>
      <c r="H20" s="20">
        <v>29.4</v>
      </c>
      <c r="I20" s="20">
        <v>29.5</v>
      </c>
      <c r="J20" s="20">
        <v>29.4</v>
      </c>
      <c r="K20" s="21">
        <v>0.34</v>
      </c>
      <c r="L20" s="22">
        <v>5</v>
      </c>
      <c r="M20" s="22">
        <v>245000</v>
      </c>
      <c r="N20" s="22">
        <v>7227500</v>
      </c>
      <c r="O20" s="7"/>
    </row>
    <row r="21" spans="2:15" ht="13.5" customHeight="1">
      <c r="B21" s="57" t="s">
        <v>168</v>
      </c>
      <c r="C21" s="11" t="s">
        <v>169</v>
      </c>
      <c r="D21" s="20">
        <v>11.43</v>
      </c>
      <c r="E21" s="20">
        <v>11.43</v>
      </c>
      <c r="F21" s="20">
        <v>11.43</v>
      </c>
      <c r="G21" s="20">
        <v>11.43</v>
      </c>
      <c r="H21" s="20">
        <v>11.25</v>
      </c>
      <c r="I21" s="20">
        <v>11.43</v>
      </c>
      <c r="J21" s="20">
        <v>11.25</v>
      </c>
      <c r="K21" s="21">
        <v>1.6</v>
      </c>
      <c r="L21" s="22">
        <v>5</v>
      </c>
      <c r="M21" s="22">
        <v>550000</v>
      </c>
      <c r="N21" s="22">
        <v>6286500</v>
      </c>
      <c r="O21" s="7"/>
    </row>
    <row r="22" spans="2:15" ht="13.5" customHeight="1">
      <c r="B22" s="56" t="s">
        <v>64</v>
      </c>
      <c r="C22" s="11" t="s">
        <v>65</v>
      </c>
      <c r="D22" s="20">
        <v>10.5</v>
      </c>
      <c r="E22" s="20">
        <v>10.9</v>
      </c>
      <c r="F22" s="20">
        <v>10.44</v>
      </c>
      <c r="G22" s="20">
        <v>10.6</v>
      </c>
      <c r="H22" s="20">
        <v>10.32</v>
      </c>
      <c r="I22" s="20">
        <v>10.9</v>
      </c>
      <c r="J22" s="20">
        <v>10.5</v>
      </c>
      <c r="K22" s="21">
        <v>3.81</v>
      </c>
      <c r="L22" s="22">
        <v>27</v>
      </c>
      <c r="M22" s="22">
        <v>4082300</v>
      </c>
      <c r="N22" s="22">
        <v>43291120</v>
      </c>
      <c r="O22" s="7"/>
    </row>
    <row r="23" spans="2:15" ht="13.5" customHeight="1">
      <c r="B23" s="56" t="s">
        <v>227</v>
      </c>
      <c r="C23" s="11" t="s">
        <v>228</v>
      </c>
      <c r="D23" s="20">
        <v>0.51</v>
      </c>
      <c r="E23" s="20">
        <v>0.54</v>
      </c>
      <c r="F23" s="20">
        <v>0.51</v>
      </c>
      <c r="G23" s="20">
        <v>0.52</v>
      </c>
      <c r="H23" s="20">
        <v>0.54</v>
      </c>
      <c r="I23" s="20">
        <v>0.54</v>
      </c>
      <c r="J23" s="20">
        <v>0.54</v>
      </c>
      <c r="K23" s="21">
        <v>0</v>
      </c>
      <c r="L23" s="22">
        <v>2</v>
      </c>
      <c r="M23" s="22">
        <v>1560698</v>
      </c>
      <c r="N23" s="22">
        <v>812776.92</v>
      </c>
      <c r="O23" s="7"/>
    </row>
    <row r="24" spans="2:15" ht="13.5" customHeight="1">
      <c r="B24" s="57" t="s">
        <v>211</v>
      </c>
      <c r="C24" s="11" t="s">
        <v>212</v>
      </c>
      <c r="D24" s="20">
        <v>1</v>
      </c>
      <c r="E24" s="20">
        <v>1</v>
      </c>
      <c r="F24" s="20">
        <v>1</v>
      </c>
      <c r="G24" s="20">
        <v>1</v>
      </c>
      <c r="H24" s="20">
        <v>1</v>
      </c>
      <c r="I24" s="20">
        <v>1</v>
      </c>
      <c r="J24" s="20">
        <v>1</v>
      </c>
      <c r="K24" s="21">
        <v>0</v>
      </c>
      <c r="L24" s="22">
        <v>1</v>
      </c>
      <c r="M24" s="22">
        <v>103000</v>
      </c>
      <c r="N24" s="22">
        <v>103000</v>
      </c>
      <c r="O24" s="7"/>
    </row>
    <row r="25" spans="2:15" ht="13.5" customHeight="1">
      <c r="B25" s="162" t="s">
        <v>48</v>
      </c>
      <c r="C25" s="163"/>
      <c r="D25" s="156"/>
      <c r="E25" s="157"/>
      <c r="F25" s="157"/>
      <c r="G25" s="157"/>
      <c r="H25" s="157"/>
      <c r="I25" s="157"/>
      <c r="J25" s="157"/>
      <c r="K25" s="158"/>
      <c r="L25" s="22">
        <f>SUM(L20:L24)</f>
        <v>40</v>
      </c>
      <c r="M25" s="22">
        <f>SUM(M20:M24)</f>
        <v>6540998</v>
      </c>
      <c r="N25" s="22">
        <f>SUM(N20:N24)</f>
        <v>57720896.920000002</v>
      </c>
    </row>
    <row r="26" spans="2:15" ht="13.5" customHeight="1">
      <c r="B26" s="159" t="s">
        <v>24</v>
      </c>
      <c r="C26" s="160"/>
      <c r="D26" s="160"/>
      <c r="E26" s="160"/>
      <c r="F26" s="160"/>
      <c r="G26" s="160"/>
      <c r="H26" s="160"/>
      <c r="I26" s="160"/>
      <c r="J26" s="160"/>
      <c r="K26" s="160"/>
      <c r="L26" s="160"/>
      <c r="M26" s="160"/>
      <c r="N26" s="161"/>
    </row>
    <row r="27" spans="2:15" ht="13.5" customHeight="1">
      <c r="B27" s="56" t="s">
        <v>61</v>
      </c>
      <c r="C27" s="11" t="s">
        <v>60</v>
      </c>
      <c r="D27" s="20">
        <v>3.4</v>
      </c>
      <c r="E27" s="20">
        <v>3.42</v>
      </c>
      <c r="F27" s="20">
        <v>3.35</v>
      </c>
      <c r="G27" s="20">
        <v>3.39</v>
      </c>
      <c r="H27" s="20">
        <v>3.42</v>
      </c>
      <c r="I27" s="20">
        <v>3.4</v>
      </c>
      <c r="J27" s="20">
        <v>3.4</v>
      </c>
      <c r="K27" s="21">
        <v>0</v>
      </c>
      <c r="L27" s="22">
        <v>64</v>
      </c>
      <c r="M27" s="22">
        <v>20789322</v>
      </c>
      <c r="N27" s="22">
        <v>70393815.200000003</v>
      </c>
      <c r="O27" s="7"/>
    </row>
    <row r="28" spans="2:15" ht="13.5" customHeight="1">
      <c r="B28" s="56" t="s">
        <v>132</v>
      </c>
      <c r="C28" s="11" t="s">
        <v>133</v>
      </c>
      <c r="D28" s="20">
        <v>1.02</v>
      </c>
      <c r="E28" s="20">
        <v>1.02</v>
      </c>
      <c r="F28" s="20">
        <v>0.97</v>
      </c>
      <c r="G28" s="20">
        <v>0.98</v>
      </c>
      <c r="H28" s="20">
        <v>0.97</v>
      </c>
      <c r="I28" s="20">
        <v>0.99</v>
      </c>
      <c r="J28" s="20">
        <v>0.98</v>
      </c>
      <c r="K28" s="21">
        <v>1.02</v>
      </c>
      <c r="L28" s="22">
        <v>10</v>
      </c>
      <c r="M28" s="22">
        <v>5709112</v>
      </c>
      <c r="N28" s="22">
        <v>5571338.6399999997</v>
      </c>
      <c r="O28" s="7"/>
    </row>
    <row r="29" spans="2:15" ht="13.5" customHeight="1">
      <c r="B29" s="56" t="s">
        <v>244</v>
      </c>
      <c r="C29" s="11" t="s">
        <v>245</v>
      </c>
      <c r="D29" s="20">
        <v>1.04</v>
      </c>
      <c r="E29" s="20">
        <v>1.05</v>
      </c>
      <c r="F29" s="20">
        <v>1.04</v>
      </c>
      <c r="G29" s="20">
        <v>1.05</v>
      </c>
      <c r="H29" s="20">
        <v>1.03</v>
      </c>
      <c r="I29" s="20">
        <v>1.05</v>
      </c>
      <c r="J29" s="20">
        <v>1.03</v>
      </c>
      <c r="K29" s="21">
        <v>1.94</v>
      </c>
      <c r="L29" s="22">
        <v>16</v>
      </c>
      <c r="M29" s="22">
        <v>9046825</v>
      </c>
      <c r="N29" s="22">
        <v>9479166.25</v>
      </c>
      <c r="O29" s="7"/>
    </row>
    <row r="30" spans="2:15" ht="13.5" customHeight="1">
      <c r="B30" s="56" t="s">
        <v>153</v>
      </c>
      <c r="C30" s="11" t="s">
        <v>154</v>
      </c>
      <c r="D30" s="20">
        <v>2.15</v>
      </c>
      <c r="E30" s="20">
        <v>2.15</v>
      </c>
      <c r="F30" s="20">
        <v>2.15</v>
      </c>
      <c r="G30" s="20">
        <v>2.15</v>
      </c>
      <c r="H30" s="20">
        <v>2.12</v>
      </c>
      <c r="I30" s="20">
        <v>2.15</v>
      </c>
      <c r="J30" s="20">
        <v>2.0499999999999998</v>
      </c>
      <c r="K30" s="21">
        <v>4.88</v>
      </c>
      <c r="L30" s="22">
        <v>1</v>
      </c>
      <c r="M30" s="22">
        <v>100000</v>
      </c>
      <c r="N30" s="22">
        <v>215000</v>
      </c>
      <c r="O30" s="7"/>
    </row>
    <row r="31" spans="2:15" ht="13.5" customHeight="1">
      <c r="B31" s="56" t="s">
        <v>281</v>
      </c>
      <c r="C31" s="11" t="s">
        <v>283</v>
      </c>
      <c r="D31" s="20">
        <v>1.42</v>
      </c>
      <c r="E31" s="20">
        <v>1.42</v>
      </c>
      <c r="F31" s="20">
        <v>1.42</v>
      </c>
      <c r="G31" s="20">
        <v>1.42</v>
      </c>
      <c r="H31" s="20">
        <v>1.42</v>
      </c>
      <c r="I31" s="20">
        <v>1.42</v>
      </c>
      <c r="J31" s="20">
        <v>1.42</v>
      </c>
      <c r="K31" s="21">
        <v>0</v>
      </c>
      <c r="L31" s="22">
        <v>3</v>
      </c>
      <c r="M31" s="22">
        <v>500000</v>
      </c>
      <c r="N31" s="22">
        <v>710000</v>
      </c>
      <c r="O31" s="7"/>
    </row>
    <row r="32" spans="2:15" ht="13.5" customHeight="1">
      <c r="B32" s="56" t="s">
        <v>280</v>
      </c>
      <c r="C32" s="11" t="s">
        <v>282</v>
      </c>
      <c r="D32" s="20">
        <v>1.78</v>
      </c>
      <c r="E32" s="20">
        <v>1.78</v>
      </c>
      <c r="F32" s="20">
        <v>1.76</v>
      </c>
      <c r="G32" s="20">
        <v>1.77</v>
      </c>
      <c r="H32" s="20">
        <v>1.78</v>
      </c>
      <c r="I32" s="20">
        <v>1.76</v>
      </c>
      <c r="J32" s="20">
        <v>1.78</v>
      </c>
      <c r="K32" s="21">
        <v>-1.1200000000000001</v>
      </c>
      <c r="L32" s="22">
        <v>15</v>
      </c>
      <c r="M32" s="22">
        <v>9527672</v>
      </c>
      <c r="N32" s="22">
        <v>16862256.16</v>
      </c>
      <c r="O32" s="7"/>
    </row>
    <row r="33" spans="2:15" ht="13.5" customHeight="1">
      <c r="B33" s="57" t="s">
        <v>147</v>
      </c>
      <c r="C33" s="11" t="s">
        <v>146</v>
      </c>
      <c r="D33" s="20">
        <v>6.6</v>
      </c>
      <c r="E33" s="20">
        <v>6.9</v>
      </c>
      <c r="F33" s="20">
        <v>6.6</v>
      </c>
      <c r="G33" s="20">
        <v>6.85</v>
      </c>
      <c r="H33" s="20">
        <v>6.6</v>
      </c>
      <c r="I33" s="20">
        <v>6.9</v>
      </c>
      <c r="J33" s="20">
        <v>6.6</v>
      </c>
      <c r="K33" s="21">
        <v>4.55</v>
      </c>
      <c r="L33" s="22">
        <v>21</v>
      </c>
      <c r="M33" s="22">
        <v>650000</v>
      </c>
      <c r="N33" s="22">
        <v>4455000</v>
      </c>
      <c r="O33" s="7"/>
    </row>
    <row r="34" spans="2:15" ht="13.5" customHeight="1">
      <c r="B34" s="162" t="s">
        <v>25</v>
      </c>
      <c r="C34" s="163"/>
      <c r="D34" s="171"/>
      <c r="E34" s="172"/>
      <c r="F34" s="172"/>
      <c r="G34" s="172"/>
      <c r="H34" s="172"/>
      <c r="I34" s="172"/>
      <c r="J34" s="172"/>
      <c r="K34" s="158"/>
      <c r="L34" s="22">
        <f>SUM(L27:L33)</f>
        <v>130</v>
      </c>
      <c r="M34" s="22">
        <f>SUM(M27:M33)</f>
        <v>46322931</v>
      </c>
      <c r="N34" s="22">
        <f>SUM(N27:N33)</f>
        <v>107686576.25</v>
      </c>
    </row>
    <row r="35" spans="2:15" ht="15" customHeight="1">
      <c r="B35" s="159" t="s">
        <v>40</v>
      </c>
      <c r="C35" s="160"/>
      <c r="D35" s="160"/>
      <c r="E35" s="160"/>
      <c r="F35" s="160"/>
      <c r="G35" s="160"/>
      <c r="H35" s="160"/>
      <c r="I35" s="160"/>
      <c r="J35" s="160"/>
      <c r="K35" s="160"/>
      <c r="L35" s="160"/>
      <c r="M35" s="160"/>
      <c r="N35" s="161"/>
    </row>
    <row r="36" spans="2:15" ht="13.5" customHeight="1">
      <c r="B36" s="56" t="s">
        <v>53</v>
      </c>
      <c r="C36" s="11" t="s">
        <v>54</v>
      </c>
      <c r="D36" s="20">
        <v>11.5</v>
      </c>
      <c r="E36" s="20">
        <v>11.75</v>
      </c>
      <c r="F36" s="20">
        <v>11.5</v>
      </c>
      <c r="G36" s="20">
        <v>11.67</v>
      </c>
      <c r="H36" s="20">
        <v>10.87</v>
      </c>
      <c r="I36" s="20">
        <v>11.75</v>
      </c>
      <c r="J36" s="20">
        <v>11.3</v>
      </c>
      <c r="K36" s="21">
        <v>3.98</v>
      </c>
      <c r="L36" s="22">
        <v>5</v>
      </c>
      <c r="M36" s="22">
        <v>300248</v>
      </c>
      <c r="N36" s="22">
        <v>3502852</v>
      </c>
    </row>
    <row r="37" spans="2:15" ht="13.5" customHeight="1">
      <c r="B37" s="57" t="s">
        <v>62</v>
      </c>
      <c r="C37" s="11" t="s">
        <v>63</v>
      </c>
      <c r="D37" s="20">
        <v>36.5</v>
      </c>
      <c r="E37" s="20">
        <v>38</v>
      </c>
      <c r="F37" s="20">
        <v>36.5</v>
      </c>
      <c r="G37" s="20">
        <v>37.79</v>
      </c>
      <c r="H37" s="20">
        <v>36.28</v>
      </c>
      <c r="I37" s="20">
        <v>38</v>
      </c>
      <c r="J37" s="20">
        <v>36.5</v>
      </c>
      <c r="K37" s="21">
        <v>4.1100000000000003</v>
      </c>
      <c r="L37" s="22">
        <v>28</v>
      </c>
      <c r="M37" s="22">
        <v>4638000</v>
      </c>
      <c r="N37" s="22">
        <v>175286000</v>
      </c>
    </row>
    <row r="38" spans="2:15" ht="15.75" customHeight="1">
      <c r="B38" s="162" t="s">
        <v>52</v>
      </c>
      <c r="C38" s="163"/>
      <c r="D38" s="171"/>
      <c r="E38" s="172"/>
      <c r="F38" s="172"/>
      <c r="G38" s="172"/>
      <c r="H38" s="172"/>
      <c r="I38" s="172"/>
      <c r="J38" s="172"/>
      <c r="K38" s="158"/>
      <c r="L38" s="22">
        <f>SUM(L36:L37)</f>
        <v>33</v>
      </c>
      <c r="M38" s="22">
        <f>SUM(M36:M37)</f>
        <v>4938248</v>
      </c>
      <c r="N38" s="22">
        <f>SUM(N36:N37)</f>
        <v>178788852</v>
      </c>
    </row>
    <row r="39" spans="2:15" ht="13.5" customHeight="1">
      <c r="B39" s="164" t="s">
        <v>26</v>
      </c>
      <c r="C39" s="165"/>
      <c r="D39" s="165"/>
      <c r="E39" s="165"/>
      <c r="F39" s="165"/>
      <c r="G39" s="165"/>
      <c r="H39" s="165"/>
      <c r="I39" s="165"/>
      <c r="J39" s="165"/>
      <c r="K39" s="165"/>
      <c r="L39" s="165"/>
      <c r="M39" s="165"/>
      <c r="N39" s="161"/>
    </row>
    <row r="40" spans="2:15" ht="13.5" customHeight="1">
      <c r="B40" s="56" t="s">
        <v>49</v>
      </c>
      <c r="C40" s="11" t="s">
        <v>50</v>
      </c>
      <c r="D40" s="20">
        <v>11.34</v>
      </c>
      <c r="E40" s="20">
        <v>11.4</v>
      </c>
      <c r="F40" s="20">
        <v>11.3</v>
      </c>
      <c r="G40" s="20">
        <v>11.37</v>
      </c>
      <c r="H40" s="20">
        <v>11.37</v>
      </c>
      <c r="I40" s="20">
        <v>11.39</v>
      </c>
      <c r="J40" s="20">
        <v>11.34</v>
      </c>
      <c r="K40" s="21">
        <v>0.44</v>
      </c>
      <c r="L40" s="22">
        <v>36</v>
      </c>
      <c r="M40" s="22">
        <v>4367833</v>
      </c>
      <c r="N40" s="22">
        <v>49666951.32</v>
      </c>
    </row>
    <row r="41" spans="2:15" ht="18" customHeight="1">
      <c r="B41" s="162" t="s">
        <v>51</v>
      </c>
      <c r="C41" s="163"/>
      <c r="D41" s="156"/>
      <c r="E41" s="157"/>
      <c r="F41" s="157"/>
      <c r="G41" s="157"/>
      <c r="H41" s="157"/>
      <c r="I41" s="157"/>
      <c r="J41" s="157"/>
      <c r="K41" s="158"/>
      <c r="L41" s="22">
        <v>36</v>
      </c>
      <c r="M41" s="22">
        <v>4367833</v>
      </c>
      <c r="N41" s="22">
        <v>49666951.32</v>
      </c>
    </row>
    <row r="42" spans="2:15" ht="18.75" customHeight="1">
      <c r="B42" s="166" t="s">
        <v>27</v>
      </c>
      <c r="C42" s="167"/>
      <c r="D42" s="168"/>
      <c r="E42" s="169"/>
      <c r="F42" s="169"/>
      <c r="G42" s="169"/>
      <c r="H42" s="169"/>
      <c r="I42" s="169"/>
      <c r="J42" s="169"/>
      <c r="K42" s="170"/>
      <c r="L42" s="33">
        <f>L40+L38+L34+L25+L18+L15</f>
        <v>467</v>
      </c>
      <c r="M42" s="33">
        <f t="shared" ref="M42:N42" si="0">M40+M38+M34+M25+M18+M15</f>
        <v>956787339</v>
      </c>
      <c r="N42" s="33">
        <f t="shared" si="0"/>
        <v>1418836394.05</v>
      </c>
    </row>
    <row r="43" spans="2:15" ht="27" customHeight="1">
      <c r="B43" s="173" t="s">
        <v>321</v>
      </c>
      <c r="C43" s="173"/>
      <c r="D43" s="173"/>
      <c r="E43" s="173"/>
      <c r="F43" s="173"/>
      <c r="G43" s="173"/>
      <c r="H43" s="173"/>
      <c r="I43" s="173"/>
      <c r="J43" s="173"/>
      <c r="K43" s="173"/>
      <c r="L43" s="173"/>
      <c r="M43" s="173"/>
      <c r="N43" s="174"/>
    </row>
    <row r="44" spans="2:15" ht="27" customHeight="1">
      <c r="B44" s="74" t="s">
        <v>11</v>
      </c>
      <c r="C44" s="75" t="s">
        <v>12</v>
      </c>
      <c r="D44" s="75" t="s">
        <v>13</v>
      </c>
      <c r="E44" s="75" t="s">
        <v>14</v>
      </c>
      <c r="F44" s="75" t="s">
        <v>15</v>
      </c>
      <c r="G44" s="75" t="s">
        <v>16</v>
      </c>
      <c r="H44" s="75" t="s">
        <v>17</v>
      </c>
      <c r="I44" s="75" t="s">
        <v>18</v>
      </c>
      <c r="J44" s="75" t="s">
        <v>19</v>
      </c>
      <c r="K44" s="75" t="s">
        <v>20</v>
      </c>
      <c r="L44" s="75" t="s">
        <v>3</v>
      </c>
      <c r="M44" s="75" t="s">
        <v>2</v>
      </c>
      <c r="N44" s="75" t="s">
        <v>1</v>
      </c>
    </row>
    <row r="45" spans="2:15" ht="14.1" customHeight="1">
      <c r="B45" s="159" t="s">
        <v>21</v>
      </c>
      <c r="C45" s="160"/>
      <c r="D45" s="160"/>
      <c r="E45" s="160"/>
      <c r="F45" s="160"/>
      <c r="G45" s="160"/>
      <c r="H45" s="160"/>
      <c r="I45" s="160"/>
      <c r="J45" s="160"/>
      <c r="K45" s="160"/>
      <c r="L45" s="160"/>
      <c r="M45" s="160"/>
      <c r="N45" s="161"/>
    </row>
    <row r="46" spans="2:15" ht="14.1" customHeight="1">
      <c r="B46" s="56" t="s">
        <v>161</v>
      </c>
      <c r="C46" s="11" t="s">
        <v>160</v>
      </c>
      <c r="D46" s="20">
        <v>0.15</v>
      </c>
      <c r="E46" s="20">
        <v>0.15</v>
      </c>
      <c r="F46" s="20">
        <v>0.15</v>
      </c>
      <c r="G46" s="20">
        <v>0.15</v>
      </c>
      <c r="H46" s="20">
        <v>0.15</v>
      </c>
      <c r="I46" s="20">
        <v>0.15</v>
      </c>
      <c r="J46" s="20">
        <v>0.15</v>
      </c>
      <c r="K46" s="21">
        <v>0</v>
      </c>
      <c r="L46" s="22">
        <v>3</v>
      </c>
      <c r="M46" s="22">
        <v>17500000</v>
      </c>
      <c r="N46" s="22">
        <v>2625000</v>
      </c>
    </row>
    <row r="47" spans="2:15" ht="14.1" customHeight="1">
      <c r="B47" s="56" t="s">
        <v>262</v>
      </c>
      <c r="C47" s="11" t="s">
        <v>263</v>
      </c>
      <c r="D47" s="20">
        <v>0.36</v>
      </c>
      <c r="E47" s="20">
        <v>0.36</v>
      </c>
      <c r="F47" s="20">
        <v>0.36</v>
      </c>
      <c r="G47" s="20">
        <v>0.36</v>
      </c>
      <c r="H47" s="20">
        <v>0.36</v>
      </c>
      <c r="I47" s="20">
        <v>0.36</v>
      </c>
      <c r="J47" s="20">
        <v>0.36</v>
      </c>
      <c r="K47" s="21">
        <v>0</v>
      </c>
      <c r="L47" s="22">
        <v>1</v>
      </c>
      <c r="M47" s="22">
        <v>2000000</v>
      </c>
      <c r="N47" s="22">
        <v>720000</v>
      </c>
    </row>
    <row r="48" spans="2:15" ht="14.1" customHeight="1">
      <c r="B48" s="162" t="s">
        <v>22</v>
      </c>
      <c r="C48" s="163"/>
      <c r="D48" s="156"/>
      <c r="E48" s="157"/>
      <c r="F48" s="157"/>
      <c r="G48" s="157"/>
      <c r="H48" s="157"/>
      <c r="I48" s="157"/>
      <c r="J48" s="157"/>
      <c r="K48" s="158"/>
      <c r="L48" s="22">
        <f>SUM(L46:L47)</f>
        <v>4</v>
      </c>
      <c r="M48" s="22">
        <f>SUM(M46:M47)</f>
        <v>19500000</v>
      </c>
      <c r="N48" s="22">
        <f>SUM(N46:N47)</f>
        <v>3345000</v>
      </c>
    </row>
    <row r="49" spans="2:14" ht="14.1" customHeight="1">
      <c r="B49" s="159" t="s">
        <v>312</v>
      </c>
      <c r="C49" s="160"/>
      <c r="D49" s="160"/>
      <c r="E49" s="160"/>
      <c r="F49" s="160"/>
      <c r="G49" s="160"/>
      <c r="H49" s="160"/>
      <c r="I49" s="160"/>
      <c r="J49" s="160"/>
      <c r="K49" s="160"/>
      <c r="L49" s="160"/>
      <c r="M49" s="160"/>
      <c r="N49" s="161"/>
    </row>
    <row r="50" spans="2:14" ht="14.1" customHeight="1">
      <c r="B50" s="57" t="s">
        <v>184</v>
      </c>
      <c r="C50" s="19" t="s">
        <v>183</v>
      </c>
      <c r="D50" s="20">
        <v>0.69</v>
      </c>
      <c r="E50" s="20">
        <v>0.69</v>
      </c>
      <c r="F50" s="20">
        <v>0.69</v>
      </c>
      <c r="G50" s="20">
        <v>0.69</v>
      </c>
      <c r="H50" s="20">
        <v>0.69</v>
      </c>
      <c r="I50" s="20">
        <v>0.69</v>
      </c>
      <c r="J50" s="20">
        <v>0.69</v>
      </c>
      <c r="K50" s="21">
        <v>0</v>
      </c>
      <c r="L50" s="22">
        <v>1</v>
      </c>
      <c r="M50" s="22">
        <v>4000000</v>
      </c>
      <c r="N50" s="22">
        <v>2760000</v>
      </c>
    </row>
    <row r="51" spans="2:14" ht="14.1" customHeight="1">
      <c r="B51" s="162" t="s">
        <v>313</v>
      </c>
      <c r="C51" s="163"/>
      <c r="D51" s="156"/>
      <c r="E51" s="157"/>
      <c r="F51" s="157"/>
      <c r="G51" s="157"/>
      <c r="H51" s="157"/>
      <c r="I51" s="157"/>
      <c r="J51" s="157"/>
      <c r="K51" s="158"/>
      <c r="L51" s="22">
        <v>1</v>
      </c>
      <c r="M51" s="22">
        <v>4000000</v>
      </c>
      <c r="N51" s="22">
        <v>2760000</v>
      </c>
    </row>
    <row r="52" spans="2:14" ht="14.1" customHeight="1">
      <c r="B52" s="164" t="s">
        <v>24</v>
      </c>
      <c r="C52" s="165"/>
      <c r="D52" s="165"/>
      <c r="E52" s="165"/>
      <c r="F52" s="165"/>
      <c r="G52" s="165"/>
      <c r="H52" s="165"/>
      <c r="I52" s="165"/>
      <c r="J52" s="165"/>
      <c r="K52" s="165"/>
      <c r="L52" s="165"/>
      <c r="M52" s="165"/>
      <c r="N52" s="161"/>
    </row>
    <row r="53" spans="2:14" ht="14.1" customHeight="1">
      <c r="B53" s="56" t="s">
        <v>284</v>
      </c>
      <c r="C53" s="52" t="s">
        <v>285</v>
      </c>
      <c r="D53" s="20">
        <v>5.9</v>
      </c>
      <c r="E53" s="20">
        <v>5.99</v>
      </c>
      <c r="F53" s="20">
        <v>5.8</v>
      </c>
      <c r="G53" s="20">
        <v>5.91</v>
      </c>
      <c r="H53" s="20">
        <v>5.82</v>
      </c>
      <c r="I53" s="20">
        <v>5.96</v>
      </c>
      <c r="J53" s="20">
        <v>5.85</v>
      </c>
      <c r="K53" s="21">
        <v>1.88</v>
      </c>
      <c r="L53" s="22">
        <v>68</v>
      </c>
      <c r="M53" s="22">
        <v>11574000</v>
      </c>
      <c r="N53" s="22">
        <v>68350440</v>
      </c>
    </row>
    <row r="54" spans="2:14" ht="14.1" customHeight="1">
      <c r="B54" s="162" t="s">
        <v>25</v>
      </c>
      <c r="C54" s="163"/>
      <c r="D54" s="156"/>
      <c r="E54" s="157"/>
      <c r="F54" s="157"/>
      <c r="G54" s="157"/>
      <c r="H54" s="157"/>
      <c r="I54" s="157"/>
      <c r="J54" s="157"/>
      <c r="K54" s="158"/>
      <c r="L54" s="22">
        <v>68</v>
      </c>
      <c r="M54" s="22">
        <v>11574000</v>
      </c>
      <c r="N54" s="22">
        <v>68350440</v>
      </c>
    </row>
    <row r="55" spans="2:14" ht="14.1" customHeight="1">
      <c r="B55" s="159" t="s">
        <v>40</v>
      </c>
      <c r="C55" s="160"/>
      <c r="D55" s="160"/>
      <c r="E55" s="160"/>
      <c r="F55" s="160"/>
      <c r="G55" s="160"/>
      <c r="H55" s="160"/>
      <c r="I55" s="160"/>
      <c r="J55" s="160"/>
      <c r="K55" s="160"/>
      <c r="L55" s="160"/>
      <c r="M55" s="160"/>
      <c r="N55" s="161"/>
    </row>
    <row r="56" spans="2:14" ht="14.1" customHeight="1">
      <c r="B56" s="56" t="s">
        <v>203</v>
      </c>
      <c r="C56" s="52" t="s">
        <v>204</v>
      </c>
      <c r="D56" s="20">
        <v>11.6</v>
      </c>
      <c r="E56" s="20">
        <v>12</v>
      </c>
      <c r="F56" s="20">
        <v>11.6</v>
      </c>
      <c r="G56" s="20">
        <v>11.71</v>
      </c>
      <c r="H56" s="20">
        <v>11.13</v>
      </c>
      <c r="I56" s="20">
        <v>12</v>
      </c>
      <c r="J56" s="20">
        <v>11.5</v>
      </c>
      <c r="K56" s="21">
        <v>4.3499999999999996</v>
      </c>
      <c r="L56" s="22">
        <v>3</v>
      </c>
      <c r="M56" s="22">
        <v>140000</v>
      </c>
      <c r="N56" s="22">
        <v>1640000</v>
      </c>
    </row>
    <row r="57" spans="2:14" ht="14.1" customHeight="1">
      <c r="B57" s="162" t="s">
        <v>52</v>
      </c>
      <c r="C57" s="163"/>
      <c r="D57" s="156"/>
      <c r="E57" s="157"/>
      <c r="F57" s="157"/>
      <c r="G57" s="157"/>
      <c r="H57" s="157"/>
      <c r="I57" s="157"/>
      <c r="J57" s="157"/>
      <c r="K57" s="158"/>
      <c r="L57" s="22">
        <v>3</v>
      </c>
      <c r="M57" s="22">
        <v>140000</v>
      </c>
      <c r="N57" s="22">
        <v>1640000</v>
      </c>
    </row>
    <row r="58" spans="2:14" ht="15" customHeight="1">
      <c r="B58" s="166" t="s">
        <v>55</v>
      </c>
      <c r="C58" s="167"/>
      <c r="D58" s="168"/>
      <c r="E58" s="169"/>
      <c r="F58" s="169"/>
      <c r="G58" s="169"/>
      <c r="H58" s="169"/>
      <c r="I58" s="169"/>
      <c r="J58" s="169"/>
      <c r="K58" s="170"/>
      <c r="L58" s="33">
        <f>L57+L54+L51+L48</f>
        <v>76</v>
      </c>
      <c r="M58" s="33">
        <f t="shared" ref="M58:N58" si="1">M57+M54+M51+M48</f>
        <v>35214000</v>
      </c>
      <c r="N58" s="33">
        <f t="shared" si="1"/>
        <v>76095440</v>
      </c>
    </row>
    <row r="59" spans="2:14" ht="24" customHeight="1">
      <c r="B59" s="173" t="s">
        <v>320</v>
      </c>
      <c r="C59" s="173"/>
      <c r="D59" s="173"/>
      <c r="E59" s="173"/>
      <c r="F59" s="173"/>
      <c r="G59" s="173"/>
      <c r="H59" s="173"/>
      <c r="I59" s="173"/>
      <c r="J59" s="173"/>
      <c r="K59" s="173"/>
      <c r="L59" s="173"/>
      <c r="M59" s="173"/>
      <c r="N59" s="174"/>
    </row>
    <row r="60" spans="2:14" ht="27.75" customHeight="1">
      <c r="B60" s="74" t="s">
        <v>11</v>
      </c>
      <c r="C60" s="75" t="s">
        <v>12</v>
      </c>
      <c r="D60" s="75" t="s">
        <v>13</v>
      </c>
      <c r="E60" s="75" t="s">
        <v>14</v>
      </c>
      <c r="F60" s="75" t="s">
        <v>15</v>
      </c>
      <c r="G60" s="75" t="s">
        <v>16</v>
      </c>
      <c r="H60" s="75" t="s">
        <v>17</v>
      </c>
      <c r="I60" s="75" t="s">
        <v>18</v>
      </c>
      <c r="J60" s="75" t="s">
        <v>19</v>
      </c>
      <c r="K60" s="75" t="s">
        <v>20</v>
      </c>
      <c r="L60" s="75" t="s">
        <v>3</v>
      </c>
      <c r="M60" s="75" t="s">
        <v>2</v>
      </c>
      <c r="N60" s="75" t="s">
        <v>1</v>
      </c>
    </row>
    <row r="61" spans="2:14" ht="15" customHeight="1">
      <c r="B61" s="159" t="s">
        <v>21</v>
      </c>
      <c r="C61" s="160"/>
      <c r="D61" s="160"/>
      <c r="E61" s="160"/>
      <c r="F61" s="160"/>
      <c r="G61" s="160"/>
      <c r="H61" s="160"/>
      <c r="I61" s="160"/>
      <c r="J61" s="160"/>
      <c r="K61" s="160"/>
      <c r="L61" s="160"/>
      <c r="M61" s="160"/>
      <c r="N61" s="161"/>
    </row>
    <row r="62" spans="2:14" ht="15" customHeight="1">
      <c r="B62" s="57" t="s">
        <v>85</v>
      </c>
      <c r="C62" s="13" t="s">
        <v>86</v>
      </c>
      <c r="D62" s="20">
        <v>7.0000000000000007E-2</v>
      </c>
      <c r="E62" s="20">
        <v>7.0000000000000007E-2</v>
      </c>
      <c r="F62" s="20">
        <v>7.0000000000000007E-2</v>
      </c>
      <c r="G62" s="20">
        <v>7.0000000000000007E-2</v>
      </c>
      <c r="H62" s="20">
        <v>7.0000000000000007E-2</v>
      </c>
      <c r="I62" s="20">
        <v>7.0000000000000007E-2</v>
      </c>
      <c r="J62" s="20">
        <v>7.0000000000000007E-2</v>
      </c>
      <c r="K62" s="21">
        <v>0</v>
      </c>
      <c r="L62" s="22">
        <v>8</v>
      </c>
      <c r="M62" s="22">
        <v>35400000</v>
      </c>
      <c r="N62" s="22">
        <v>2478000</v>
      </c>
    </row>
    <row r="63" spans="2:14" ht="15" customHeight="1">
      <c r="B63" s="162" t="s">
        <v>22</v>
      </c>
      <c r="C63" s="163"/>
      <c r="D63" s="156"/>
      <c r="E63" s="157"/>
      <c r="F63" s="157"/>
      <c r="G63" s="157"/>
      <c r="H63" s="157"/>
      <c r="I63" s="157"/>
      <c r="J63" s="157"/>
      <c r="K63" s="158"/>
      <c r="L63" s="22">
        <v>8</v>
      </c>
      <c r="M63" s="22">
        <v>35400000</v>
      </c>
      <c r="N63" s="22">
        <v>2478000</v>
      </c>
    </row>
    <row r="64" spans="2:14" ht="15" customHeight="1">
      <c r="B64" s="164" t="s">
        <v>23</v>
      </c>
      <c r="C64" s="165"/>
      <c r="D64" s="165"/>
      <c r="E64" s="165"/>
      <c r="F64" s="165"/>
      <c r="G64" s="165"/>
      <c r="H64" s="165"/>
      <c r="I64" s="165"/>
      <c r="J64" s="165"/>
      <c r="K64" s="165"/>
      <c r="L64" s="165"/>
      <c r="M64" s="165"/>
      <c r="N64" s="161"/>
    </row>
    <row r="65" spans="2:14" ht="15" customHeight="1">
      <c r="B65" s="56" t="s">
        <v>186</v>
      </c>
      <c r="C65" s="19" t="s">
        <v>187</v>
      </c>
      <c r="D65" s="20">
        <v>1</v>
      </c>
      <c r="E65" s="20">
        <v>1</v>
      </c>
      <c r="F65" s="20">
        <v>1</v>
      </c>
      <c r="G65" s="20">
        <v>1</v>
      </c>
      <c r="H65" s="20">
        <v>1.04</v>
      </c>
      <c r="I65" s="20">
        <v>1</v>
      </c>
      <c r="J65" s="20">
        <v>1.04</v>
      </c>
      <c r="K65" s="21">
        <v>-3.85</v>
      </c>
      <c r="L65" s="22">
        <v>1</v>
      </c>
      <c r="M65" s="22">
        <v>8320</v>
      </c>
      <c r="N65" s="22">
        <v>8320</v>
      </c>
    </row>
    <row r="66" spans="2:14" ht="15" customHeight="1">
      <c r="B66" s="162" t="s">
        <v>48</v>
      </c>
      <c r="C66" s="163"/>
      <c r="D66" s="156"/>
      <c r="E66" s="157"/>
      <c r="F66" s="157"/>
      <c r="G66" s="157"/>
      <c r="H66" s="157"/>
      <c r="I66" s="157"/>
      <c r="J66" s="157"/>
      <c r="K66" s="158"/>
      <c r="L66" s="22">
        <v>1</v>
      </c>
      <c r="M66" s="22">
        <v>8320</v>
      </c>
      <c r="N66" s="22">
        <v>8320</v>
      </c>
    </row>
    <row r="67" spans="2:14" ht="15" customHeight="1">
      <c r="B67" s="190" t="s">
        <v>24</v>
      </c>
      <c r="C67" s="191"/>
      <c r="D67" s="191"/>
      <c r="E67" s="191"/>
      <c r="F67" s="191"/>
      <c r="G67" s="191"/>
      <c r="H67" s="191"/>
      <c r="I67" s="191"/>
      <c r="J67" s="191"/>
      <c r="K67" s="191"/>
      <c r="L67" s="191"/>
      <c r="M67" s="191"/>
      <c r="N67" s="192"/>
    </row>
    <row r="68" spans="2:14" ht="18" customHeight="1">
      <c r="B68" s="56" t="s">
        <v>94</v>
      </c>
      <c r="C68" s="19" t="s">
        <v>93</v>
      </c>
      <c r="D68" s="20">
        <v>0.94</v>
      </c>
      <c r="E68" s="20">
        <v>0.96</v>
      </c>
      <c r="F68" s="20">
        <v>0.94</v>
      </c>
      <c r="G68" s="20">
        <v>0.95</v>
      </c>
      <c r="H68" s="20">
        <v>0.91</v>
      </c>
      <c r="I68" s="20">
        <v>0.94</v>
      </c>
      <c r="J68" s="20">
        <v>0.92</v>
      </c>
      <c r="K68" s="21">
        <v>2.17</v>
      </c>
      <c r="L68" s="22">
        <v>21</v>
      </c>
      <c r="M68" s="22">
        <v>11562500</v>
      </c>
      <c r="N68" s="22">
        <v>10981000</v>
      </c>
    </row>
    <row r="69" spans="2:14" ht="18" customHeight="1">
      <c r="B69" s="56" t="s">
        <v>122</v>
      </c>
      <c r="C69" s="19" t="s">
        <v>123</v>
      </c>
      <c r="D69" s="20">
        <v>0.96</v>
      </c>
      <c r="E69" s="20">
        <v>0.99</v>
      </c>
      <c r="F69" s="20">
        <v>0.95</v>
      </c>
      <c r="G69" s="20">
        <v>0.98</v>
      </c>
      <c r="H69" s="20">
        <v>0.95</v>
      </c>
      <c r="I69" s="20">
        <v>0.99</v>
      </c>
      <c r="J69" s="20">
        <v>0.95</v>
      </c>
      <c r="K69" s="21">
        <v>4.21</v>
      </c>
      <c r="L69" s="22">
        <v>38</v>
      </c>
      <c r="M69" s="22">
        <v>15439802</v>
      </c>
      <c r="N69" s="22">
        <v>15097103.98</v>
      </c>
    </row>
    <row r="70" spans="2:14" ht="15" customHeight="1">
      <c r="B70" s="56" t="s">
        <v>175</v>
      </c>
      <c r="C70" s="19" t="s">
        <v>176</v>
      </c>
      <c r="D70" s="20">
        <v>1.98</v>
      </c>
      <c r="E70" s="20">
        <v>1.98</v>
      </c>
      <c r="F70" s="20">
        <v>1.98</v>
      </c>
      <c r="G70" s="20">
        <v>1.98</v>
      </c>
      <c r="H70" s="20">
        <v>1.96</v>
      </c>
      <c r="I70" s="20">
        <v>1.98</v>
      </c>
      <c r="J70" s="20">
        <v>1.96</v>
      </c>
      <c r="K70" s="21">
        <v>1.02</v>
      </c>
      <c r="L70" s="22">
        <v>1</v>
      </c>
      <c r="M70" s="22">
        <v>250000</v>
      </c>
      <c r="N70" s="22">
        <v>495000</v>
      </c>
    </row>
    <row r="71" spans="2:14" ht="15" customHeight="1">
      <c r="B71" s="56" t="s">
        <v>95</v>
      </c>
      <c r="C71" s="19" t="s">
        <v>92</v>
      </c>
      <c r="D71" s="20">
        <v>0.88</v>
      </c>
      <c r="E71" s="20">
        <v>0.9</v>
      </c>
      <c r="F71" s="20">
        <v>0.88</v>
      </c>
      <c r="G71" s="20">
        <v>0.89</v>
      </c>
      <c r="H71" s="20">
        <v>0.85</v>
      </c>
      <c r="I71" s="20">
        <v>0.9</v>
      </c>
      <c r="J71" s="20">
        <v>0.86</v>
      </c>
      <c r="K71" s="21">
        <v>4.6500000000000004</v>
      </c>
      <c r="L71" s="22">
        <v>26</v>
      </c>
      <c r="M71" s="22">
        <v>26785675</v>
      </c>
      <c r="N71" s="22">
        <v>23967107.5</v>
      </c>
    </row>
    <row r="72" spans="2:14" ht="15" customHeight="1">
      <c r="B72" s="162" t="s">
        <v>25</v>
      </c>
      <c r="C72" s="163"/>
      <c r="D72" s="187"/>
      <c r="E72" s="188"/>
      <c r="F72" s="188"/>
      <c r="G72" s="188"/>
      <c r="H72" s="188"/>
      <c r="I72" s="188"/>
      <c r="J72" s="188"/>
      <c r="K72" s="189"/>
      <c r="L72" s="22">
        <f>SUM(L68:L71)</f>
        <v>86</v>
      </c>
      <c r="M72" s="22">
        <f>SUM(M68:M71)</f>
        <v>54037977</v>
      </c>
      <c r="N72" s="22">
        <f>SUM(N68:N71)</f>
        <v>50540211.480000004</v>
      </c>
    </row>
    <row r="73" spans="2:14" ht="15" customHeight="1">
      <c r="B73" s="159" t="s">
        <v>40</v>
      </c>
      <c r="C73" s="160"/>
      <c r="D73" s="160"/>
      <c r="E73" s="160"/>
      <c r="F73" s="160"/>
      <c r="G73" s="160"/>
      <c r="H73" s="160"/>
      <c r="I73" s="160"/>
      <c r="J73" s="160"/>
      <c r="K73" s="160"/>
      <c r="L73" s="160"/>
      <c r="M73" s="160"/>
      <c r="N73" s="161"/>
    </row>
    <row r="74" spans="2:14" ht="15" customHeight="1">
      <c r="B74" s="56" t="s">
        <v>125</v>
      </c>
      <c r="C74" s="19" t="s">
        <v>124</v>
      </c>
      <c r="D74" s="20">
        <v>20.9</v>
      </c>
      <c r="E74" s="20">
        <v>21.49</v>
      </c>
      <c r="F74" s="20">
        <v>20.9</v>
      </c>
      <c r="G74" s="20">
        <v>21.3</v>
      </c>
      <c r="H74" s="20">
        <v>20.45</v>
      </c>
      <c r="I74" s="20">
        <v>21.49</v>
      </c>
      <c r="J74" s="20">
        <v>20.47</v>
      </c>
      <c r="K74" s="21">
        <v>4.9800000000000004</v>
      </c>
      <c r="L74" s="22">
        <v>19</v>
      </c>
      <c r="M74" s="22">
        <v>1566000</v>
      </c>
      <c r="N74" s="22">
        <v>33357650</v>
      </c>
    </row>
    <row r="75" spans="2:14" ht="15" customHeight="1">
      <c r="B75" s="56" t="s">
        <v>177</v>
      </c>
      <c r="C75" s="19" t="s">
        <v>178</v>
      </c>
      <c r="D75" s="20">
        <v>20.75</v>
      </c>
      <c r="E75" s="20">
        <v>21.49</v>
      </c>
      <c r="F75" s="20">
        <v>20.75</v>
      </c>
      <c r="G75" s="20">
        <v>20.92</v>
      </c>
      <c r="H75" s="20">
        <v>20.47</v>
      </c>
      <c r="I75" s="20">
        <v>21.49</v>
      </c>
      <c r="J75" s="20">
        <v>20.47</v>
      </c>
      <c r="K75" s="21">
        <v>4.9800000000000004</v>
      </c>
      <c r="L75" s="22">
        <v>4</v>
      </c>
      <c r="M75" s="22">
        <v>171918</v>
      </c>
      <c r="N75" s="22">
        <v>3597202.1</v>
      </c>
    </row>
    <row r="76" spans="2:14" ht="13.5" customHeight="1">
      <c r="B76" s="162" t="s">
        <v>52</v>
      </c>
      <c r="C76" s="163"/>
      <c r="D76" s="184"/>
      <c r="E76" s="185"/>
      <c r="F76" s="185"/>
      <c r="G76" s="185"/>
      <c r="H76" s="185"/>
      <c r="I76" s="185"/>
      <c r="J76" s="185"/>
      <c r="K76" s="186"/>
      <c r="L76" s="22">
        <f>SUM(L74:L75)</f>
        <v>23</v>
      </c>
      <c r="M76" s="22">
        <f>SUM(M74:M75)</f>
        <v>1737918</v>
      </c>
      <c r="N76" s="22">
        <f>SUM(N74:N75)</f>
        <v>36954852.100000001</v>
      </c>
    </row>
    <row r="77" spans="2:14" ht="13.5" customHeight="1">
      <c r="B77" s="164" t="s">
        <v>26</v>
      </c>
      <c r="C77" s="165"/>
      <c r="D77" s="165"/>
      <c r="E77" s="165"/>
      <c r="F77" s="165"/>
      <c r="G77" s="165"/>
      <c r="H77" s="165"/>
      <c r="I77" s="165"/>
      <c r="J77" s="165"/>
      <c r="K77" s="165"/>
      <c r="L77" s="165"/>
      <c r="M77" s="165"/>
      <c r="N77" s="161"/>
    </row>
    <row r="78" spans="2:14" ht="15" customHeight="1">
      <c r="B78" s="56" t="s">
        <v>193</v>
      </c>
      <c r="C78" s="52" t="s">
        <v>192</v>
      </c>
      <c r="D78" s="20">
        <v>0.47</v>
      </c>
      <c r="E78" s="20">
        <v>0.47</v>
      </c>
      <c r="F78" s="20">
        <v>0.47</v>
      </c>
      <c r="G78" s="20">
        <v>0.47</v>
      </c>
      <c r="H78" s="20">
        <v>0.45</v>
      </c>
      <c r="I78" s="20">
        <v>0.47</v>
      </c>
      <c r="J78" s="20">
        <v>0.45</v>
      </c>
      <c r="K78" s="21">
        <v>4.4400000000000004</v>
      </c>
      <c r="L78" s="22">
        <v>2</v>
      </c>
      <c r="M78" s="22">
        <v>119025</v>
      </c>
      <c r="N78" s="22">
        <v>55941.75</v>
      </c>
    </row>
    <row r="79" spans="2:14" ht="15" customHeight="1">
      <c r="B79" s="162" t="s">
        <v>51</v>
      </c>
      <c r="C79" s="163"/>
      <c r="D79" s="156"/>
      <c r="E79" s="157"/>
      <c r="F79" s="157"/>
      <c r="G79" s="157"/>
      <c r="H79" s="157"/>
      <c r="I79" s="157"/>
      <c r="J79" s="157"/>
      <c r="K79" s="158"/>
      <c r="L79" s="22">
        <v>2</v>
      </c>
      <c r="M79" s="22">
        <v>119025</v>
      </c>
      <c r="N79" s="22">
        <v>55941.75</v>
      </c>
    </row>
    <row r="80" spans="2:14" ht="15" customHeight="1">
      <c r="B80" s="166" t="s">
        <v>144</v>
      </c>
      <c r="C80" s="167"/>
      <c r="D80" s="181"/>
      <c r="E80" s="182"/>
      <c r="F80" s="182"/>
      <c r="G80" s="182"/>
      <c r="H80" s="182"/>
      <c r="I80" s="182"/>
      <c r="J80" s="182"/>
      <c r="K80" s="183"/>
      <c r="L80" s="34">
        <f>L79+L76+L72+L66+L63</f>
        <v>120</v>
      </c>
      <c r="M80" s="34">
        <f t="shared" ref="M80:N80" si="2">M79+M76+M72+M66+M63</f>
        <v>91303240</v>
      </c>
      <c r="N80" s="34">
        <f t="shared" si="2"/>
        <v>90037325.330000013</v>
      </c>
    </row>
    <row r="81" spans="2:14" ht="15" customHeight="1">
      <c r="B81" s="176" t="s">
        <v>145</v>
      </c>
      <c r="C81" s="177"/>
      <c r="D81" s="178"/>
      <c r="E81" s="179"/>
      <c r="F81" s="179"/>
      <c r="G81" s="179"/>
      <c r="H81" s="179"/>
      <c r="I81" s="179"/>
      <c r="J81" s="179"/>
      <c r="K81" s="180"/>
      <c r="L81" s="35">
        <f>L80+L58+L42</f>
        <v>663</v>
      </c>
      <c r="M81" s="35">
        <f t="shared" ref="M81:N81" si="3">M80+M58+M42</f>
        <v>1083304579</v>
      </c>
      <c r="N81" s="35">
        <f t="shared" si="3"/>
        <v>1584969159.3799999</v>
      </c>
    </row>
    <row r="82" spans="2:14" ht="15.6" customHeight="1"/>
    <row r="83" spans="2:14" ht="19.5" customHeight="1">
      <c r="L83" s="49"/>
      <c r="M83" s="49"/>
      <c r="N83" s="49"/>
    </row>
  </sheetData>
  <mergeCells count="56">
    <mergeCell ref="B81:C81"/>
    <mergeCell ref="D81:K81"/>
    <mergeCell ref="B80:C80"/>
    <mergeCell ref="D80:K80"/>
    <mergeCell ref="B59:N59"/>
    <mergeCell ref="B76:C76"/>
    <mergeCell ref="D76:K76"/>
    <mergeCell ref="D72:K72"/>
    <mergeCell ref="B72:C72"/>
    <mergeCell ref="B73:N73"/>
    <mergeCell ref="B67:N67"/>
    <mergeCell ref="B61:N61"/>
    <mergeCell ref="B63:C63"/>
    <mergeCell ref="D63:K63"/>
    <mergeCell ref="B77:N77"/>
    <mergeCell ref="B79:C79"/>
    <mergeCell ref="B1:N1"/>
    <mergeCell ref="B43:N43"/>
    <mergeCell ref="D42:K42"/>
    <mergeCell ref="B42:C42"/>
    <mergeCell ref="D41:K41"/>
    <mergeCell ref="B41:C41"/>
    <mergeCell ref="B39:N39"/>
    <mergeCell ref="B3:N3"/>
    <mergeCell ref="D18:K18"/>
    <mergeCell ref="B15:C15"/>
    <mergeCell ref="D15:K15"/>
    <mergeCell ref="B18:C18"/>
    <mergeCell ref="B16:N16"/>
    <mergeCell ref="B19:N19"/>
    <mergeCell ref="B25:C25"/>
    <mergeCell ref="B26:N26"/>
    <mergeCell ref="D25:K25"/>
    <mergeCell ref="B35:N35"/>
    <mergeCell ref="B38:C38"/>
    <mergeCell ref="D38:K38"/>
    <mergeCell ref="D48:K48"/>
    <mergeCell ref="B34:C34"/>
    <mergeCell ref="D34:K34"/>
    <mergeCell ref="B45:N45"/>
    <mergeCell ref="B48:C48"/>
    <mergeCell ref="B49:N49"/>
    <mergeCell ref="B51:C51"/>
    <mergeCell ref="D51:K51"/>
    <mergeCell ref="B58:C58"/>
    <mergeCell ref="D58:K58"/>
    <mergeCell ref="B54:C54"/>
    <mergeCell ref="D54:K54"/>
    <mergeCell ref="B52:N52"/>
    <mergeCell ref="D79:K79"/>
    <mergeCell ref="B55:N55"/>
    <mergeCell ref="B57:C57"/>
    <mergeCell ref="D57:K57"/>
    <mergeCell ref="B64:N64"/>
    <mergeCell ref="B66:C66"/>
    <mergeCell ref="D66:K66"/>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6"/>
  <sheetViews>
    <sheetView rightToLeft="1" workbookViewId="0">
      <selection activeCell="L4" sqref="L4"/>
    </sheetView>
  </sheetViews>
  <sheetFormatPr defaultRowHeight="18.75"/>
  <cols>
    <col min="1" max="1" width="3.7109375" style="44" customWidth="1"/>
    <col min="2" max="2" width="25.28515625" style="44" bestFit="1" customWidth="1"/>
    <col min="3" max="3" width="12.42578125" style="44" customWidth="1"/>
    <col min="4" max="4" width="11.5703125" style="44" customWidth="1"/>
    <col min="5" max="5" width="16.85546875" style="44" customWidth="1"/>
    <col min="6" max="6" width="20.7109375" style="44" customWidth="1"/>
    <col min="7" max="256" width="9.140625" style="44"/>
    <col min="257" max="257" width="3.7109375" style="44" customWidth="1"/>
    <col min="258" max="258" width="25.28515625" style="44" bestFit="1" customWidth="1"/>
    <col min="259" max="259" width="12.42578125" style="44" customWidth="1"/>
    <col min="260" max="260" width="11.5703125" style="44" customWidth="1"/>
    <col min="261" max="261" width="16.28515625" style="44" customWidth="1"/>
    <col min="262" max="262" width="20.7109375" style="44" customWidth="1"/>
    <col min="263" max="512" width="9.140625" style="44"/>
    <col min="513" max="513" width="3.7109375" style="44" customWidth="1"/>
    <col min="514" max="514" width="25.28515625" style="44" bestFit="1" customWidth="1"/>
    <col min="515" max="515" width="12.42578125" style="44" customWidth="1"/>
    <col min="516" max="516" width="11.5703125" style="44" customWidth="1"/>
    <col min="517" max="517" width="16.28515625" style="44" customWidth="1"/>
    <col min="518" max="518" width="20.7109375" style="44" customWidth="1"/>
    <col min="519" max="768" width="9.140625" style="44"/>
    <col min="769" max="769" width="3.7109375" style="44" customWidth="1"/>
    <col min="770" max="770" width="25.28515625" style="44" bestFit="1" customWidth="1"/>
    <col min="771" max="771" width="12.42578125" style="44" customWidth="1"/>
    <col min="772" max="772" width="11.5703125" style="44" customWidth="1"/>
    <col min="773" max="773" width="16.28515625" style="44" customWidth="1"/>
    <col min="774" max="774" width="20.7109375" style="44" customWidth="1"/>
    <col min="775" max="1024" width="9.140625" style="44"/>
    <col min="1025" max="1025" width="3.7109375" style="44" customWidth="1"/>
    <col min="1026" max="1026" width="25.28515625" style="44" bestFit="1" customWidth="1"/>
    <col min="1027" max="1027" width="12.42578125" style="44" customWidth="1"/>
    <col min="1028" max="1028" width="11.5703125" style="44" customWidth="1"/>
    <col min="1029" max="1029" width="16.28515625" style="44" customWidth="1"/>
    <col min="1030" max="1030" width="20.7109375" style="44" customWidth="1"/>
    <col min="1031" max="1280" width="9.140625" style="44"/>
    <col min="1281" max="1281" width="3.7109375" style="44" customWidth="1"/>
    <col min="1282" max="1282" width="25.28515625" style="44" bestFit="1" customWidth="1"/>
    <col min="1283" max="1283" width="12.42578125" style="44" customWidth="1"/>
    <col min="1284" max="1284" width="11.5703125" style="44" customWidth="1"/>
    <col min="1285" max="1285" width="16.28515625" style="44" customWidth="1"/>
    <col min="1286" max="1286" width="20.7109375" style="44" customWidth="1"/>
    <col min="1287" max="1536" width="9.140625" style="44"/>
    <col min="1537" max="1537" width="3.7109375" style="44" customWidth="1"/>
    <col min="1538" max="1538" width="25.28515625" style="44" bestFit="1" customWidth="1"/>
    <col min="1539" max="1539" width="12.42578125" style="44" customWidth="1"/>
    <col min="1540" max="1540" width="11.5703125" style="44" customWidth="1"/>
    <col min="1541" max="1541" width="16.28515625" style="44" customWidth="1"/>
    <col min="1542" max="1542" width="20.7109375" style="44" customWidth="1"/>
    <col min="1543" max="1792" width="9.140625" style="44"/>
    <col min="1793" max="1793" width="3.7109375" style="44" customWidth="1"/>
    <col min="1794" max="1794" width="25.28515625" style="44" bestFit="1" customWidth="1"/>
    <col min="1795" max="1795" width="12.42578125" style="44" customWidth="1"/>
    <col min="1796" max="1796" width="11.5703125" style="44" customWidth="1"/>
    <col min="1797" max="1797" width="16.28515625" style="44" customWidth="1"/>
    <col min="1798" max="1798" width="20.7109375" style="44" customWidth="1"/>
    <col min="1799" max="2048" width="9.140625" style="44"/>
    <col min="2049" max="2049" width="3.7109375" style="44" customWidth="1"/>
    <col min="2050" max="2050" width="25.28515625" style="44" bestFit="1" customWidth="1"/>
    <col min="2051" max="2051" width="12.42578125" style="44" customWidth="1"/>
    <col min="2052" max="2052" width="11.5703125" style="44" customWidth="1"/>
    <col min="2053" max="2053" width="16.28515625" style="44" customWidth="1"/>
    <col min="2054" max="2054" width="20.7109375" style="44" customWidth="1"/>
    <col min="2055" max="2304" width="9.140625" style="44"/>
    <col min="2305" max="2305" width="3.7109375" style="44" customWidth="1"/>
    <col min="2306" max="2306" width="25.28515625" style="44" bestFit="1" customWidth="1"/>
    <col min="2307" max="2307" width="12.42578125" style="44" customWidth="1"/>
    <col min="2308" max="2308" width="11.5703125" style="44" customWidth="1"/>
    <col min="2309" max="2309" width="16.28515625" style="44" customWidth="1"/>
    <col min="2310" max="2310" width="20.7109375" style="44" customWidth="1"/>
    <col min="2311" max="2560" width="9.140625" style="44"/>
    <col min="2561" max="2561" width="3.7109375" style="44" customWidth="1"/>
    <col min="2562" max="2562" width="25.28515625" style="44" bestFit="1" customWidth="1"/>
    <col min="2563" max="2563" width="12.42578125" style="44" customWidth="1"/>
    <col min="2564" max="2564" width="11.5703125" style="44" customWidth="1"/>
    <col min="2565" max="2565" width="16.28515625" style="44" customWidth="1"/>
    <col min="2566" max="2566" width="20.7109375" style="44" customWidth="1"/>
    <col min="2567" max="2816" width="9.140625" style="44"/>
    <col min="2817" max="2817" width="3.7109375" style="44" customWidth="1"/>
    <col min="2818" max="2818" width="25.28515625" style="44" bestFit="1" customWidth="1"/>
    <col min="2819" max="2819" width="12.42578125" style="44" customWidth="1"/>
    <col min="2820" max="2820" width="11.5703125" style="44" customWidth="1"/>
    <col min="2821" max="2821" width="16.28515625" style="44" customWidth="1"/>
    <col min="2822" max="2822" width="20.7109375" style="44" customWidth="1"/>
    <col min="2823" max="3072" width="9.140625" style="44"/>
    <col min="3073" max="3073" width="3.7109375" style="44" customWidth="1"/>
    <col min="3074" max="3074" width="25.28515625" style="44" bestFit="1" customWidth="1"/>
    <col min="3075" max="3075" width="12.42578125" style="44" customWidth="1"/>
    <col min="3076" max="3076" width="11.5703125" style="44" customWidth="1"/>
    <col min="3077" max="3077" width="16.28515625" style="44" customWidth="1"/>
    <col min="3078" max="3078" width="20.7109375" style="44" customWidth="1"/>
    <col min="3079" max="3328" width="9.140625" style="44"/>
    <col min="3329" max="3329" width="3.7109375" style="44" customWidth="1"/>
    <col min="3330" max="3330" width="25.28515625" style="44" bestFit="1" customWidth="1"/>
    <col min="3331" max="3331" width="12.42578125" style="44" customWidth="1"/>
    <col min="3332" max="3332" width="11.5703125" style="44" customWidth="1"/>
    <col min="3333" max="3333" width="16.28515625" style="44" customWidth="1"/>
    <col min="3334" max="3334" width="20.7109375" style="44" customWidth="1"/>
    <col min="3335" max="3584" width="9.140625" style="44"/>
    <col min="3585" max="3585" width="3.7109375" style="44" customWidth="1"/>
    <col min="3586" max="3586" width="25.28515625" style="44" bestFit="1" customWidth="1"/>
    <col min="3587" max="3587" width="12.42578125" style="44" customWidth="1"/>
    <col min="3588" max="3588" width="11.5703125" style="44" customWidth="1"/>
    <col min="3589" max="3589" width="16.28515625" style="44" customWidth="1"/>
    <col min="3590" max="3590" width="20.7109375" style="44" customWidth="1"/>
    <col min="3591" max="3840" width="9.140625" style="44"/>
    <col min="3841" max="3841" width="3.7109375" style="44" customWidth="1"/>
    <col min="3842" max="3842" width="25.28515625" style="44" bestFit="1" customWidth="1"/>
    <col min="3843" max="3843" width="12.42578125" style="44" customWidth="1"/>
    <col min="3844" max="3844" width="11.5703125" style="44" customWidth="1"/>
    <col min="3845" max="3845" width="16.28515625" style="44" customWidth="1"/>
    <col min="3846" max="3846" width="20.7109375" style="44" customWidth="1"/>
    <col min="3847" max="4096" width="9.140625" style="44"/>
    <col min="4097" max="4097" width="3.7109375" style="44" customWidth="1"/>
    <col min="4098" max="4098" width="25.28515625" style="44" bestFit="1" customWidth="1"/>
    <col min="4099" max="4099" width="12.42578125" style="44" customWidth="1"/>
    <col min="4100" max="4100" width="11.5703125" style="44" customWidth="1"/>
    <col min="4101" max="4101" width="16.28515625" style="44" customWidth="1"/>
    <col min="4102" max="4102" width="20.7109375" style="44" customWidth="1"/>
    <col min="4103" max="4352" width="9.140625" style="44"/>
    <col min="4353" max="4353" width="3.7109375" style="44" customWidth="1"/>
    <col min="4354" max="4354" width="25.28515625" style="44" bestFit="1" customWidth="1"/>
    <col min="4355" max="4355" width="12.42578125" style="44" customWidth="1"/>
    <col min="4356" max="4356" width="11.5703125" style="44" customWidth="1"/>
    <col min="4357" max="4357" width="16.28515625" style="44" customWidth="1"/>
    <col min="4358" max="4358" width="20.7109375" style="44" customWidth="1"/>
    <col min="4359" max="4608" width="9.140625" style="44"/>
    <col min="4609" max="4609" width="3.7109375" style="44" customWidth="1"/>
    <col min="4610" max="4610" width="25.28515625" style="44" bestFit="1" customWidth="1"/>
    <col min="4611" max="4611" width="12.42578125" style="44" customWidth="1"/>
    <col min="4612" max="4612" width="11.5703125" style="44" customWidth="1"/>
    <col min="4613" max="4613" width="16.28515625" style="44" customWidth="1"/>
    <col min="4614" max="4614" width="20.7109375" style="44" customWidth="1"/>
    <col min="4615" max="4864" width="9.140625" style="44"/>
    <col min="4865" max="4865" width="3.7109375" style="44" customWidth="1"/>
    <col min="4866" max="4866" width="25.28515625" style="44" bestFit="1" customWidth="1"/>
    <col min="4867" max="4867" width="12.42578125" style="44" customWidth="1"/>
    <col min="4868" max="4868" width="11.5703125" style="44" customWidth="1"/>
    <col min="4869" max="4869" width="16.28515625" style="44" customWidth="1"/>
    <col min="4870" max="4870" width="20.7109375" style="44" customWidth="1"/>
    <col min="4871" max="5120" width="9.140625" style="44"/>
    <col min="5121" max="5121" width="3.7109375" style="44" customWidth="1"/>
    <col min="5122" max="5122" width="25.28515625" style="44" bestFit="1" customWidth="1"/>
    <col min="5123" max="5123" width="12.42578125" style="44" customWidth="1"/>
    <col min="5124" max="5124" width="11.5703125" style="44" customWidth="1"/>
    <col min="5125" max="5125" width="16.28515625" style="44" customWidth="1"/>
    <col min="5126" max="5126" width="20.7109375" style="44" customWidth="1"/>
    <col min="5127" max="5376" width="9.140625" style="44"/>
    <col min="5377" max="5377" width="3.7109375" style="44" customWidth="1"/>
    <col min="5378" max="5378" width="25.28515625" style="44" bestFit="1" customWidth="1"/>
    <col min="5379" max="5379" width="12.42578125" style="44" customWidth="1"/>
    <col min="5380" max="5380" width="11.5703125" style="44" customWidth="1"/>
    <col min="5381" max="5381" width="16.28515625" style="44" customWidth="1"/>
    <col min="5382" max="5382" width="20.7109375" style="44" customWidth="1"/>
    <col min="5383" max="5632" width="9.140625" style="44"/>
    <col min="5633" max="5633" width="3.7109375" style="44" customWidth="1"/>
    <col min="5634" max="5634" width="25.28515625" style="44" bestFit="1" customWidth="1"/>
    <col min="5635" max="5635" width="12.42578125" style="44" customWidth="1"/>
    <col min="5636" max="5636" width="11.5703125" style="44" customWidth="1"/>
    <col min="5637" max="5637" width="16.28515625" style="44" customWidth="1"/>
    <col min="5638" max="5638" width="20.7109375" style="44" customWidth="1"/>
    <col min="5639" max="5888" width="9.140625" style="44"/>
    <col min="5889" max="5889" width="3.7109375" style="44" customWidth="1"/>
    <col min="5890" max="5890" width="25.28515625" style="44" bestFit="1" customWidth="1"/>
    <col min="5891" max="5891" width="12.42578125" style="44" customWidth="1"/>
    <col min="5892" max="5892" width="11.5703125" style="44" customWidth="1"/>
    <col min="5893" max="5893" width="16.28515625" style="44" customWidth="1"/>
    <col min="5894" max="5894" width="20.7109375" style="44" customWidth="1"/>
    <col min="5895" max="6144" width="9.140625" style="44"/>
    <col min="6145" max="6145" width="3.7109375" style="44" customWidth="1"/>
    <col min="6146" max="6146" width="25.28515625" style="44" bestFit="1" customWidth="1"/>
    <col min="6147" max="6147" width="12.42578125" style="44" customWidth="1"/>
    <col min="6148" max="6148" width="11.5703125" style="44" customWidth="1"/>
    <col min="6149" max="6149" width="16.28515625" style="44" customWidth="1"/>
    <col min="6150" max="6150" width="20.7109375" style="44" customWidth="1"/>
    <col min="6151" max="6400" width="9.140625" style="44"/>
    <col min="6401" max="6401" width="3.7109375" style="44" customWidth="1"/>
    <col min="6402" max="6402" width="25.28515625" style="44" bestFit="1" customWidth="1"/>
    <col min="6403" max="6403" width="12.42578125" style="44" customWidth="1"/>
    <col min="6404" max="6404" width="11.5703125" style="44" customWidth="1"/>
    <col min="6405" max="6405" width="16.28515625" style="44" customWidth="1"/>
    <col min="6406" max="6406" width="20.7109375" style="44" customWidth="1"/>
    <col min="6407" max="6656" width="9.140625" style="44"/>
    <col min="6657" max="6657" width="3.7109375" style="44" customWidth="1"/>
    <col min="6658" max="6658" width="25.28515625" style="44" bestFit="1" customWidth="1"/>
    <col min="6659" max="6659" width="12.42578125" style="44" customWidth="1"/>
    <col min="6660" max="6660" width="11.5703125" style="44" customWidth="1"/>
    <col min="6661" max="6661" width="16.28515625" style="44" customWidth="1"/>
    <col min="6662" max="6662" width="20.7109375" style="44" customWidth="1"/>
    <col min="6663" max="6912" width="9.140625" style="44"/>
    <col min="6913" max="6913" width="3.7109375" style="44" customWidth="1"/>
    <col min="6914" max="6914" width="25.28515625" style="44" bestFit="1" customWidth="1"/>
    <col min="6915" max="6915" width="12.42578125" style="44" customWidth="1"/>
    <col min="6916" max="6916" width="11.5703125" style="44" customWidth="1"/>
    <col min="6917" max="6917" width="16.28515625" style="44" customWidth="1"/>
    <col min="6918" max="6918" width="20.7109375" style="44" customWidth="1"/>
    <col min="6919" max="7168" width="9.140625" style="44"/>
    <col min="7169" max="7169" width="3.7109375" style="44" customWidth="1"/>
    <col min="7170" max="7170" width="25.28515625" style="44" bestFit="1" customWidth="1"/>
    <col min="7171" max="7171" width="12.42578125" style="44" customWidth="1"/>
    <col min="7172" max="7172" width="11.5703125" style="44" customWidth="1"/>
    <col min="7173" max="7173" width="16.28515625" style="44" customWidth="1"/>
    <col min="7174" max="7174" width="20.7109375" style="44" customWidth="1"/>
    <col min="7175" max="7424" width="9.140625" style="44"/>
    <col min="7425" max="7425" width="3.7109375" style="44" customWidth="1"/>
    <col min="7426" max="7426" width="25.28515625" style="44" bestFit="1" customWidth="1"/>
    <col min="7427" max="7427" width="12.42578125" style="44" customWidth="1"/>
    <col min="7428" max="7428" width="11.5703125" style="44" customWidth="1"/>
    <col min="7429" max="7429" width="16.28515625" style="44" customWidth="1"/>
    <col min="7430" max="7430" width="20.7109375" style="44" customWidth="1"/>
    <col min="7431" max="7680" width="9.140625" style="44"/>
    <col min="7681" max="7681" width="3.7109375" style="44" customWidth="1"/>
    <col min="7682" max="7682" width="25.28515625" style="44" bestFit="1" customWidth="1"/>
    <col min="7683" max="7683" width="12.42578125" style="44" customWidth="1"/>
    <col min="7684" max="7684" width="11.5703125" style="44" customWidth="1"/>
    <col min="7685" max="7685" width="16.28515625" style="44" customWidth="1"/>
    <col min="7686" max="7686" width="20.7109375" style="44" customWidth="1"/>
    <col min="7687" max="7936" width="9.140625" style="44"/>
    <col min="7937" max="7937" width="3.7109375" style="44" customWidth="1"/>
    <col min="7938" max="7938" width="25.28515625" style="44" bestFit="1" customWidth="1"/>
    <col min="7939" max="7939" width="12.42578125" style="44" customWidth="1"/>
    <col min="7940" max="7940" width="11.5703125" style="44" customWidth="1"/>
    <col min="7941" max="7941" width="16.28515625" style="44" customWidth="1"/>
    <col min="7942" max="7942" width="20.7109375" style="44" customWidth="1"/>
    <col min="7943" max="8192" width="9.140625" style="44"/>
    <col min="8193" max="8193" width="3.7109375" style="44" customWidth="1"/>
    <col min="8194" max="8194" width="25.28515625" style="44" bestFit="1" customWidth="1"/>
    <col min="8195" max="8195" width="12.42578125" style="44" customWidth="1"/>
    <col min="8196" max="8196" width="11.5703125" style="44" customWidth="1"/>
    <col min="8197" max="8197" width="16.28515625" style="44" customWidth="1"/>
    <col min="8198" max="8198" width="20.7109375" style="44" customWidth="1"/>
    <col min="8199" max="8448" width="9.140625" style="44"/>
    <col min="8449" max="8449" width="3.7109375" style="44" customWidth="1"/>
    <col min="8450" max="8450" width="25.28515625" style="44" bestFit="1" customWidth="1"/>
    <col min="8451" max="8451" width="12.42578125" style="44" customWidth="1"/>
    <col min="8452" max="8452" width="11.5703125" style="44" customWidth="1"/>
    <col min="8453" max="8453" width="16.28515625" style="44" customWidth="1"/>
    <col min="8454" max="8454" width="20.7109375" style="44" customWidth="1"/>
    <col min="8455" max="8704" width="9.140625" style="44"/>
    <col min="8705" max="8705" width="3.7109375" style="44" customWidth="1"/>
    <col min="8706" max="8706" width="25.28515625" style="44" bestFit="1" customWidth="1"/>
    <col min="8707" max="8707" width="12.42578125" style="44" customWidth="1"/>
    <col min="8708" max="8708" width="11.5703125" style="44" customWidth="1"/>
    <col min="8709" max="8709" width="16.28515625" style="44" customWidth="1"/>
    <col min="8710" max="8710" width="20.7109375" style="44" customWidth="1"/>
    <col min="8711" max="8960" width="9.140625" style="44"/>
    <col min="8961" max="8961" width="3.7109375" style="44" customWidth="1"/>
    <col min="8962" max="8962" width="25.28515625" style="44" bestFit="1" customWidth="1"/>
    <col min="8963" max="8963" width="12.42578125" style="44" customWidth="1"/>
    <col min="8964" max="8964" width="11.5703125" style="44" customWidth="1"/>
    <col min="8965" max="8965" width="16.28515625" style="44" customWidth="1"/>
    <col min="8966" max="8966" width="20.7109375" style="44" customWidth="1"/>
    <col min="8967" max="9216" width="9.140625" style="44"/>
    <col min="9217" max="9217" width="3.7109375" style="44" customWidth="1"/>
    <col min="9218" max="9218" width="25.28515625" style="44" bestFit="1" customWidth="1"/>
    <col min="9219" max="9219" width="12.42578125" style="44" customWidth="1"/>
    <col min="9220" max="9220" width="11.5703125" style="44" customWidth="1"/>
    <col min="9221" max="9221" width="16.28515625" style="44" customWidth="1"/>
    <col min="9222" max="9222" width="20.7109375" style="44" customWidth="1"/>
    <col min="9223" max="9472" width="9.140625" style="44"/>
    <col min="9473" max="9473" width="3.7109375" style="44" customWidth="1"/>
    <col min="9474" max="9474" width="25.28515625" style="44" bestFit="1" customWidth="1"/>
    <col min="9475" max="9475" width="12.42578125" style="44" customWidth="1"/>
    <col min="9476" max="9476" width="11.5703125" style="44" customWidth="1"/>
    <col min="9477" max="9477" width="16.28515625" style="44" customWidth="1"/>
    <col min="9478" max="9478" width="20.7109375" style="44" customWidth="1"/>
    <col min="9479" max="9728" width="9.140625" style="44"/>
    <col min="9729" max="9729" width="3.7109375" style="44" customWidth="1"/>
    <col min="9730" max="9730" width="25.28515625" style="44" bestFit="1" customWidth="1"/>
    <col min="9731" max="9731" width="12.42578125" style="44" customWidth="1"/>
    <col min="9732" max="9732" width="11.5703125" style="44" customWidth="1"/>
    <col min="9733" max="9733" width="16.28515625" style="44" customWidth="1"/>
    <col min="9734" max="9734" width="20.7109375" style="44" customWidth="1"/>
    <col min="9735" max="9984" width="9.140625" style="44"/>
    <col min="9985" max="9985" width="3.7109375" style="44" customWidth="1"/>
    <col min="9986" max="9986" width="25.28515625" style="44" bestFit="1" customWidth="1"/>
    <col min="9987" max="9987" width="12.42578125" style="44" customWidth="1"/>
    <col min="9988" max="9988" width="11.5703125" style="44" customWidth="1"/>
    <col min="9989" max="9989" width="16.28515625" style="44" customWidth="1"/>
    <col min="9990" max="9990" width="20.7109375" style="44" customWidth="1"/>
    <col min="9991" max="10240" width="9.140625" style="44"/>
    <col min="10241" max="10241" width="3.7109375" style="44" customWidth="1"/>
    <col min="10242" max="10242" width="25.28515625" style="44" bestFit="1" customWidth="1"/>
    <col min="10243" max="10243" width="12.42578125" style="44" customWidth="1"/>
    <col min="10244" max="10244" width="11.5703125" style="44" customWidth="1"/>
    <col min="10245" max="10245" width="16.28515625" style="44" customWidth="1"/>
    <col min="10246" max="10246" width="20.7109375" style="44" customWidth="1"/>
    <col min="10247" max="10496" width="9.140625" style="44"/>
    <col min="10497" max="10497" width="3.7109375" style="44" customWidth="1"/>
    <col min="10498" max="10498" width="25.28515625" style="44" bestFit="1" customWidth="1"/>
    <col min="10499" max="10499" width="12.42578125" style="44" customWidth="1"/>
    <col min="10500" max="10500" width="11.5703125" style="44" customWidth="1"/>
    <col min="10501" max="10501" width="16.28515625" style="44" customWidth="1"/>
    <col min="10502" max="10502" width="20.7109375" style="44" customWidth="1"/>
    <col min="10503" max="10752" width="9.140625" style="44"/>
    <col min="10753" max="10753" width="3.7109375" style="44" customWidth="1"/>
    <col min="10754" max="10754" width="25.28515625" style="44" bestFit="1" customWidth="1"/>
    <col min="10755" max="10755" width="12.42578125" style="44" customWidth="1"/>
    <col min="10756" max="10756" width="11.5703125" style="44" customWidth="1"/>
    <col min="10757" max="10757" width="16.28515625" style="44" customWidth="1"/>
    <col min="10758" max="10758" width="20.7109375" style="44" customWidth="1"/>
    <col min="10759" max="11008" width="9.140625" style="44"/>
    <col min="11009" max="11009" width="3.7109375" style="44" customWidth="1"/>
    <col min="11010" max="11010" width="25.28515625" style="44" bestFit="1" customWidth="1"/>
    <col min="11011" max="11011" width="12.42578125" style="44" customWidth="1"/>
    <col min="11012" max="11012" width="11.5703125" style="44" customWidth="1"/>
    <col min="11013" max="11013" width="16.28515625" style="44" customWidth="1"/>
    <col min="11014" max="11014" width="20.7109375" style="44" customWidth="1"/>
    <col min="11015" max="11264" width="9.140625" style="44"/>
    <col min="11265" max="11265" width="3.7109375" style="44" customWidth="1"/>
    <col min="11266" max="11266" width="25.28515625" style="44" bestFit="1" customWidth="1"/>
    <col min="11267" max="11267" width="12.42578125" style="44" customWidth="1"/>
    <col min="11268" max="11268" width="11.5703125" style="44" customWidth="1"/>
    <col min="11269" max="11269" width="16.28515625" style="44" customWidth="1"/>
    <col min="11270" max="11270" width="20.7109375" style="44" customWidth="1"/>
    <col min="11271" max="11520" width="9.140625" style="44"/>
    <col min="11521" max="11521" width="3.7109375" style="44" customWidth="1"/>
    <col min="11522" max="11522" width="25.28515625" style="44" bestFit="1" customWidth="1"/>
    <col min="11523" max="11523" width="12.42578125" style="44" customWidth="1"/>
    <col min="11524" max="11524" width="11.5703125" style="44" customWidth="1"/>
    <col min="11525" max="11525" width="16.28515625" style="44" customWidth="1"/>
    <col min="11526" max="11526" width="20.7109375" style="44" customWidth="1"/>
    <col min="11527" max="11776" width="9.140625" style="44"/>
    <col min="11777" max="11777" width="3.7109375" style="44" customWidth="1"/>
    <col min="11778" max="11778" width="25.28515625" style="44" bestFit="1" customWidth="1"/>
    <col min="11779" max="11779" width="12.42578125" style="44" customWidth="1"/>
    <col min="11780" max="11780" width="11.5703125" style="44" customWidth="1"/>
    <col min="11781" max="11781" width="16.28515625" style="44" customWidth="1"/>
    <col min="11782" max="11782" width="20.7109375" style="44" customWidth="1"/>
    <col min="11783" max="12032" width="9.140625" style="44"/>
    <col min="12033" max="12033" width="3.7109375" style="44" customWidth="1"/>
    <col min="12034" max="12034" width="25.28515625" style="44" bestFit="1" customWidth="1"/>
    <col min="12035" max="12035" width="12.42578125" style="44" customWidth="1"/>
    <col min="12036" max="12036" width="11.5703125" style="44" customWidth="1"/>
    <col min="12037" max="12037" width="16.28515625" style="44" customWidth="1"/>
    <col min="12038" max="12038" width="20.7109375" style="44" customWidth="1"/>
    <col min="12039" max="12288" width="9.140625" style="44"/>
    <col min="12289" max="12289" width="3.7109375" style="44" customWidth="1"/>
    <col min="12290" max="12290" width="25.28515625" style="44" bestFit="1" customWidth="1"/>
    <col min="12291" max="12291" width="12.42578125" style="44" customWidth="1"/>
    <col min="12292" max="12292" width="11.5703125" style="44" customWidth="1"/>
    <col min="12293" max="12293" width="16.28515625" style="44" customWidth="1"/>
    <col min="12294" max="12294" width="20.7109375" style="44" customWidth="1"/>
    <col min="12295" max="12544" width="9.140625" style="44"/>
    <col min="12545" max="12545" width="3.7109375" style="44" customWidth="1"/>
    <col min="12546" max="12546" width="25.28515625" style="44" bestFit="1" customWidth="1"/>
    <col min="12547" max="12547" width="12.42578125" style="44" customWidth="1"/>
    <col min="12548" max="12548" width="11.5703125" style="44" customWidth="1"/>
    <col min="12549" max="12549" width="16.28515625" style="44" customWidth="1"/>
    <col min="12550" max="12550" width="20.7109375" style="44" customWidth="1"/>
    <col min="12551" max="12800" width="9.140625" style="44"/>
    <col min="12801" max="12801" width="3.7109375" style="44" customWidth="1"/>
    <col min="12802" max="12802" width="25.28515625" style="44" bestFit="1" customWidth="1"/>
    <col min="12803" max="12803" width="12.42578125" style="44" customWidth="1"/>
    <col min="12804" max="12804" width="11.5703125" style="44" customWidth="1"/>
    <col min="12805" max="12805" width="16.28515625" style="44" customWidth="1"/>
    <col min="12806" max="12806" width="20.7109375" style="44" customWidth="1"/>
    <col min="12807" max="13056" width="9.140625" style="44"/>
    <col min="13057" max="13057" width="3.7109375" style="44" customWidth="1"/>
    <col min="13058" max="13058" width="25.28515625" style="44" bestFit="1" customWidth="1"/>
    <col min="13059" max="13059" width="12.42578125" style="44" customWidth="1"/>
    <col min="13060" max="13060" width="11.5703125" style="44" customWidth="1"/>
    <col min="13061" max="13061" width="16.28515625" style="44" customWidth="1"/>
    <col min="13062" max="13062" width="20.7109375" style="44" customWidth="1"/>
    <col min="13063" max="13312" width="9.140625" style="44"/>
    <col min="13313" max="13313" width="3.7109375" style="44" customWidth="1"/>
    <col min="13314" max="13314" width="25.28515625" style="44" bestFit="1" customWidth="1"/>
    <col min="13315" max="13315" width="12.42578125" style="44" customWidth="1"/>
    <col min="13316" max="13316" width="11.5703125" style="44" customWidth="1"/>
    <col min="13317" max="13317" width="16.28515625" style="44" customWidth="1"/>
    <col min="13318" max="13318" width="20.7109375" style="44" customWidth="1"/>
    <col min="13319" max="13568" width="9.140625" style="44"/>
    <col min="13569" max="13569" width="3.7109375" style="44" customWidth="1"/>
    <col min="13570" max="13570" width="25.28515625" style="44" bestFit="1" customWidth="1"/>
    <col min="13571" max="13571" width="12.42578125" style="44" customWidth="1"/>
    <col min="13572" max="13572" width="11.5703125" style="44" customWidth="1"/>
    <col min="13573" max="13573" width="16.28515625" style="44" customWidth="1"/>
    <col min="13574" max="13574" width="20.7109375" style="44" customWidth="1"/>
    <col min="13575" max="13824" width="9.140625" style="44"/>
    <col min="13825" max="13825" width="3.7109375" style="44" customWidth="1"/>
    <col min="13826" max="13826" width="25.28515625" style="44" bestFit="1" customWidth="1"/>
    <col min="13827" max="13827" width="12.42578125" style="44" customWidth="1"/>
    <col min="13828" max="13828" width="11.5703125" style="44" customWidth="1"/>
    <col min="13829" max="13829" width="16.28515625" style="44" customWidth="1"/>
    <col min="13830" max="13830" width="20.7109375" style="44" customWidth="1"/>
    <col min="13831" max="14080" width="9.140625" style="44"/>
    <col min="14081" max="14081" width="3.7109375" style="44" customWidth="1"/>
    <col min="14082" max="14082" width="25.28515625" style="44" bestFit="1" customWidth="1"/>
    <col min="14083" max="14083" width="12.42578125" style="44" customWidth="1"/>
    <col min="14084" max="14084" width="11.5703125" style="44" customWidth="1"/>
    <col min="14085" max="14085" width="16.28515625" style="44" customWidth="1"/>
    <col min="14086" max="14086" width="20.7109375" style="44" customWidth="1"/>
    <col min="14087" max="14336" width="9.140625" style="44"/>
    <col min="14337" max="14337" width="3.7109375" style="44" customWidth="1"/>
    <col min="14338" max="14338" width="25.28515625" style="44" bestFit="1" customWidth="1"/>
    <col min="14339" max="14339" width="12.42578125" style="44" customWidth="1"/>
    <col min="14340" max="14340" width="11.5703125" style="44" customWidth="1"/>
    <col min="14341" max="14341" width="16.28515625" style="44" customWidth="1"/>
    <col min="14342" max="14342" width="20.7109375" style="44" customWidth="1"/>
    <col min="14343" max="14592" width="9.140625" style="44"/>
    <col min="14593" max="14593" width="3.7109375" style="44" customWidth="1"/>
    <col min="14594" max="14594" width="25.28515625" style="44" bestFit="1" customWidth="1"/>
    <col min="14595" max="14595" width="12.42578125" style="44" customWidth="1"/>
    <col min="14596" max="14596" width="11.5703125" style="44" customWidth="1"/>
    <col min="14597" max="14597" width="16.28515625" style="44" customWidth="1"/>
    <col min="14598" max="14598" width="20.7109375" style="44" customWidth="1"/>
    <col min="14599" max="14848" width="9.140625" style="44"/>
    <col min="14849" max="14849" width="3.7109375" style="44" customWidth="1"/>
    <col min="14850" max="14850" width="25.28515625" style="44" bestFit="1" customWidth="1"/>
    <col min="14851" max="14851" width="12.42578125" style="44" customWidth="1"/>
    <col min="14852" max="14852" width="11.5703125" style="44" customWidth="1"/>
    <col min="14853" max="14853" width="16.28515625" style="44" customWidth="1"/>
    <col min="14854" max="14854" width="20.7109375" style="44" customWidth="1"/>
    <col min="14855" max="15104" width="9.140625" style="44"/>
    <col min="15105" max="15105" width="3.7109375" style="44" customWidth="1"/>
    <col min="15106" max="15106" width="25.28515625" style="44" bestFit="1" customWidth="1"/>
    <col min="15107" max="15107" width="12.42578125" style="44" customWidth="1"/>
    <col min="15108" max="15108" width="11.5703125" style="44" customWidth="1"/>
    <col min="15109" max="15109" width="16.28515625" style="44" customWidth="1"/>
    <col min="15110" max="15110" width="20.7109375" style="44" customWidth="1"/>
    <col min="15111" max="15360" width="9.140625" style="44"/>
    <col min="15361" max="15361" width="3.7109375" style="44" customWidth="1"/>
    <col min="15362" max="15362" width="25.28515625" style="44" bestFit="1" customWidth="1"/>
    <col min="15363" max="15363" width="12.42578125" style="44" customWidth="1"/>
    <col min="15364" max="15364" width="11.5703125" style="44" customWidth="1"/>
    <col min="15365" max="15365" width="16.28515625" style="44" customWidth="1"/>
    <col min="15366" max="15366" width="20.7109375" style="44" customWidth="1"/>
    <col min="15367" max="15616" width="9.140625" style="44"/>
    <col min="15617" max="15617" width="3.7109375" style="44" customWidth="1"/>
    <col min="15618" max="15618" width="25.28515625" style="44" bestFit="1" customWidth="1"/>
    <col min="15619" max="15619" width="12.42578125" style="44" customWidth="1"/>
    <col min="15620" max="15620" width="11.5703125" style="44" customWidth="1"/>
    <col min="15621" max="15621" width="16.28515625" style="44" customWidth="1"/>
    <col min="15622" max="15622" width="20.7109375" style="44" customWidth="1"/>
    <col min="15623" max="15872" width="9.140625" style="44"/>
    <col min="15873" max="15873" width="3.7109375" style="44" customWidth="1"/>
    <col min="15874" max="15874" width="25.28515625" style="44" bestFit="1" customWidth="1"/>
    <col min="15875" max="15875" width="12.42578125" style="44" customWidth="1"/>
    <col min="15876" max="15876" width="11.5703125" style="44" customWidth="1"/>
    <col min="15877" max="15877" width="16.28515625" style="44" customWidth="1"/>
    <col min="15878" max="15878" width="20.7109375" style="44" customWidth="1"/>
    <col min="15879" max="16128" width="9.140625" style="44"/>
    <col min="16129" max="16129" width="3.7109375" style="44" customWidth="1"/>
    <col min="16130" max="16130" width="25.28515625" style="44" bestFit="1" customWidth="1"/>
    <col min="16131" max="16131" width="12.42578125" style="44" customWidth="1"/>
    <col min="16132" max="16132" width="11.5703125" style="44" customWidth="1"/>
    <col min="16133" max="16133" width="16.28515625" style="44" customWidth="1"/>
    <col min="16134" max="16134" width="20.7109375" style="44" customWidth="1"/>
    <col min="16135" max="16384" width="9.140625" style="44"/>
  </cols>
  <sheetData>
    <row r="1" spans="2:6">
      <c r="B1" s="201" t="s">
        <v>302</v>
      </c>
      <c r="C1" s="201"/>
    </row>
    <row r="2" spans="2:6">
      <c r="B2" s="202" t="s">
        <v>325</v>
      </c>
      <c r="C2" s="202"/>
      <c r="D2" s="202"/>
      <c r="E2" s="98"/>
      <c r="F2" s="98"/>
    </row>
    <row r="3" spans="2:6">
      <c r="B3" s="201"/>
      <c r="C3" s="201"/>
      <c r="D3" s="201"/>
    </row>
    <row r="4" spans="2:6">
      <c r="B4" s="203" t="s">
        <v>303</v>
      </c>
      <c r="C4" s="203"/>
      <c r="D4" s="203"/>
      <c r="E4" s="203"/>
      <c r="F4" s="203"/>
    </row>
    <row r="5" spans="2:6">
      <c r="B5" s="99" t="s">
        <v>28</v>
      </c>
      <c r="C5" s="100" t="s">
        <v>12</v>
      </c>
      <c r="D5" s="100" t="s">
        <v>3</v>
      </c>
      <c r="E5" s="100" t="s">
        <v>35</v>
      </c>
      <c r="F5" s="100" t="s">
        <v>1</v>
      </c>
    </row>
    <row r="6" spans="2:6">
      <c r="B6" s="204" t="s">
        <v>21</v>
      </c>
      <c r="C6" s="205"/>
      <c r="D6" s="205"/>
      <c r="E6" s="205"/>
      <c r="F6" s="206"/>
    </row>
    <row r="7" spans="2:6">
      <c r="B7" s="106" t="s">
        <v>304</v>
      </c>
      <c r="C7" s="107" t="s">
        <v>226</v>
      </c>
      <c r="D7" s="103">
        <v>2</v>
      </c>
      <c r="E7" s="103">
        <v>22899000</v>
      </c>
      <c r="F7" s="103">
        <v>31929610</v>
      </c>
    </row>
    <row r="8" spans="2:6">
      <c r="B8" s="101" t="s">
        <v>305</v>
      </c>
      <c r="C8" s="102" t="s">
        <v>129</v>
      </c>
      <c r="D8" s="103">
        <v>33</v>
      </c>
      <c r="E8" s="103">
        <v>97917880</v>
      </c>
      <c r="F8" s="103">
        <v>140292689.59999999</v>
      </c>
    </row>
    <row r="9" spans="2:6">
      <c r="B9" s="199" t="s">
        <v>22</v>
      </c>
      <c r="C9" s="200"/>
      <c r="D9" s="104">
        <f>SUM(D7:D8)</f>
        <v>35</v>
      </c>
      <c r="E9" s="104">
        <f>SUM(E7:E8)</f>
        <v>120816880</v>
      </c>
      <c r="F9" s="104">
        <f>SUM(F7:F8)</f>
        <v>172222299.59999999</v>
      </c>
    </row>
    <row r="10" spans="2:6">
      <c r="B10" s="196" t="s">
        <v>326</v>
      </c>
      <c r="C10" s="197"/>
      <c r="D10" s="197"/>
      <c r="E10" s="197"/>
      <c r="F10" s="198"/>
    </row>
    <row r="11" spans="2:6">
      <c r="B11" s="108" t="s">
        <v>327</v>
      </c>
      <c r="C11" s="109" t="s">
        <v>66</v>
      </c>
      <c r="D11" s="104">
        <v>7</v>
      </c>
      <c r="E11" s="104">
        <v>2750000</v>
      </c>
      <c r="F11" s="104">
        <v>20900000</v>
      </c>
    </row>
    <row r="12" spans="2:6">
      <c r="B12" s="193" t="s">
        <v>328</v>
      </c>
      <c r="C12" s="194"/>
      <c r="D12" s="104">
        <v>7</v>
      </c>
      <c r="E12" s="104">
        <v>2750000</v>
      </c>
      <c r="F12" s="104">
        <v>20900000</v>
      </c>
    </row>
    <row r="13" spans="2:6">
      <c r="B13" s="193" t="s">
        <v>306</v>
      </c>
      <c r="C13" s="194"/>
      <c r="D13" s="104">
        <f>D12+D9</f>
        <v>42</v>
      </c>
      <c r="E13" s="104">
        <f>E12+E9</f>
        <v>123566880</v>
      </c>
      <c r="F13" s="104">
        <f>F12+F9</f>
        <v>193122299.59999999</v>
      </c>
    </row>
    <row r="14" spans="2:6">
      <c r="B14" s="110"/>
      <c r="C14" s="110"/>
      <c r="D14" s="110"/>
      <c r="E14" s="110"/>
      <c r="F14" s="110"/>
    </row>
    <row r="15" spans="2:6">
      <c r="B15" s="195" t="s">
        <v>307</v>
      </c>
      <c r="C15" s="195"/>
      <c r="D15" s="195"/>
      <c r="E15" s="195"/>
      <c r="F15" s="195"/>
    </row>
    <row r="16" spans="2:6">
      <c r="B16" s="111" t="s">
        <v>28</v>
      </c>
      <c r="C16" s="112" t="s">
        <v>12</v>
      </c>
      <c r="D16" s="112" t="s">
        <v>3</v>
      </c>
      <c r="E16" s="112" t="s">
        <v>35</v>
      </c>
      <c r="F16" s="112" t="s">
        <v>1</v>
      </c>
    </row>
    <row r="17" spans="2:6">
      <c r="B17" s="196" t="s">
        <v>21</v>
      </c>
      <c r="C17" s="197"/>
      <c r="D17" s="197"/>
      <c r="E17" s="197"/>
      <c r="F17" s="198"/>
    </row>
    <row r="18" spans="2:6">
      <c r="B18" s="101" t="s">
        <v>304</v>
      </c>
      <c r="C18" s="102" t="s">
        <v>226</v>
      </c>
      <c r="D18" s="104">
        <v>8</v>
      </c>
      <c r="E18" s="104">
        <v>70000000</v>
      </c>
      <c r="F18" s="104">
        <v>98001200</v>
      </c>
    </row>
    <row r="19" spans="2:6">
      <c r="B19" s="199" t="s">
        <v>22</v>
      </c>
      <c r="C19" s="200"/>
      <c r="D19" s="104">
        <v>8</v>
      </c>
      <c r="E19" s="104">
        <v>70000000</v>
      </c>
      <c r="F19" s="104">
        <v>98001200</v>
      </c>
    </row>
    <row r="20" spans="2:6">
      <c r="B20" s="196" t="s">
        <v>23</v>
      </c>
      <c r="C20" s="197"/>
      <c r="D20" s="197"/>
      <c r="E20" s="197"/>
      <c r="F20" s="198"/>
    </row>
    <row r="21" spans="2:6">
      <c r="B21" s="101" t="s">
        <v>308</v>
      </c>
      <c r="C21" s="102" t="s">
        <v>65</v>
      </c>
      <c r="D21" s="104">
        <v>14</v>
      </c>
      <c r="E21" s="104">
        <v>1195000</v>
      </c>
      <c r="F21" s="104">
        <v>12740500</v>
      </c>
    </row>
    <row r="22" spans="2:6">
      <c r="B22" s="193" t="s">
        <v>48</v>
      </c>
      <c r="C22" s="194"/>
      <c r="D22" s="104">
        <v>14</v>
      </c>
      <c r="E22" s="104">
        <v>1195000</v>
      </c>
      <c r="F22" s="104">
        <v>12740500</v>
      </c>
    </row>
    <row r="23" spans="2:6">
      <c r="B23" s="196" t="s">
        <v>309</v>
      </c>
      <c r="C23" s="197"/>
      <c r="D23" s="197"/>
      <c r="E23" s="197"/>
      <c r="F23" s="198"/>
    </row>
    <row r="24" spans="2:6">
      <c r="B24" s="101" t="s">
        <v>61</v>
      </c>
      <c r="C24" s="102" t="s">
        <v>60</v>
      </c>
      <c r="D24" s="104">
        <v>15</v>
      </c>
      <c r="E24" s="104">
        <v>5015342</v>
      </c>
      <c r="F24" s="104">
        <v>16831969.640000001</v>
      </c>
    </row>
    <row r="25" spans="2:6">
      <c r="B25" s="193" t="s">
        <v>310</v>
      </c>
      <c r="C25" s="194"/>
      <c r="D25" s="104">
        <v>15</v>
      </c>
      <c r="E25" s="104">
        <v>5015342</v>
      </c>
      <c r="F25" s="104">
        <v>16831969.640000001</v>
      </c>
    </row>
    <row r="26" spans="2:6">
      <c r="B26" s="193" t="s">
        <v>306</v>
      </c>
      <c r="C26" s="194"/>
      <c r="D26" s="104">
        <f>D25+D22+D19</f>
        <v>37</v>
      </c>
      <c r="E26" s="104">
        <f>E25+E22+E19</f>
        <v>76210342</v>
      </c>
      <c r="F26" s="104">
        <f>F25+F22+F19</f>
        <v>127573669.64</v>
      </c>
    </row>
  </sheetData>
  <mergeCells count="17">
    <mergeCell ref="B9:C9"/>
    <mergeCell ref="B17:F17"/>
    <mergeCell ref="B10:F10"/>
    <mergeCell ref="B1:C1"/>
    <mergeCell ref="B2:D2"/>
    <mergeCell ref="B3:D3"/>
    <mergeCell ref="B4:F4"/>
    <mergeCell ref="B6:F6"/>
    <mergeCell ref="B26:C26"/>
    <mergeCell ref="B12:C12"/>
    <mergeCell ref="B13:C13"/>
    <mergeCell ref="B15:F15"/>
    <mergeCell ref="B23:F23"/>
    <mergeCell ref="B25:C25"/>
    <mergeCell ref="B19:C19"/>
    <mergeCell ref="B20:F20"/>
    <mergeCell ref="B22:C22"/>
  </mergeCells>
  <pageMargins left="0.70866141732283472" right="0.70866141732283472" top="0.74803149606299213" bottom="0.74803149606299213"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81"/>
  <sheetViews>
    <sheetView rightToLeft="1" tabSelected="1" topLeftCell="A67" zoomScaleNormal="100" zoomScaleSheetLayoutView="95" workbookViewId="0">
      <selection activeCell="B3" sqref="B3:E31"/>
    </sheetView>
  </sheetViews>
  <sheetFormatPr defaultColWidth="9" defaultRowHeight="15"/>
  <cols>
    <col min="1" max="1" width="1.5703125" style="7" customWidth="1"/>
    <col min="2" max="2" width="27" style="7" customWidth="1"/>
    <col min="3" max="3" width="15.5703125" style="7" customWidth="1"/>
    <col min="4" max="4" width="22.28515625" style="7" customWidth="1"/>
    <col min="5" max="5" width="21.28515625" style="7" customWidth="1"/>
    <col min="6" max="16384" width="9" style="7"/>
  </cols>
  <sheetData>
    <row r="1" spans="2:7" ht="21.75" customHeight="1">
      <c r="B1" s="207" t="s">
        <v>319</v>
      </c>
      <c r="C1" s="207"/>
      <c r="D1" s="207"/>
      <c r="E1" s="207"/>
    </row>
    <row r="2" spans="2:7" ht="23.25" customHeight="1">
      <c r="B2" s="55" t="s">
        <v>11</v>
      </c>
      <c r="C2" s="55" t="s">
        <v>12</v>
      </c>
      <c r="D2" s="55" t="s">
        <v>29</v>
      </c>
      <c r="E2" s="55" t="s">
        <v>30</v>
      </c>
    </row>
    <row r="3" spans="2:7" ht="14.1" customHeight="1">
      <c r="B3" s="223" t="s">
        <v>21</v>
      </c>
      <c r="C3" s="224"/>
      <c r="D3" s="224"/>
      <c r="E3" s="225"/>
    </row>
    <row r="4" spans="2:7" ht="14.1" customHeight="1">
      <c r="B4" s="56" t="s">
        <v>44</v>
      </c>
      <c r="C4" s="11" t="s">
        <v>43</v>
      </c>
      <c r="D4" s="20">
        <v>0.53</v>
      </c>
      <c r="E4" s="20">
        <v>0.53</v>
      </c>
      <c r="F4" s="32"/>
      <c r="G4" s="32"/>
    </row>
    <row r="5" spans="2:7" ht="14.1" customHeight="1">
      <c r="B5" s="57" t="s">
        <v>256</v>
      </c>
      <c r="C5" s="48" t="s">
        <v>257</v>
      </c>
      <c r="D5" s="41">
        <v>2.29</v>
      </c>
      <c r="E5" s="31">
        <v>2.29</v>
      </c>
      <c r="F5" s="32"/>
      <c r="G5" s="32"/>
    </row>
    <row r="6" spans="2:7" ht="14.1" customHeight="1">
      <c r="B6" s="56" t="s">
        <v>104</v>
      </c>
      <c r="C6" s="11" t="s">
        <v>105</v>
      </c>
      <c r="D6" s="41">
        <v>1.08</v>
      </c>
      <c r="E6" s="31">
        <v>1.08</v>
      </c>
    </row>
    <row r="7" spans="2:7" ht="14.1" customHeight="1">
      <c r="B7" s="56" t="s">
        <v>73</v>
      </c>
      <c r="C7" s="11" t="s">
        <v>74</v>
      </c>
      <c r="D7" s="41">
        <v>1.33</v>
      </c>
      <c r="E7" s="31">
        <v>1.34</v>
      </c>
      <c r="F7" s="32"/>
      <c r="G7" s="32"/>
    </row>
    <row r="8" spans="2:7" ht="14.1" customHeight="1">
      <c r="B8" s="56" t="s">
        <v>79</v>
      </c>
      <c r="C8" s="11" t="s">
        <v>80</v>
      </c>
      <c r="D8" s="105">
        <v>0.97</v>
      </c>
      <c r="E8" s="31">
        <v>0.97</v>
      </c>
      <c r="F8" s="32"/>
      <c r="G8" s="32"/>
    </row>
    <row r="9" spans="2:7" ht="14.1" customHeight="1">
      <c r="B9" s="208" t="s">
        <v>38</v>
      </c>
      <c r="C9" s="209"/>
      <c r="D9" s="209"/>
      <c r="E9" s="210"/>
      <c r="F9" s="32"/>
      <c r="G9" s="32"/>
    </row>
    <row r="10" spans="2:7" ht="14.1" customHeight="1">
      <c r="B10" s="56" t="s">
        <v>254</v>
      </c>
      <c r="C10" s="19" t="s">
        <v>255</v>
      </c>
      <c r="D10" s="20">
        <v>1.94</v>
      </c>
      <c r="E10" s="31">
        <v>1.94</v>
      </c>
      <c r="F10" s="32"/>
      <c r="G10" s="32"/>
    </row>
    <row r="11" spans="2:7" ht="14.1" customHeight="1">
      <c r="B11" s="208" t="s">
        <v>31</v>
      </c>
      <c r="C11" s="209"/>
      <c r="D11" s="209"/>
      <c r="E11" s="210"/>
    </row>
    <row r="12" spans="2:7" ht="14.1" customHeight="1">
      <c r="B12" s="56" t="s">
        <v>194</v>
      </c>
      <c r="C12" s="19" t="s">
        <v>195</v>
      </c>
      <c r="D12" s="20">
        <v>0.4</v>
      </c>
      <c r="E12" s="20">
        <v>0.4</v>
      </c>
    </row>
    <row r="13" spans="2:7" ht="14.1" customHeight="1">
      <c r="B13" s="57" t="s">
        <v>83</v>
      </c>
      <c r="C13" s="19" t="s">
        <v>84</v>
      </c>
      <c r="D13" s="20">
        <v>0.48</v>
      </c>
      <c r="E13" s="50">
        <v>0.48</v>
      </c>
    </row>
    <row r="14" spans="2:7" ht="14.1" customHeight="1">
      <c r="B14" s="226" t="s">
        <v>23</v>
      </c>
      <c r="C14" s="224"/>
      <c r="D14" s="224"/>
      <c r="E14" s="227"/>
    </row>
    <row r="15" spans="2:7" ht="14.1" customHeight="1">
      <c r="B15" s="56" t="s">
        <v>75</v>
      </c>
      <c r="C15" s="11" t="s">
        <v>76</v>
      </c>
      <c r="D15" s="20">
        <v>1.5</v>
      </c>
      <c r="E15" s="50">
        <v>1.5</v>
      </c>
      <c r="F15" s="32"/>
      <c r="G15" s="32"/>
    </row>
    <row r="16" spans="2:7" ht="14.1" customHeight="1">
      <c r="B16" s="56" t="s">
        <v>240</v>
      </c>
      <c r="C16" s="11" t="s">
        <v>241</v>
      </c>
      <c r="D16" s="20">
        <v>3.2</v>
      </c>
      <c r="E16" s="50">
        <v>3.2</v>
      </c>
      <c r="F16" s="32"/>
      <c r="G16" s="32"/>
    </row>
    <row r="17" spans="2:7" ht="14.1" customHeight="1">
      <c r="B17" s="211" t="s">
        <v>24</v>
      </c>
      <c r="C17" s="212"/>
      <c r="D17" s="212"/>
      <c r="E17" s="213"/>
    </row>
    <row r="18" spans="2:7" ht="14.1" customHeight="1">
      <c r="B18" s="56" t="s">
        <v>198</v>
      </c>
      <c r="C18" s="11" t="s">
        <v>199</v>
      </c>
      <c r="D18" s="20">
        <v>2</v>
      </c>
      <c r="E18" s="50">
        <v>2</v>
      </c>
      <c r="F18" s="32"/>
      <c r="G18" s="32"/>
    </row>
    <row r="19" spans="2:7" ht="14.1" customHeight="1">
      <c r="B19" s="56" t="s">
        <v>215</v>
      </c>
      <c r="C19" s="11" t="s">
        <v>216</v>
      </c>
      <c r="D19" s="20">
        <v>3.25</v>
      </c>
      <c r="E19" s="50">
        <v>3.23</v>
      </c>
      <c r="F19" s="32"/>
      <c r="G19" s="32"/>
    </row>
    <row r="20" spans="2:7" ht="14.1" customHeight="1">
      <c r="B20" s="56" t="s">
        <v>274</v>
      </c>
      <c r="C20" s="11" t="s">
        <v>275</v>
      </c>
      <c r="D20" s="20">
        <v>7.02</v>
      </c>
      <c r="E20" s="50">
        <v>7.02</v>
      </c>
      <c r="F20" s="32"/>
      <c r="G20" s="32"/>
    </row>
    <row r="21" spans="2:7" ht="14.1" customHeight="1">
      <c r="B21" s="57" t="s">
        <v>130</v>
      </c>
      <c r="C21" s="11" t="s">
        <v>131</v>
      </c>
      <c r="D21" s="20">
        <v>15.6</v>
      </c>
      <c r="E21" s="50">
        <v>15.6</v>
      </c>
      <c r="F21" s="32"/>
      <c r="G21" s="32"/>
    </row>
    <row r="22" spans="2:7" ht="14.1" customHeight="1">
      <c r="B22" s="56" t="s">
        <v>201</v>
      </c>
      <c r="C22" s="11" t="s">
        <v>202</v>
      </c>
      <c r="D22" s="20">
        <v>4.92</v>
      </c>
      <c r="E22" s="50">
        <v>4.91</v>
      </c>
      <c r="F22" s="32"/>
      <c r="G22" s="32"/>
    </row>
    <row r="23" spans="2:7" ht="14.1" customHeight="1">
      <c r="B23" s="216" t="s">
        <v>40</v>
      </c>
      <c r="C23" s="217"/>
      <c r="D23" s="217"/>
      <c r="E23" s="218"/>
      <c r="F23" s="36"/>
      <c r="G23" s="36"/>
    </row>
    <row r="24" spans="2:7" ht="14.1" customHeight="1">
      <c r="B24" s="56" t="s">
        <v>258</v>
      </c>
      <c r="C24" s="11" t="s">
        <v>259</v>
      </c>
      <c r="D24" s="20">
        <v>7</v>
      </c>
      <c r="E24" s="31">
        <v>7</v>
      </c>
      <c r="F24" s="36"/>
      <c r="G24" s="36"/>
    </row>
    <row r="25" spans="2:7" ht="14.1" customHeight="1">
      <c r="B25" s="57" t="s">
        <v>120</v>
      </c>
      <c r="C25" s="11" t="s">
        <v>121</v>
      </c>
      <c r="D25" s="20">
        <v>92.25</v>
      </c>
      <c r="E25" s="38">
        <v>91</v>
      </c>
      <c r="F25" s="36"/>
      <c r="G25" s="36"/>
    </row>
    <row r="26" spans="2:7" ht="14.1" customHeight="1">
      <c r="B26" s="56" t="s">
        <v>137</v>
      </c>
      <c r="C26" s="19" t="s">
        <v>138</v>
      </c>
      <c r="D26" s="20">
        <v>12</v>
      </c>
      <c r="E26" s="38">
        <v>12</v>
      </c>
      <c r="F26" s="36"/>
      <c r="G26" s="36"/>
    </row>
    <row r="27" spans="2:7" ht="14.1" customHeight="1">
      <c r="B27" s="216" t="s">
        <v>26</v>
      </c>
      <c r="C27" s="217"/>
      <c r="D27" s="217"/>
      <c r="E27" s="218"/>
      <c r="F27" s="36"/>
      <c r="G27" s="36"/>
    </row>
    <row r="28" spans="2:7" ht="14.1" customHeight="1">
      <c r="B28" s="56" t="s">
        <v>242</v>
      </c>
      <c r="C28" s="11" t="s">
        <v>243</v>
      </c>
      <c r="D28" s="20">
        <v>8.35</v>
      </c>
      <c r="E28" s="31">
        <v>8.35</v>
      </c>
      <c r="F28" s="36"/>
      <c r="G28" s="36"/>
    </row>
    <row r="29" spans="2:7" ht="14.1" customHeight="1">
      <c r="B29" s="57" t="s">
        <v>140</v>
      </c>
      <c r="C29" s="11" t="s">
        <v>139</v>
      </c>
      <c r="D29" s="20">
        <v>0.88</v>
      </c>
      <c r="E29" s="31">
        <v>0.88</v>
      </c>
      <c r="F29" s="36"/>
      <c r="G29" s="36"/>
    </row>
    <row r="30" spans="2:7" ht="14.1" customHeight="1">
      <c r="B30" s="56" t="s">
        <v>188</v>
      </c>
      <c r="C30" s="11" t="s">
        <v>189</v>
      </c>
      <c r="D30" s="20">
        <v>5.7</v>
      </c>
      <c r="E30" s="31">
        <v>5.7</v>
      </c>
      <c r="F30" s="36"/>
      <c r="G30" s="36"/>
    </row>
    <row r="31" spans="2:7" ht="14.1" customHeight="1">
      <c r="B31" s="56" t="s">
        <v>143</v>
      </c>
      <c r="C31" s="11" t="s">
        <v>142</v>
      </c>
      <c r="D31" s="20">
        <v>27</v>
      </c>
      <c r="E31" s="31">
        <v>27</v>
      </c>
      <c r="F31" s="36"/>
      <c r="G31" s="36"/>
    </row>
    <row r="32" spans="2:7" ht="21.75" customHeight="1">
      <c r="B32" s="207" t="s">
        <v>318</v>
      </c>
      <c r="C32" s="207"/>
      <c r="D32" s="207"/>
      <c r="E32" s="207"/>
    </row>
    <row r="33" spans="2:7" ht="20.25" customHeight="1">
      <c r="B33" s="55" t="s">
        <v>11</v>
      </c>
      <c r="C33" s="55" t="s">
        <v>12</v>
      </c>
      <c r="D33" s="55" t="s">
        <v>29</v>
      </c>
      <c r="E33" s="55" t="s">
        <v>30</v>
      </c>
    </row>
    <row r="34" spans="2:7" ht="15" customHeight="1">
      <c r="B34" s="216" t="s">
        <v>21</v>
      </c>
      <c r="C34" s="217"/>
      <c r="D34" s="217"/>
      <c r="E34" s="218"/>
    </row>
    <row r="35" spans="2:7" ht="15" customHeight="1">
      <c r="B35" s="56" t="s">
        <v>71</v>
      </c>
      <c r="C35" s="11" t="s">
        <v>72</v>
      </c>
      <c r="D35" s="12">
        <v>1</v>
      </c>
      <c r="E35" s="37">
        <v>1</v>
      </c>
    </row>
    <row r="36" spans="2:7" ht="15" customHeight="1">
      <c r="B36" s="56" t="s">
        <v>81</v>
      </c>
      <c r="C36" s="11" t="s">
        <v>82</v>
      </c>
      <c r="D36" s="12">
        <v>1</v>
      </c>
      <c r="E36" s="37">
        <v>1</v>
      </c>
    </row>
    <row r="37" spans="2:7" ht="15" customHeight="1">
      <c r="B37" s="56" t="s">
        <v>264</v>
      </c>
      <c r="C37" s="11" t="s">
        <v>126</v>
      </c>
      <c r="D37" s="39">
        <v>1</v>
      </c>
      <c r="E37" s="40">
        <v>1</v>
      </c>
    </row>
    <row r="38" spans="2:7" ht="15" customHeight="1">
      <c r="B38" s="57" t="s">
        <v>158</v>
      </c>
      <c r="C38" s="11" t="s">
        <v>157</v>
      </c>
      <c r="D38" s="20">
        <v>0.34</v>
      </c>
      <c r="E38" s="39">
        <v>0.34</v>
      </c>
    </row>
    <row r="39" spans="2:7" ht="15" customHeight="1">
      <c r="B39" s="56" t="s">
        <v>180</v>
      </c>
      <c r="C39" s="42" t="s">
        <v>179</v>
      </c>
      <c r="D39" s="20">
        <v>0.11</v>
      </c>
      <c r="E39" s="31">
        <v>0.11</v>
      </c>
    </row>
    <row r="40" spans="2:7" ht="15" customHeight="1">
      <c r="B40" s="57" t="s">
        <v>191</v>
      </c>
      <c r="C40" s="43" t="s">
        <v>190</v>
      </c>
      <c r="D40" s="41">
        <v>1</v>
      </c>
      <c r="E40" s="31">
        <v>1</v>
      </c>
      <c r="G40" s="32"/>
    </row>
    <row r="41" spans="2:7" ht="15" customHeight="1">
      <c r="B41" s="56" t="s">
        <v>209</v>
      </c>
      <c r="C41" s="11" t="s">
        <v>210</v>
      </c>
      <c r="D41" s="20">
        <v>0.81</v>
      </c>
      <c r="E41" s="31">
        <v>0.81</v>
      </c>
    </row>
    <row r="42" spans="2:7" ht="15" customHeight="1">
      <c r="B42" s="56" t="s">
        <v>222</v>
      </c>
      <c r="C42" s="11" t="s">
        <v>223</v>
      </c>
      <c r="D42" s="12" t="s">
        <v>33</v>
      </c>
      <c r="E42" s="37" t="s">
        <v>33</v>
      </c>
    </row>
    <row r="43" spans="2:7" ht="15" customHeight="1">
      <c r="B43" s="57" t="s">
        <v>205</v>
      </c>
      <c r="C43" s="11" t="s">
        <v>206</v>
      </c>
      <c r="D43" s="20">
        <v>1</v>
      </c>
      <c r="E43" s="31">
        <v>1</v>
      </c>
    </row>
    <row r="44" spans="2:7" ht="15" customHeight="1">
      <c r="B44" s="56" t="s">
        <v>229</v>
      </c>
      <c r="C44" s="11" t="s">
        <v>230</v>
      </c>
      <c r="D44" s="20">
        <v>0.23</v>
      </c>
      <c r="E44" s="31">
        <v>0.23</v>
      </c>
    </row>
    <row r="45" spans="2:7" ht="15" customHeight="1">
      <c r="B45" s="56" t="s">
        <v>250</v>
      </c>
      <c r="C45" s="19" t="s">
        <v>251</v>
      </c>
      <c r="D45" s="20">
        <v>1</v>
      </c>
      <c r="E45" s="31">
        <v>1</v>
      </c>
    </row>
    <row r="46" spans="2:7" ht="15" customHeight="1">
      <c r="B46" s="57" t="s">
        <v>58</v>
      </c>
      <c r="C46" s="11" t="s">
        <v>59</v>
      </c>
      <c r="D46" s="20">
        <v>0.65</v>
      </c>
      <c r="E46" s="31">
        <v>0.65</v>
      </c>
    </row>
    <row r="47" spans="2:7" ht="15" customHeight="1">
      <c r="B47" s="56" t="s">
        <v>272</v>
      </c>
      <c r="C47" s="11" t="s">
        <v>273</v>
      </c>
      <c r="D47" s="41">
        <v>1</v>
      </c>
      <c r="E47" s="41">
        <v>1</v>
      </c>
    </row>
    <row r="48" spans="2:7" ht="15" customHeight="1">
      <c r="B48" s="56" t="s">
        <v>118</v>
      </c>
      <c r="C48" s="11" t="s">
        <v>119</v>
      </c>
      <c r="D48" s="20">
        <v>1.75</v>
      </c>
      <c r="E48" s="31">
        <v>1.75</v>
      </c>
    </row>
    <row r="49" spans="2:5" ht="15" customHeight="1">
      <c r="B49" s="56" t="s">
        <v>164</v>
      </c>
      <c r="C49" s="11" t="s">
        <v>165</v>
      </c>
      <c r="D49" s="20">
        <v>0.24</v>
      </c>
      <c r="E49" s="31">
        <v>0.24</v>
      </c>
    </row>
    <row r="50" spans="2:5" ht="15" customHeight="1">
      <c r="B50" s="56" t="s">
        <v>292</v>
      </c>
      <c r="C50" s="11" t="s">
        <v>293</v>
      </c>
      <c r="D50" s="20">
        <v>1</v>
      </c>
      <c r="E50" s="31">
        <v>1</v>
      </c>
    </row>
    <row r="51" spans="2:5" ht="15" customHeight="1">
      <c r="B51" s="57" t="s">
        <v>181</v>
      </c>
      <c r="C51" s="19" t="s">
        <v>182</v>
      </c>
      <c r="D51" s="20">
        <v>0.2</v>
      </c>
      <c r="E51" s="31">
        <v>0.2</v>
      </c>
    </row>
    <row r="52" spans="2:5" ht="15" customHeight="1">
      <c r="B52" s="56" t="s">
        <v>252</v>
      </c>
      <c r="C52" s="11" t="s">
        <v>253</v>
      </c>
      <c r="D52" s="20">
        <v>1.34</v>
      </c>
      <c r="E52" s="38">
        <v>1.34</v>
      </c>
    </row>
    <row r="53" spans="2:5" ht="21" customHeight="1">
      <c r="B53" s="207" t="s">
        <v>318</v>
      </c>
      <c r="C53" s="207"/>
      <c r="D53" s="207"/>
      <c r="E53" s="207"/>
    </row>
    <row r="54" spans="2:5" ht="26.25" customHeight="1">
      <c r="B54" s="55" t="s">
        <v>11</v>
      </c>
      <c r="C54" s="55" t="s">
        <v>12</v>
      </c>
      <c r="D54" s="55" t="s">
        <v>29</v>
      </c>
      <c r="E54" s="55" t="s">
        <v>30</v>
      </c>
    </row>
    <row r="55" spans="2:5" ht="15.95" customHeight="1">
      <c r="B55" s="214" t="s">
        <v>31</v>
      </c>
      <c r="C55" s="215"/>
      <c r="D55" s="215"/>
      <c r="E55" s="210"/>
    </row>
    <row r="56" spans="2:5" ht="15.95" customHeight="1">
      <c r="B56" s="56" t="s">
        <v>41</v>
      </c>
      <c r="C56" s="11" t="s">
        <v>42</v>
      </c>
      <c r="D56" s="20">
        <v>0.4</v>
      </c>
      <c r="E56" s="38">
        <v>0.4</v>
      </c>
    </row>
    <row r="57" spans="2:5" ht="15.95" customHeight="1">
      <c r="B57" s="56" t="s">
        <v>270</v>
      </c>
      <c r="C57" s="11" t="s">
        <v>271</v>
      </c>
      <c r="D57" s="12">
        <v>0.96</v>
      </c>
      <c r="E57" s="37">
        <v>0.96</v>
      </c>
    </row>
    <row r="58" spans="2:5" ht="15.95" customHeight="1">
      <c r="B58" s="211" t="s">
        <v>32</v>
      </c>
      <c r="C58" s="212"/>
      <c r="D58" s="212"/>
      <c r="E58" s="213"/>
    </row>
    <row r="59" spans="2:5" ht="15.95" customHeight="1">
      <c r="B59" s="56" t="s">
        <v>57</v>
      </c>
      <c r="C59" s="11" t="s">
        <v>56</v>
      </c>
      <c r="D59" s="12">
        <v>0.9</v>
      </c>
      <c r="E59" s="37">
        <v>0.9</v>
      </c>
    </row>
    <row r="60" spans="2:5" ht="15.95" customHeight="1">
      <c r="B60" s="56" t="s">
        <v>166</v>
      </c>
      <c r="C60" s="11" t="s">
        <v>167</v>
      </c>
      <c r="D60" s="20">
        <v>0.36</v>
      </c>
      <c r="E60" s="37">
        <v>0.36</v>
      </c>
    </row>
    <row r="61" spans="2:5" ht="15.95" customHeight="1">
      <c r="B61" s="57" t="s">
        <v>68</v>
      </c>
      <c r="C61" s="13" t="s">
        <v>69</v>
      </c>
      <c r="D61" s="20">
        <v>0.5</v>
      </c>
      <c r="E61" s="31">
        <v>0.5</v>
      </c>
    </row>
    <row r="62" spans="2:5" ht="15.95" customHeight="1">
      <c r="B62" s="208" t="s">
        <v>23</v>
      </c>
      <c r="C62" s="209"/>
      <c r="D62" s="209"/>
      <c r="E62" s="210"/>
    </row>
    <row r="63" spans="2:5" ht="15.95" customHeight="1">
      <c r="B63" s="56" t="s">
        <v>101</v>
      </c>
      <c r="C63" s="11" t="s">
        <v>102</v>
      </c>
      <c r="D63" s="12" t="s">
        <v>33</v>
      </c>
      <c r="E63" s="37" t="s">
        <v>33</v>
      </c>
    </row>
    <row r="64" spans="2:5" ht="15.95" customHeight="1">
      <c r="B64" s="211" t="s">
        <v>24</v>
      </c>
      <c r="C64" s="212"/>
      <c r="D64" s="212"/>
      <c r="E64" s="213"/>
    </row>
    <row r="65" spans="2:5" ht="15.95" customHeight="1">
      <c r="B65" s="56" t="s">
        <v>296</v>
      </c>
      <c r="C65" s="13" t="s">
        <v>297</v>
      </c>
      <c r="D65" s="20">
        <v>100</v>
      </c>
      <c r="E65" s="31">
        <v>100</v>
      </c>
    </row>
    <row r="66" spans="2:5" ht="15.95" customHeight="1">
      <c r="B66" s="56" t="s">
        <v>170</v>
      </c>
      <c r="C66" s="13" t="s">
        <v>171</v>
      </c>
      <c r="D66" s="12">
        <v>1.95</v>
      </c>
      <c r="E66" s="37">
        <v>1.95</v>
      </c>
    </row>
    <row r="67" spans="2:5" ht="15.95" customHeight="1">
      <c r="B67" s="219" t="s">
        <v>26</v>
      </c>
      <c r="C67" s="220"/>
      <c r="D67" s="220"/>
      <c r="E67" s="221"/>
    </row>
    <row r="68" spans="2:5" ht="15.95" customHeight="1">
      <c r="B68" s="56" t="s">
        <v>114</v>
      </c>
      <c r="C68" s="11" t="s">
        <v>115</v>
      </c>
      <c r="D68" s="12" t="s">
        <v>33</v>
      </c>
      <c r="E68" s="37" t="s">
        <v>33</v>
      </c>
    </row>
    <row r="69" spans="2:5" ht="27.75" customHeight="1">
      <c r="B69" s="222" t="s">
        <v>317</v>
      </c>
      <c r="C69" s="222"/>
      <c r="D69" s="222"/>
      <c r="E69" s="222"/>
    </row>
    <row r="70" spans="2:5" ht="20.25" customHeight="1">
      <c r="B70" s="55" t="s">
        <v>11</v>
      </c>
      <c r="C70" s="55" t="s">
        <v>12</v>
      </c>
      <c r="D70" s="55" t="s">
        <v>29</v>
      </c>
      <c r="E70" s="55" t="s">
        <v>30</v>
      </c>
    </row>
    <row r="71" spans="2:5" ht="15.95" customHeight="1">
      <c r="B71" s="216" t="s">
        <v>21</v>
      </c>
      <c r="C71" s="217"/>
      <c r="D71" s="217"/>
      <c r="E71" s="218"/>
    </row>
    <row r="72" spans="2:5" ht="15.95" customHeight="1">
      <c r="B72" s="56" t="s">
        <v>276</v>
      </c>
      <c r="C72" s="13" t="s">
        <v>172</v>
      </c>
      <c r="D72" s="41">
        <v>1.03</v>
      </c>
      <c r="E72" s="31">
        <v>1.03</v>
      </c>
    </row>
    <row r="73" spans="2:5" ht="15.95" customHeight="1">
      <c r="B73" s="211" t="s">
        <v>32</v>
      </c>
      <c r="C73" s="212"/>
      <c r="D73" s="212"/>
      <c r="E73" s="213"/>
    </row>
    <row r="74" spans="2:5" ht="15.95" customHeight="1">
      <c r="B74" s="56" t="s">
        <v>100</v>
      </c>
      <c r="C74" s="13" t="s">
        <v>99</v>
      </c>
      <c r="D74" s="41">
        <v>0.45</v>
      </c>
      <c r="E74" s="31">
        <v>0.45</v>
      </c>
    </row>
    <row r="75" spans="2:5" ht="15.95" customHeight="1">
      <c r="B75" s="57" t="s">
        <v>173</v>
      </c>
      <c r="C75" s="13" t="s">
        <v>174</v>
      </c>
      <c r="D75" s="20">
        <v>0.25</v>
      </c>
      <c r="E75" s="31">
        <v>0.25</v>
      </c>
    </row>
    <row r="76" spans="2:5" ht="15.95" customHeight="1">
      <c r="B76" s="56" t="s">
        <v>97</v>
      </c>
      <c r="C76" s="11" t="s">
        <v>98</v>
      </c>
      <c r="D76" s="20">
        <v>0.22</v>
      </c>
      <c r="E76" s="31">
        <v>0.22</v>
      </c>
    </row>
    <row r="77" spans="2:5" ht="15.95" customHeight="1">
      <c r="B77" s="208" t="s">
        <v>23</v>
      </c>
      <c r="C77" s="209"/>
      <c r="D77" s="209"/>
      <c r="E77" s="210"/>
    </row>
    <row r="78" spans="2:5" ht="15.95" customHeight="1">
      <c r="B78" s="56" t="s">
        <v>90</v>
      </c>
      <c r="C78" s="19" t="s">
        <v>87</v>
      </c>
      <c r="D78" s="20">
        <v>0.39</v>
      </c>
      <c r="E78" s="31">
        <v>0.39</v>
      </c>
    </row>
    <row r="79" spans="2:5" ht="15.95" customHeight="1">
      <c r="B79" s="56" t="s">
        <v>89</v>
      </c>
      <c r="C79" s="19" t="s">
        <v>88</v>
      </c>
      <c r="D79" s="20">
        <v>1.8</v>
      </c>
      <c r="E79" s="31">
        <v>1.8</v>
      </c>
    </row>
    <row r="80" spans="2:5" ht="15.95" customHeight="1">
      <c r="B80" s="211" t="s">
        <v>24</v>
      </c>
      <c r="C80" s="212"/>
      <c r="D80" s="212"/>
      <c r="E80" s="213"/>
    </row>
    <row r="81" spans="2:5" ht="15.95" customHeight="1">
      <c r="B81" s="56" t="s">
        <v>96</v>
      </c>
      <c r="C81" s="52" t="s">
        <v>91</v>
      </c>
      <c r="D81" s="20">
        <v>0.95</v>
      </c>
      <c r="E81" s="31">
        <v>0.95</v>
      </c>
    </row>
  </sheetData>
  <mergeCells count="21">
    <mergeCell ref="B1:E1"/>
    <mergeCell ref="B3:E3"/>
    <mergeCell ref="B14:E14"/>
    <mergeCell ref="B34:E34"/>
    <mergeCell ref="B32:E32"/>
    <mergeCell ref="B23:E23"/>
    <mergeCell ref="B11:E11"/>
    <mergeCell ref="B27:E27"/>
    <mergeCell ref="B17:E17"/>
    <mergeCell ref="B53:E53"/>
    <mergeCell ref="B9:E9"/>
    <mergeCell ref="B77:E77"/>
    <mergeCell ref="B80:E80"/>
    <mergeCell ref="B58:E58"/>
    <mergeCell ref="B55:E55"/>
    <mergeCell ref="B71:E71"/>
    <mergeCell ref="B73:E73"/>
    <mergeCell ref="B67:E67"/>
    <mergeCell ref="B69:E69"/>
    <mergeCell ref="B62:E62"/>
    <mergeCell ref="B64:E64"/>
  </mergeCells>
  <pageMargins left="0" right="0" top="0" bottom="0" header="0" footer="0"/>
  <pageSetup paperSize="9" scale="10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rightToLeft="1" zoomScaleNormal="100" workbookViewId="0">
      <selection activeCell="C3" sqref="C3"/>
    </sheetView>
  </sheetViews>
  <sheetFormatPr defaultRowHeight="15"/>
  <cols>
    <col min="1" max="1" width="1.28515625" style="2" customWidth="1"/>
    <col min="2" max="2" width="24.28515625" style="2" customWidth="1"/>
    <col min="3" max="3" width="14.85546875" style="10" customWidth="1"/>
    <col min="4" max="4" width="74.28515625" style="2" customWidth="1"/>
    <col min="5" max="61" width="9" style="2"/>
    <col min="62" max="62" width="23.28515625" style="2" customWidth="1"/>
    <col min="63" max="63" width="10.5703125" style="2" customWidth="1"/>
    <col min="64" max="64" width="9.42578125" style="2" customWidth="1"/>
    <col min="65" max="65" width="14.5703125" style="2" customWidth="1"/>
    <col min="66" max="66" width="12.7109375" style="2" customWidth="1"/>
    <col min="67" max="67" width="30.5703125" style="2" customWidth="1"/>
    <col min="68" max="317" width="9" style="2"/>
    <col min="318" max="318" width="23.28515625" style="2" customWidth="1"/>
    <col min="319" max="319" width="10.5703125" style="2" customWidth="1"/>
    <col min="320" max="320" width="9.42578125" style="2" customWidth="1"/>
    <col min="321" max="321" width="14.5703125" style="2" customWidth="1"/>
    <col min="322" max="322" width="12.7109375" style="2" customWidth="1"/>
    <col min="323" max="323" width="30.5703125" style="2" customWidth="1"/>
    <col min="324" max="573" width="9" style="2"/>
    <col min="574" max="574" width="23.28515625" style="2" customWidth="1"/>
    <col min="575" max="575" width="10.5703125" style="2" customWidth="1"/>
    <col min="576" max="576" width="9.42578125" style="2" customWidth="1"/>
    <col min="577" max="577" width="14.5703125" style="2" customWidth="1"/>
    <col min="578" max="578" width="12.7109375" style="2" customWidth="1"/>
    <col min="579" max="579" width="30.5703125" style="2" customWidth="1"/>
    <col min="580" max="829" width="9" style="2"/>
    <col min="830" max="830" width="23.28515625" style="2" customWidth="1"/>
    <col min="831" max="831" width="10.5703125" style="2" customWidth="1"/>
    <col min="832" max="832" width="9.42578125" style="2" customWidth="1"/>
    <col min="833" max="833" width="14.5703125" style="2" customWidth="1"/>
    <col min="834" max="834" width="12.7109375" style="2" customWidth="1"/>
    <col min="835" max="835" width="30.5703125" style="2" customWidth="1"/>
    <col min="836" max="1085" width="9" style="2"/>
    <col min="1086" max="1086" width="23.28515625" style="2" customWidth="1"/>
    <col min="1087" max="1087" width="10.5703125" style="2" customWidth="1"/>
    <col min="1088" max="1088" width="9.42578125" style="2" customWidth="1"/>
    <col min="1089" max="1089" width="14.5703125" style="2" customWidth="1"/>
    <col min="1090" max="1090" width="12.7109375" style="2" customWidth="1"/>
    <col min="1091" max="1091" width="30.5703125" style="2" customWidth="1"/>
    <col min="1092" max="1341" width="9" style="2"/>
    <col min="1342" max="1342" width="23.28515625" style="2" customWidth="1"/>
    <col min="1343" max="1343" width="10.5703125" style="2" customWidth="1"/>
    <col min="1344" max="1344" width="9.42578125" style="2" customWidth="1"/>
    <col min="1345" max="1345" width="14.5703125" style="2" customWidth="1"/>
    <col min="1346" max="1346" width="12.7109375" style="2" customWidth="1"/>
    <col min="1347" max="1347" width="30.5703125" style="2" customWidth="1"/>
    <col min="1348" max="1597" width="9" style="2"/>
    <col min="1598" max="1598" width="23.28515625" style="2" customWidth="1"/>
    <col min="1599" max="1599" width="10.5703125" style="2" customWidth="1"/>
    <col min="1600" max="1600" width="9.42578125" style="2" customWidth="1"/>
    <col min="1601" max="1601" width="14.5703125" style="2" customWidth="1"/>
    <col min="1602" max="1602" width="12.7109375" style="2" customWidth="1"/>
    <col min="1603" max="1603" width="30.5703125" style="2" customWidth="1"/>
    <col min="1604" max="1853" width="9" style="2"/>
    <col min="1854" max="1854" width="23.28515625" style="2" customWidth="1"/>
    <col min="1855" max="1855" width="10.5703125" style="2" customWidth="1"/>
    <col min="1856" max="1856" width="9.42578125" style="2" customWidth="1"/>
    <col min="1857" max="1857" width="14.5703125" style="2" customWidth="1"/>
    <col min="1858" max="1858" width="12.7109375" style="2" customWidth="1"/>
    <col min="1859" max="1859" width="30.5703125" style="2" customWidth="1"/>
    <col min="1860" max="2109" width="9" style="2"/>
    <col min="2110" max="2110" width="23.28515625" style="2" customWidth="1"/>
    <col min="2111" max="2111" width="10.5703125" style="2" customWidth="1"/>
    <col min="2112" max="2112" width="9.42578125" style="2" customWidth="1"/>
    <col min="2113" max="2113" width="14.5703125" style="2" customWidth="1"/>
    <col min="2114" max="2114" width="12.7109375" style="2" customWidth="1"/>
    <col min="2115" max="2115" width="30.5703125" style="2" customWidth="1"/>
    <col min="2116" max="2365" width="9" style="2"/>
    <col min="2366" max="2366" width="23.28515625" style="2" customWidth="1"/>
    <col min="2367" max="2367" width="10.5703125" style="2" customWidth="1"/>
    <col min="2368" max="2368" width="9.42578125" style="2" customWidth="1"/>
    <col min="2369" max="2369" width="14.5703125" style="2" customWidth="1"/>
    <col min="2370" max="2370" width="12.7109375" style="2" customWidth="1"/>
    <col min="2371" max="2371" width="30.5703125" style="2" customWidth="1"/>
    <col min="2372" max="2621" width="9" style="2"/>
    <col min="2622" max="2622" width="23.28515625" style="2" customWidth="1"/>
    <col min="2623" max="2623" width="10.5703125" style="2" customWidth="1"/>
    <col min="2624" max="2624" width="9.42578125" style="2" customWidth="1"/>
    <col min="2625" max="2625" width="14.5703125" style="2" customWidth="1"/>
    <col min="2626" max="2626" width="12.7109375" style="2" customWidth="1"/>
    <col min="2627" max="2627" width="30.5703125" style="2" customWidth="1"/>
    <col min="2628" max="2877" width="9" style="2"/>
    <col min="2878" max="2878" width="23.28515625" style="2" customWidth="1"/>
    <col min="2879" max="2879" width="10.5703125" style="2" customWidth="1"/>
    <col min="2880" max="2880" width="9.42578125" style="2" customWidth="1"/>
    <col min="2881" max="2881" width="14.5703125" style="2" customWidth="1"/>
    <col min="2882" max="2882" width="12.7109375" style="2" customWidth="1"/>
    <col min="2883" max="2883" width="30.5703125" style="2" customWidth="1"/>
    <col min="2884" max="3133" width="9" style="2"/>
    <col min="3134" max="3134" width="23.28515625" style="2" customWidth="1"/>
    <col min="3135" max="3135" width="10.5703125" style="2" customWidth="1"/>
    <col min="3136" max="3136" width="9.42578125" style="2" customWidth="1"/>
    <col min="3137" max="3137" width="14.5703125" style="2" customWidth="1"/>
    <col min="3138" max="3138" width="12.7109375" style="2" customWidth="1"/>
    <col min="3139" max="3139" width="30.5703125" style="2" customWidth="1"/>
    <col min="3140" max="3389" width="9" style="2"/>
    <col min="3390" max="3390" width="23.28515625" style="2" customWidth="1"/>
    <col min="3391" max="3391" width="10.5703125" style="2" customWidth="1"/>
    <col min="3392" max="3392" width="9.42578125" style="2" customWidth="1"/>
    <col min="3393" max="3393" width="14.5703125" style="2" customWidth="1"/>
    <col min="3394" max="3394" width="12.7109375" style="2" customWidth="1"/>
    <col min="3395" max="3395" width="30.5703125" style="2" customWidth="1"/>
    <col min="3396" max="3645" width="9" style="2"/>
    <col min="3646" max="3646" width="23.28515625" style="2" customWidth="1"/>
    <col min="3647" max="3647" width="10.5703125" style="2" customWidth="1"/>
    <col min="3648" max="3648" width="9.42578125" style="2" customWidth="1"/>
    <col min="3649" max="3649" width="14.5703125" style="2" customWidth="1"/>
    <col min="3650" max="3650" width="12.7109375" style="2" customWidth="1"/>
    <col min="3651" max="3651" width="30.5703125" style="2" customWidth="1"/>
    <col min="3652" max="3901" width="9" style="2"/>
    <col min="3902" max="3902" width="23.28515625" style="2" customWidth="1"/>
    <col min="3903" max="3903" width="10.5703125" style="2" customWidth="1"/>
    <col min="3904" max="3904" width="9.42578125" style="2" customWidth="1"/>
    <col min="3905" max="3905" width="14.5703125" style="2" customWidth="1"/>
    <col min="3906" max="3906" width="12.7109375" style="2" customWidth="1"/>
    <col min="3907" max="3907" width="30.5703125" style="2" customWidth="1"/>
    <col min="3908" max="4157" width="9" style="2"/>
    <col min="4158" max="4158" width="23.28515625" style="2" customWidth="1"/>
    <col min="4159" max="4159" width="10.5703125" style="2" customWidth="1"/>
    <col min="4160" max="4160" width="9.42578125" style="2" customWidth="1"/>
    <col min="4161" max="4161" width="14.5703125" style="2" customWidth="1"/>
    <col min="4162" max="4162" width="12.7109375" style="2" customWidth="1"/>
    <col min="4163" max="4163" width="30.5703125" style="2" customWidth="1"/>
    <col min="4164" max="4413" width="9" style="2"/>
    <col min="4414" max="4414" width="23.28515625" style="2" customWidth="1"/>
    <col min="4415" max="4415" width="10.5703125" style="2" customWidth="1"/>
    <col min="4416" max="4416" width="9.42578125" style="2" customWidth="1"/>
    <col min="4417" max="4417" width="14.5703125" style="2" customWidth="1"/>
    <col min="4418" max="4418" width="12.7109375" style="2" customWidth="1"/>
    <col min="4419" max="4419" width="30.5703125" style="2" customWidth="1"/>
    <col min="4420" max="4669" width="9" style="2"/>
    <col min="4670" max="4670" width="23.28515625" style="2" customWidth="1"/>
    <col min="4671" max="4671" width="10.5703125" style="2" customWidth="1"/>
    <col min="4672" max="4672" width="9.42578125" style="2" customWidth="1"/>
    <col min="4673" max="4673" width="14.5703125" style="2" customWidth="1"/>
    <col min="4674" max="4674" width="12.7109375" style="2" customWidth="1"/>
    <col min="4675" max="4675" width="30.5703125" style="2" customWidth="1"/>
    <col min="4676" max="4925" width="9" style="2"/>
    <col min="4926" max="4926" width="23.28515625" style="2" customWidth="1"/>
    <col min="4927" max="4927" width="10.5703125" style="2" customWidth="1"/>
    <col min="4928" max="4928" width="9.42578125" style="2" customWidth="1"/>
    <col min="4929" max="4929" width="14.5703125" style="2" customWidth="1"/>
    <col min="4930" max="4930" width="12.7109375" style="2" customWidth="1"/>
    <col min="4931" max="4931" width="30.5703125" style="2" customWidth="1"/>
    <col min="4932" max="5181" width="9" style="2"/>
    <col min="5182" max="5182" width="23.28515625" style="2" customWidth="1"/>
    <col min="5183" max="5183" width="10.5703125" style="2" customWidth="1"/>
    <col min="5184" max="5184" width="9.42578125" style="2" customWidth="1"/>
    <col min="5185" max="5185" width="14.5703125" style="2" customWidth="1"/>
    <col min="5186" max="5186" width="12.7109375" style="2" customWidth="1"/>
    <col min="5187" max="5187" width="30.5703125" style="2" customWidth="1"/>
    <col min="5188" max="5437" width="9" style="2"/>
    <col min="5438" max="5438" width="23.28515625" style="2" customWidth="1"/>
    <col min="5439" max="5439" width="10.5703125" style="2" customWidth="1"/>
    <col min="5440" max="5440" width="9.42578125" style="2" customWidth="1"/>
    <col min="5441" max="5441" width="14.5703125" style="2" customWidth="1"/>
    <col min="5442" max="5442" width="12.7109375" style="2" customWidth="1"/>
    <col min="5443" max="5443" width="30.5703125" style="2" customWidth="1"/>
    <col min="5444" max="5693" width="9" style="2"/>
    <col min="5694" max="5694" width="23.28515625" style="2" customWidth="1"/>
    <col min="5695" max="5695" width="10.5703125" style="2" customWidth="1"/>
    <col min="5696" max="5696" width="9.42578125" style="2" customWidth="1"/>
    <col min="5697" max="5697" width="14.5703125" style="2" customWidth="1"/>
    <col min="5698" max="5698" width="12.7109375" style="2" customWidth="1"/>
    <col min="5699" max="5699" width="30.5703125" style="2" customWidth="1"/>
    <col min="5700" max="5949" width="9" style="2"/>
    <col min="5950" max="5950" width="23.28515625" style="2" customWidth="1"/>
    <col min="5951" max="5951" width="10.5703125" style="2" customWidth="1"/>
    <col min="5952" max="5952" width="9.42578125" style="2" customWidth="1"/>
    <col min="5953" max="5953" width="14.5703125" style="2" customWidth="1"/>
    <col min="5954" max="5954" width="12.7109375" style="2" customWidth="1"/>
    <col min="5955" max="5955" width="30.5703125" style="2" customWidth="1"/>
    <col min="5956" max="6205" width="9" style="2"/>
    <col min="6206" max="6206" width="23.28515625" style="2" customWidth="1"/>
    <col min="6207" max="6207" width="10.5703125" style="2" customWidth="1"/>
    <col min="6208" max="6208" width="9.42578125" style="2" customWidth="1"/>
    <col min="6209" max="6209" width="14.5703125" style="2" customWidth="1"/>
    <col min="6210" max="6210" width="12.7109375" style="2" customWidth="1"/>
    <col min="6211" max="6211" width="30.5703125" style="2" customWidth="1"/>
    <col min="6212" max="6461" width="9" style="2"/>
    <col min="6462" max="6462" width="23.28515625" style="2" customWidth="1"/>
    <col min="6463" max="6463" width="10.5703125" style="2" customWidth="1"/>
    <col min="6464" max="6464" width="9.42578125" style="2" customWidth="1"/>
    <col min="6465" max="6465" width="14.5703125" style="2" customWidth="1"/>
    <col min="6466" max="6466" width="12.7109375" style="2" customWidth="1"/>
    <col min="6467" max="6467" width="30.5703125" style="2" customWidth="1"/>
    <col min="6468" max="6717" width="9" style="2"/>
    <col min="6718" max="6718" width="23.28515625" style="2" customWidth="1"/>
    <col min="6719" max="6719" width="10.5703125" style="2" customWidth="1"/>
    <col min="6720" max="6720" width="9.42578125" style="2" customWidth="1"/>
    <col min="6721" max="6721" width="14.5703125" style="2" customWidth="1"/>
    <col min="6722" max="6722" width="12.7109375" style="2" customWidth="1"/>
    <col min="6723" max="6723" width="30.5703125" style="2" customWidth="1"/>
    <col min="6724" max="6973" width="9" style="2"/>
    <col min="6974" max="6974" width="23.28515625" style="2" customWidth="1"/>
    <col min="6975" max="6975" width="10.5703125" style="2" customWidth="1"/>
    <col min="6976" max="6976" width="9.42578125" style="2" customWidth="1"/>
    <col min="6977" max="6977" width="14.5703125" style="2" customWidth="1"/>
    <col min="6978" max="6978" width="12.7109375" style="2" customWidth="1"/>
    <col min="6979" max="6979" width="30.5703125" style="2" customWidth="1"/>
    <col min="6980" max="7229" width="9" style="2"/>
    <col min="7230" max="7230" width="23.28515625" style="2" customWidth="1"/>
    <col min="7231" max="7231" width="10.5703125" style="2" customWidth="1"/>
    <col min="7232" max="7232" width="9.42578125" style="2" customWidth="1"/>
    <col min="7233" max="7233" width="14.5703125" style="2" customWidth="1"/>
    <col min="7234" max="7234" width="12.7109375" style="2" customWidth="1"/>
    <col min="7235" max="7235" width="30.5703125" style="2" customWidth="1"/>
    <col min="7236" max="7485" width="9" style="2"/>
    <col min="7486" max="7486" width="23.28515625" style="2" customWidth="1"/>
    <col min="7487" max="7487" width="10.5703125" style="2" customWidth="1"/>
    <col min="7488" max="7488" width="9.42578125" style="2" customWidth="1"/>
    <col min="7489" max="7489" width="14.5703125" style="2" customWidth="1"/>
    <col min="7490" max="7490" width="12.7109375" style="2" customWidth="1"/>
    <col min="7491" max="7491" width="30.5703125" style="2" customWidth="1"/>
    <col min="7492" max="7741" width="9" style="2"/>
    <col min="7742" max="7742" width="23.28515625" style="2" customWidth="1"/>
    <col min="7743" max="7743" width="10.5703125" style="2" customWidth="1"/>
    <col min="7744" max="7744" width="9.42578125" style="2" customWidth="1"/>
    <col min="7745" max="7745" width="14.5703125" style="2" customWidth="1"/>
    <col min="7746" max="7746" width="12.7109375" style="2" customWidth="1"/>
    <col min="7747" max="7747" width="30.5703125" style="2" customWidth="1"/>
    <col min="7748" max="7997" width="9" style="2"/>
    <col min="7998" max="7998" width="23.28515625" style="2" customWidth="1"/>
    <col min="7999" max="7999" width="10.5703125" style="2" customWidth="1"/>
    <col min="8000" max="8000" width="9.42578125" style="2" customWidth="1"/>
    <col min="8001" max="8001" width="14.5703125" style="2" customWidth="1"/>
    <col min="8002" max="8002" width="12.7109375" style="2" customWidth="1"/>
    <col min="8003" max="8003" width="30.5703125" style="2" customWidth="1"/>
    <col min="8004" max="8253" width="9" style="2"/>
    <col min="8254" max="8254" width="23.28515625" style="2" customWidth="1"/>
    <col min="8255" max="8255" width="10.5703125" style="2" customWidth="1"/>
    <col min="8256" max="8256" width="9.42578125" style="2" customWidth="1"/>
    <col min="8257" max="8257" width="14.5703125" style="2" customWidth="1"/>
    <col min="8258" max="8258" width="12.7109375" style="2" customWidth="1"/>
    <col min="8259" max="8259" width="30.5703125" style="2" customWidth="1"/>
    <col min="8260" max="8509" width="9" style="2"/>
    <col min="8510" max="8510" width="23.28515625" style="2" customWidth="1"/>
    <col min="8511" max="8511" width="10.5703125" style="2" customWidth="1"/>
    <col min="8512" max="8512" width="9.42578125" style="2" customWidth="1"/>
    <col min="8513" max="8513" width="14.5703125" style="2" customWidth="1"/>
    <col min="8514" max="8514" width="12.7109375" style="2" customWidth="1"/>
    <col min="8515" max="8515" width="30.5703125" style="2" customWidth="1"/>
    <col min="8516" max="8765" width="9" style="2"/>
    <col min="8766" max="8766" width="23.28515625" style="2" customWidth="1"/>
    <col min="8767" max="8767" width="10.5703125" style="2" customWidth="1"/>
    <col min="8768" max="8768" width="9.42578125" style="2" customWidth="1"/>
    <col min="8769" max="8769" width="14.5703125" style="2" customWidth="1"/>
    <col min="8770" max="8770" width="12.7109375" style="2" customWidth="1"/>
    <col min="8771" max="8771" width="30.5703125" style="2" customWidth="1"/>
    <col min="8772" max="9021" width="9" style="2"/>
    <col min="9022" max="9022" width="23.28515625" style="2" customWidth="1"/>
    <col min="9023" max="9023" width="10.5703125" style="2" customWidth="1"/>
    <col min="9024" max="9024" width="9.42578125" style="2" customWidth="1"/>
    <col min="9025" max="9025" width="14.5703125" style="2" customWidth="1"/>
    <col min="9026" max="9026" width="12.7109375" style="2" customWidth="1"/>
    <col min="9027" max="9027" width="30.5703125" style="2" customWidth="1"/>
    <col min="9028" max="9277" width="9" style="2"/>
    <col min="9278" max="9278" width="23.28515625" style="2" customWidth="1"/>
    <col min="9279" max="9279" width="10.5703125" style="2" customWidth="1"/>
    <col min="9280" max="9280" width="9.42578125" style="2" customWidth="1"/>
    <col min="9281" max="9281" width="14.5703125" style="2" customWidth="1"/>
    <col min="9282" max="9282" width="12.7109375" style="2" customWidth="1"/>
    <col min="9283" max="9283" width="30.5703125" style="2" customWidth="1"/>
    <col min="9284" max="9533" width="9" style="2"/>
    <col min="9534" max="9534" width="23.28515625" style="2" customWidth="1"/>
    <col min="9535" max="9535" width="10.5703125" style="2" customWidth="1"/>
    <col min="9536" max="9536" width="9.42578125" style="2" customWidth="1"/>
    <col min="9537" max="9537" width="14.5703125" style="2" customWidth="1"/>
    <col min="9538" max="9538" width="12.7109375" style="2" customWidth="1"/>
    <col min="9539" max="9539" width="30.5703125" style="2" customWidth="1"/>
    <col min="9540" max="9789" width="9" style="2"/>
    <col min="9790" max="9790" width="23.28515625" style="2" customWidth="1"/>
    <col min="9791" max="9791" width="10.5703125" style="2" customWidth="1"/>
    <col min="9792" max="9792" width="9.42578125" style="2" customWidth="1"/>
    <col min="9793" max="9793" width="14.5703125" style="2" customWidth="1"/>
    <col min="9794" max="9794" width="12.7109375" style="2" customWidth="1"/>
    <col min="9795" max="9795" width="30.5703125" style="2" customWidth="1"/>
    <col min="9796" max="10045" width="9" style="2"/>
    <col min="10046" max="10046" width="23.28515625" style="2" customWidth="1"/>
    <col min="10047" max="10047" width="10.5703125" style="2" customWidth="1"/>
    <col min="10048" max="10048" width="9.42578125" style="2" customWidth="1"/>
    <col min="10049" max="10049" width="14.5703125" style="2" customWidth="1"/>
    <col min="10050" max="10050" width="12.7109375" style="2" customWidth="1"/>
    <col min="10051" max="10051" width="30.5703125" style="2" customWidth="1"/>
    <col min="10052" max="10301" width="9" style="2"/>
    <col min="10302" max="10302" width="23.28515625" style="2" customWidth="1"/>
    <col min="10303" max="10303" width="10.5703125" style="2" customWidth="1"/>
    <col min="10304" max="10304" width="9.42578125" style="2" customWidth="1"/>
    <col min="10305" max="10305" width="14.5703125" style="2" customWidth="1"/>
    <col min="10306" max="10306" width="12.7109375" style="2" customWidth="1"/>
    <col min="10307" max="10307" width="30.5703125" style="2" customWidth="1"/>
    <col min="10308" max="10557" width="9" style="2"/>
    <col min="10558" max="10558" width="23.28515625" style="2" customWidth="1"/>
    <col min="10559" max="10559" width="10.5703125" style="2" customWidth="1"/>
    <col min="10560" max="10560" width="9.42578125" style="2" customWidth="1"/>
    <col min="10561" max="10561" width="14.5703125" style="2" customWidth="1"/>
    <col min="10562" max="10562" width="12.7109375" style="2" customWidth="1"/>
    <col min="10563" max="10563" width="30.5703125" style="2" customWidth="1"/>
    <col min="10564" max="10813" width="9" style="2"/>
    <col min="10814" max="10814" width="23.28515625" style="2" customWidth="1"/>
    <col min="10815" max="10815" width="10.5703125" style="2" customWidth="1"/>
    <col min="10816" max="10816" width="9.42578125" style="2" customWidth="1"/>
    <col min="10817" max="10817" width="14.5703125" style="2" customWidth="1"/>
    <col min="10818" max="10818" width="12.7109375" style="2" customWidth="1"/>
    <col min="10819" max="10819" width="30.5703125" style="2" customWidth="1"/>
    <col min="10820" max="11069" width="9" style="2"/>
    <col min="11070" max="11070" width="23.28515625" style="2" customWidth="1"/>
    <col min="11071" max="11071" width="10.5703125" style="2" customWidth="1"/>
    <col min="11072" max="11072" width="9.42578125" style="2" customWidth="1"/>
    <col min="11073" max="11073" width="14.5703125" style="2" customWidth="1"/>
    <col min="11074" max="11074" width="12.7109375" style="2" customWidth="1"/>
    <col min="11075" max="11075" width="30.5703125" style="2" customWidth="1"/>
    <col min="11076" max="11325" width="9" style="2"/>
    <col min="11326" max="11326" width="23.28515625" style="2" customWidth="1"/>
    <col min="11327" max="11327" width="10.5703125" style="2" customWidth="1"/>
    <col min="11328" max="11328" width="9.42578125" style="2" customWidth="1"/>
    <col min="11329" max="11329" width="14.5703125" style="2" customWidth="1"/>
    <col min="11330" max="11330" width="12.7109375" style="2" customWidth="1"/>
    <col min="11331" max="11331" width="30.5703125" style="2" customWidth="1"/>
    <col min="11332" max="11581" width="9" style="2"/>
    <col min="11582" max="11582" width="23.28515625" style="2" customWidth="1"/>
    <col min="11583" max="11583" width="10.5703125" style="2" customWidth="1"/>
    <col min="11584" max="11584" width="9.42578125" style="2" customWidth="1"/>
    <col min="11585" max="11585" width="14.5703125" style="2" customWidth="1"/>
    <col min="11586" max="11586" width="12.7109375" style="2" customWidth="1"/>
    <col min="11587" max="11587" width="30.5703125" style="2" customWidth="1"/>
    <col min="11588" max="11837" width="9" style="2"/>
    <col min="11838" max="11838" width="23.28515625" style="2" customWidth="1"/>
    <col min="11839" max="11839" width="10.5703125" style="2" customWidth="1"/>
    <col min="11840" max="11840" width="9.42578125" style="2" customWidth="1"/>
    <col min="11841" max="11841" width="14.5703125" style="2" customWidth="1"/>
    <col min="11842" max="11842" width="12.7109375" style="2" customWidth="1"/>
    <col min="11843" max="11843" width="30.5703125" style="2" customWidth="1"/>
    <col min="11844" max="12093" width="9" style="2"/>
    <col min="12094" max="12094" width="23.28515625" style="2" customWidth="1"/>
    <col min="12095" max="12095" width="10.5703125" style="2" customWidth="1"/>
    <col min="12096" max="12096" width="9.42578125" style="2" customWidth="1"/>
    <col min="12097" max="12097" width="14.5703125" style="2" customWidth="1"/>
    <col min="12098" max="12098" width="12.7109375" style="2" customWidth="1"/>
    <col min="12099" max="12099" width="30.5703125" style="2" customWidth="1"/>
    <col min="12100" max="12349" width="9" style="2"/>
    <col min="12350" max="12350" width="23.28515625" style="2" customWidth="1"/>
    <col min="12351" max="12351" width="10.5703125" style="2" customWidth="1"/>
    <col min="12352" max="12352" width="9.42578125" style="2" customWidth="1"/>
    <col min="12353" max="12353" width="14.5703125" style="2" customWidth="1"/>
    <col min="12354" max="12354" width="12.7109375" style="2" customWidth="1"/>
    <col min="12355" max="12355" width="30.5703125" style="2" customWidth="1"/>
    <col min="12356" max="12605" width="9" style="2"/>
    <col min="12606" max="12606" width="23.28515625" style="2" customWidth="1"/>
    <col min="12607" max="12607" width="10.5703125" style="2" customWidth="1"/>
    <col min="12608" max="12608" width="9.42578125" style="2" customWidth="1"/>
    <col min="12609" max="12609" width="14.5703125" style="2" customWidth="1"/>
    <col min="12610" max="12610" width="12.7109375" style="2" customWidth="1"/>
    <col min="12611" max="12611" width="30.5703125" style="2" customWidth="1"/>
    <col min="12612" max="12861" width="9" style="2"/>
    <col min="12862" max="12862" width="23.28515625" style="2" customWidth="1"/>
    <col min="12863" max="12863" width="10.5703125" style="2" customWidth="1"/>
    <col min="12864" max="12864" width="9.42578125" style="2" customWidth="1"/>
    <col min="12865" max="12865" width="14.5703125" style="2" customWidth="1"/>
    <col min="12866" max="12866" width="12.7109375" style="2" customWidth="1"/>
    <col min="12867" max="12867" width="30.5703125" style="2" customWidth="1"/>
    <col min="12868" max="13117" width="9" style="2"/>
    <col min="13118" max="13118" width="23.28515625" style="2" customWidth="1"/>
    <col min="13119" max="13119" width="10.5703125" style="2" customWidth="1"/>
    <col min="13120" max="13120" width="9.42578125" style="2" customWidth="1"/>
    <col min="13121" max="13121" width="14.5703125" style="2" customWidth="1"/>
    <col min="13122" max="13122" width="12.7109375" style="2" customWidth="1"/>
    <col min="13123" max="13123" width="30.5703125" style="2" customWidth="1"/>
    <col min="13124" max="13373" width="9" style="2"/>
    <col min="13374" max="13374" width="23.28515625" style="2" customWidth="1"/>
    <col min="13375" max="13375" width="10.5703125" style="2" customWidth="1"/>
    <col min="13376" max="13376" width="9.42578125" style="2" customWidth="1"/>
    <col min="13377" max="13377" width="14.5703125" style="2" customWidth="1"/>
    <col min="13378" max="13378" width="12.7109375" style="2" customWidth="1"/>
    <col min="13379" max="13379" width="30.5703125" style="2" customWidth="1"/>
    <col min="13380" max="13629" width="9" style="2"/>
    <col min="13630" max="13630" width="23.28515625" style="2" customWidth="1"/>
    <col min="13631" max="13631" width="10.5703125" style="2" customWidth="1"/>
    <col min="13632" max="13632" width="9.42578125" style="2" customWidth="1"/>
    <col min="13633" max="13633" width="14.5703125" style="2" customWidth="1"/>
    <col min="13634" max="13634" width="12.7109375" style="2" customWidth="1"/>
    <col min="13635" max="13635" width="30.5703125" style="2" customWidth="1"/>
    <col min="13636" max="13885" width="9" style="2"/>
    <col min="13886" max="13886" width="23.28515625" style="2" customWidth="1"/>
    <col min="13887" max="13887" width="10.5703125" style="2" customWidth="1"/>
    <col min="13888" max="13888" width="9.42578125" style="2" customWidth="1"/>
    <col min="13889" max="13889" width="14.5703125" style="2" customWidth="1"/>
    <col min="13890" max="13890" width="12.7109375" style="2" customWidth="1"/>
    <col min="13891" max="13891" width="30.5703125" style="2" customWidth="1"/>
    <col min="13892" max="14141" width="9" style="2"/>
    <col min="14142" max="14142" width="23.28515625" style="2" customWidth="1"/>
    <col min="14143" max="14143" width="10.5703125" style="2" customWidth="1"/>
    <col min="14144" max="14144" width="9.42578125" style="2" customWidth="1"/>
    <col min="14145" max="14145" width="14.5703125" style="2" customWidth="1"/>
    <col min="14146" max="14146" width="12.7109375" style="2" customWidth="1"/>
    <col min="14147" max="14147" width="30.5703125" style="2" customWidth="1"/>
    <col min="14148" max="14397" width="9" style="2"/>
    <col min="14398" max="14398" width="23.28515625" style="2" customWidth="1"/>
    <col min="14399" max="14399" width="10.5703125" style="2" customWidth="1"/>
    <col min="14400" max="14400" width="9.42578125" style="2" customWidth="1"/>
    <col min="14401" max="14401" width="14.5703125" style="2" customWidth="1"/>
    <col min="14402" max="14402" width="12.7109375" style="2" customWidth="1"/>
    <col min="14403" max="14403" width="30.5703125" style="2" customWidth="1"/>
    <col min="14404" max="14653" width="9" style="2"/>
    <col min="14654" max="14654" width="23.28515625" style="2" customWidth="1"/>
    <col min="14655" max="14655" width="10.5703125" style="2" customWidth="1"/>
    <col min="14656" max="14656" width="9.42578125" style="2" customWidth="1"/>
    <col min="14657" max="14657" width="14.5703125" style="2" customWidth="1"/>
    <col min="14658" max="14658" width="12.7109375" style="2" customWidth="1"/>
    <col min="14659" max="14659" width="30.5703125" style="2" customWidth="1"/>
    <col min="14660" max="14909" width="9" style="2"/>
    <col min="14910" max="14910" width="23.28515625" style="2" customWidth="1"/>
    <col min="14911" max="14911" width="10.5703125" style="2" customWidth="1"/>
    <col min="14912" max="14912" width="9.42578125" style="2" customWidth="1"/>
    <col min="14913" max="14913" width="14.5703125" style="2" customWidth="1"/>
    <col min="14914" max="14914" width="12.7109375" style="2" customWidth="1"/>
    <col min="14915" max="14915" width="30.5703125" style="2" customWidth="1"/>
    <col min="14916" max="15165" width="9" style="2"/>
    <col min="15166" max="15166" width="23.28515625" style="2" customWidth="1"/>
    <col min="15167" max="15167" width="10.5703125" style="2" customWidth="1"/>
    <col min="15168" max="15168" width="9.42578125" style="2" customWidth="1"/>
    <col min="15169" max="15169" width="14.5703125" style="2" customWidth="1"/>
    <col min="15170" max="15170" width="12.7109375" style="2" customWidth="1"/>
    <col min="15171" max="15171" width="30.5703125" style="2" customWidth="1"/>
    <col min="15172" max="15421" width="9" style="2"/>
    <col min="15422" max="15422" width="23.28515625" style="2" customWidth="1"/>
    <col min="15423" max="15423" width="10.5703125" style="2" customWidth="1"/>
    <col min="15424" max="15424" width="9.42578125" style="2" customWidth="1"/>
    <col min="15425" max="15425" width="14.5703125" style="2" customWidth="1"/>
    <col min="15426" max="15426" width="12.7109375" style="2" customWidth="1"/>
    <col min="15427" max="15427" width="30.5703125" style="2" customWidth="1"/>
    <col min="15428" max="15677" width="9" style="2"/>
    <col min="15678" max="15678" width="23.28515625" style="2" customWidth="1"/>
    <col min="15679" max="15679" width="10.5703125" style="2" customWidth="1"/>
    <col min="15680" max="15680" width="9.42578125" style="2" customWidth="1"/>
    <col min="15681" max="15681" width="14.5703125" style="2" customWidth="1"/>
    <col min="15682" max="15682" width="12.7109375" style="2" customWidth="1"/>
    <col min="15683" max="15683" width="30.5703125" style="2" customWidth="1"/>
    <col min="15684" max="15933" width="9" style="2"/>
    <col min="15934" max="15934" width="23.28515625" style="2" customWidth="1"/>
    <col min="15935" max="15935" width="10.5703125" style="2" customWidth="1"/>
    <col min="15936" max="15936" width="9.42578125" style="2" customWidth="1"/>
    <col min="15937" max="15937" width="14.5703125" style="2" customWidth="1"/>
    <col min="15938" max="15938" width="12.7109375" style="2" customWidth="1"/>
    <col min="15939" max="15939" width="30.5703125" style="2" customWidth="1"/>
    <col min="15940" max="16363" width="9" style="2"/>
    <col min="16364" max="16384" width="9" style="2" customWidth="1"/>
  </cols>
  <sheetData>
    <row r="1" spans="1:4" s="3" customFormat="1" ht="26.25" customHeight="1">
      <c r="A1" s="4"/>
      <c r="B1" s="228" t="s">
        <v>39</v>
      </c>
      <c r="C1" s="228"/>
      <c r="D1" s="228"/>
    </row>
    <row r="2" spans="1:4" s="6" customFormat="1" ht="34.5" customHeight="1">
      <c r="B2" s="58" t="s">
        <v>28</v>
      </c>
      <c r="C2" s="59" t="s">
        <v>36</v>
      </c>
      <c r="D2" s="58" t="s">
        <v>37</v>
      </c>
    </row>
    <row r="3" spans="1:4" ht="66.75" customHeight="1">
      <c r="B3" s="60" t="s">
        <v>34</v>
      </c>
      <c r="C3" s="61">
        <v>42591</v>
      </c>
      <c r="D3" s="62" t="s">
        <v>134</v>
      </c>
    </row>
    <row r="4" spans="1:4" ht="31.5" customHeight="1">
      <c r="B4" s="63" t="s">
        <v>141</v>
      </c>
      <c r="C4" s="64">
        <v>44458</v>
      </c>
      <c r="D4" s="65" t="s">
        <v>135</v>
      </c>
    </row>
    <row r="5" spans="1:4" ht="65.25" customHeight="1">
      <c r="B5" s="63" t="s">
        <v>231</v>
      </c>
      <c r="C5" s="64">
        <v>44865</v>
      </c>
      <c r="D5" s="65" t="s">
        <v>232</v>
      </c>
    </row>
  </sheetData>
  <mergeCells count="1">
    <mergeCell ref="B1:D1"/>
  </mergeCells>
  <pageMargins left="0" right="0" top="0" bottom="0" header="0" footer="0"/>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rightToLeft="1" topLeftCell="B1" zoomScaleNormal="100" workbookViewId="0">
      <selection activeCell="C1" sqref="C1:D1"/>
    </sheetView>
  </sheetViews>
  <sheetFormatPr defaultRowHeight="15"/>
  <cols>
    <col min="1" max="1" width="2.7109375" style="9" hidden="1" customWidth="1"/>
    <col min="2" max="2" width="1.140625" style="9" customWidth="1"/>
    <col min="3" max="3" width="28.7109375" style="9" customWidth="1"/>
    <col min="4" max="4" width="99" style="9" customWidth="1"/>
    <col min="5" max="204" width="9" style="9"/>
    <col min="205" max="205" width="0" style="9" hidden="1" customWidth="1"/>
    <col min="206" max="206" width="1" style="9" customWidth="1"/>
    <col min="207" max="207" width="21.7109375" style="9" customWidth="1"/>
    <col min="208" max="208" width="91.85546875" style="9" customWidth="1"/>
    <col min="209" max="460" width="9" style="9"/>
    <col min="461" max="461" width="0" style="9" hidden="1" customWidth="1"/>
    <col min="462" max="462" width="1" style="9" customWidth="1"/>
    <col min="463" max="463" width="21.7109375" style="9" customWidth="1"/>
    <col min="464" max="464" width="91.85546875" style="9" customWidth="1"/>
    <col min="465" max="716" width="9" style="9"/>
    <col min="717" max="717" width="0" style="9" hidden="1" customWidth="1"/>
    <col min="718" max="718" width="1" style="9" customWidth="1"/>
    <col min="719" max="719" width="21.7109375" style="9" customWidth="1"/>
    <col min="720" max="720" width="91.85546875" style="9" customWidth="1"/>
    <col min="721" max="972" width="9" style="9"/>
    <col min="973" max="973" width="0" style="9" hidden="1" customWidth="1"/>
    <col min="974" max="974" width="1" style="9" customWidth="1"/>
    <col min="975" max="975" width="21.7109375" style="9" customWidth="1"/>
    <col min="976" max="976" width="91.85546875" style="9" customWidth="1"/>
    <col min="977" max="1228" width="9" style="9"/>
    <col min="1229" max="1229" width="0" style="9" hidden="1" customWidth="1"/>
    <col min="1230" max="1230" width="1" style="9" customWidth="1"/>
    <col min="1231" max="1231" width="21.7109375" style="9" customWidth="1"/>
    <col min="1232" max="1232" width="91.85546875" style="9" customWidth="1"/>
    <col min="1233" max="1484" width="9" style="9"/>
    <col min="1485" max="1485" width="0" style="9" hidden="1" customWidth="1"/>
    <col min="1486" max="1486" width="1" style="9" customWidth="1"/>
    <col min="1487" max="1487" width="21.7109375" style="9" customWidth="1"/>
    <col min="1488" max="1488" width="91.85546875" style="9" customWidth="1"/>
    <col min="1489" max="1740" width="9" style="9"/>
    <col min="1741" max="1741" width="0" style="9" hidden="1" customWidth="1"/>
    <col min="1742" max="1742" width="1" style="9" customWidth="1"/>
    <col min="1743" max="1743" width="21.7109375" style="9" customWidth="1"/>
    <col min="1744" max="1744" width="91.85546875" style="9" customWidth="1"/>
    <col min="1745" max="1996" width="9" style="9"/>
    <col min="1997" max="1997" width="0" style="9" hidden="1" customWidth="1"/>
    <col min="1998" max="1998" width="1" style="9" customWidth="1"/>
    <col min="1999" max="1999" width="21.7109375" style="9" customWidth="1"/>
    <col min="2000" max="2000" width="91.85546875" style="9" customWidth="1"/>
    <col min="2001" max="2252" width="9" style="9"/>
    <col min="2253" max="2253" width="0" style="9" hidden="1" customWidth="1"/>
    <col min="2254" max="2254" width="1" style="9" customWidth="1"/>
    <col min="2255" max="2255" width="21.7109375" style="9" customWidth="1"/>
    <col min="2256" max="2256" width="91.85546875" style="9" customWidth="1"/>
    <col min="2257" max="2508" width="9" style="9"/>
    <col min="2509" max="2509" width="0" style="9" hidden="1" customWidth="1"/>
    <col min="2510" max="2510" width="1" style="9" customWidth="1"/>
    <col min="2511" max="2511" width="21.7109375" style="9" customWidth="1"/>
    <col min="2512" max="2512" width="91.85546875" style="9" customWidth="1"/>
    <col min="2513" max="2764" width="9" style="9"/>
    <col min="2765" max="2765" width="0" style="9" hidden="1" customWidth="1"/>
    <col min="2766" max="2766" width="1" style="9" customWidth="1"/>
    <col min="2767" max="2767" width="21.7109375" style="9" customWidth="1"/>
    <col min="2768" max="2768" width="91.85546875" style="9" customWidth="1"/>
    <col min="2769" max="3020" width="9" style="9"/>
    <col min="3021" max="3021" width="0" style="9" hidden="1" customWidth="1"/>
    <col min="3022" max="3022" width="1" style="9" customWidth="1"/>
    <col min="3023" max="3023" width="21.7109375" style="9" customWidth="1"/>
    <col min="3024" max="3024" width="91.85546875" style="9" customWidth="1"/>
    <col min="3025" max="3276" width="9" style="9"/>
    <col min="3277" max="3277" width="0" style="9" hidden="1" customWidth="1"/>
    <col min="3278" max="3278" width="1" style="9" customWidth="1"/>
    <col min="3279" max="3279" width="21.7109375" style="9" customWidth="1"/>
    <col min="3280" max="3280" width="91.85546875" style="9" customWidth="1"/>
    <col min="3281" max="3532" width="9" style="9"/>
    <col min="3533" max="3533" width="0" style="9" hidden="1" customWidth="1"/>
    <col min="3534" max="3534" width="1" style="9" customWidth="1"/>
    <col min="3535" max="3535" width="21.7109375" style="9" customWidth="1"/>
    <col min="3536" max="3536" width="91.85546875" style="9" customWidth="1"/>
    <col min="3537" max="3788" width="9" style="9"/>
    <col min="3789" max="3789" width="0" style="9" hidden="1" customWidth="1"/>
    <col min="3790" max="3790" width="1" style="9" customWidth="1"/>
    <col min="3791" max="3791" width="21.7109375" style="9" customWidth="1"/>
    <col min="3792" max="3792" width="91.85546875" style="9" customWidth="1"/>
    <col min="3793" max="4044" width="9" style="9"/>
    <col min="4045" max="4045" width="0" style="9" hidden="1" customWidth="1"/>
    <col min="4046" max="4046" width="1" style="9" customWidth="1"/>
    <col min="4047" max="4047" width="21.7109375" style="9" customWidth="1"/>
    <col min="4048" max="4048" width="91.85546875" style="9" customWidth="1"/>
    <col min="4049" max="4300" width="9" style="9"/>
    <col min="4301" max="4301" width="0" style="9" hidden="1" customWidth="1"/>
    <col min="4302" max="4302" width="1" style="9" customWidth="1"/>
    <col min="4303" max="4303" width="21.7109375" style="9" customWidth="1"/>
    <col min="4304" max="4304" width="91.85546875" style="9" customWidth="1"/>
    <col min="4305" max="4556" width="9" style="9"/>
    <col min="4557" max="4557" width="0" style="9" hidden="1" customWidth="1"/>
    <col min="4558" max="4558" width="1" style="9" customWidth="1"/>
    <col min="4559" max="4559" width="21.7109375" style="9" customWidth="1"/>
    <col min="4560" max="4560" width="91.85546875" style="9" customWidth="1"/>
    <col min="4561" max="4812" width="9" style="9"/>
    <col min="4813" max="4813" width="0" style="9" hidden="1" customWidth="1"/>
    <col min="4814" max="4814" width="1" style="9" customWidth="1"/>
    <col min="4815" max="4815" width="21.7109375" style="9" customWidth="1"/>
    <col min="4816" max="4816" width="91.85546875" style="9" customWidth="1"/>
    <col min="4817" max="5068" width="9" style="9"/>
    <col min="5069" max="5069" width="0" style="9" hidden="1" customWidth="1"/>
    <col min="5070" max="5070" width="1" style="9" customWidth="1"/>
    <col min="5071" max="5071" width="21.7109375" style="9" customWidth="1"/>
    <col min="5072" max="5072" width="91.85546875" style="9" customWidth="1"/>
    <col min="5073" max="5324" width="9" style="9"/>
    <col min="5325" max="5325" width="0" style="9" hidden="1" customWidth="1"/>
    <col min="5326" max="5326" width="1" style="9" customWidth="1"/>
    <col min="5327" max="5327" width="21.7109375" style="9" customWidth="1"/>
    <col min="5328" max="5328" width="91.85546875" style="9" customWidth="1"/>
    <col min="5329" max="5580" width="9" style="9"/>
    <col min="5581" max="5581" width="0" style="9" hidden="1" customWidth="1"/>
    <col min="5582" max="5582" width="1" style="9" customWidth="1"/>
    <col min="5583" max="5583" width="21.7109375" style="9" customWidth="1"/>
    <col min="5584" max="5584" width="91.85546875" style="9" customWidth="1"/>
    <col min="5585" max="5836" width="9" style="9"/>
    <col min="5837" max="5837" width="0" style="9" hidden="1" customWidth="1"/>
    <col min="5838" max="5838" width="1" style="9" customWidth="1"/>
    <col min="5839" max="5839" width="21.7109375" style="9" customWidth="1"/>
    <col min="5840" max="5840" width="91.85546875" style="9" customWidth="1"/>
    <col min="5841" max="6092" width="9" style="9"/>
    <col min="6093" max="6093" width="0" style="9" hidden="1" customWidth="1"/>
    <col min="6094" max="6094" width="1" style="9" customWidth="1"/>
    <col min="6095" max="6095" width="21.7109375" style="9" customWidth="1"/>
    <col min="6096" max="6096" width="91.85546875" style="9" customWidth="1"/>
    <col min="6097" max="6348" width="9" style="9"/>
    <col min="6349" max="6349" width="0" style="9" hidden="1" customWidth="1"/>
    <col min="6350" max="6350" width="1" style="9" customWidth="1"/>
    <col min="6351" max="6351" width="21.7109375" style="9" customWidth="1"/>
    <col min="6352" max="6352" width="91.85546875" style="9" customWidth="1"/>
    <col min="6353" max="6604" width="9" style="9"/>
    <col min="6605" max="6605" width="0" style="9" hidden="1" customWidth="1"/>
    <col min="6606" max="6606" width="1" style="9" customWidth="1"/>
    <col min="6607" max="6607" width="21.7109375" style="9" customWidth="1"/>
    <col min="6608" max="6608" width="91.85546875" style="9" customWidth="1"/>
    <col min="6609" max="6860" width="9" style="9"/>
    <col min="6861" max="6861" width="0" style="9" hidden="1" customWidth="1"/>
    <col min="6862" max="6862" width="1" style="9" customWidth="1"/>
    <col min="6863" max="6863" width="21.7109375" style="9" customWidth="1"/>
    <col min="6864" max="6864" width="91.85546875" style="9" customWidth="1"/>
    <col min="6865" max="7116" width="9" style="9"/>
    <col min="7117" max="7117" width="0" style="9" hidden="1" customWidth="1"/>
    <col min="7118" max="7118" width="1" style="9" customWidth="1"/>
    <col min="7119" max="7119" width="21.7109375" style="9" customWidth="1"/>
    <col min="7120" max="7120" width="91.85546875" style="9" customWidth="1"/>
    <col min="7121" max="7372" width="9" style="9"/>
    <col min="7373" max="7373" width="0" style="9" hidden="1" customWidth="1"/>
    <col min="7374" max="7374" width="1" style="9" customWidth="1"/>
    <col min="7375" max="7375" width="21.7109375" style="9" customWidth="1"/>
    <col min="7376" max="7376" width="91.85546875" style="9" customWidth="1"/>
    <col min="7377" max="7628" width="9" style="9"/>
    <col min="7629" max="7629" width="0" style="9" hidden="1" customWidth="1"/>
    <col min="7630" max="7630" width="1" style="9" customWidth="1"/>
    <col min="7631" max="7631" width="21.7109375" style="9" customWidth="1"/>
    <col min="7632" max="7632" width="91.85546875" style="9" customWidth="1"/>
    <col min="7633" max="7884" width="9" style="9"/>
    <col min="7885" max="7885" width="0" style="9" hidden="1" customWidth="1"/>
    <col min="7886" max="7886" width="1" style="9" customWidth="1"/>
    <col min="7887" max="7887" width="21.7109375" style="9" customWidth="1"/>
    <col min="7888" max="7888" width="91.85546875" style="9" customWidth="1"/>
    <col min="7889" max="8140" width="9" style="9"/>
    <col min="8141" max="8141" width="0" style="9" hidden="1" customWidth="1"/>
    <col min="8142" max="8142" width="1" style="9" customWidth="1"/>
    <col min="8143" max="8143" width="21.7109375" style="9" customWidth="1"/>
    <col min="8144" max="8144" width="91.85546875" style="9" customWidth="1"/>
    <col min="8145" max="8396" width="9" style="9"/>
    <col min="8397" max="8397" width="0" style="9" hidden="1" customWidth="1"/>
    <col min="8398" max="8398" width="1" style="9" customWidth="1"/>
    <col min="8399" max="8399" width="21.7109375" style="9" customWidth="1"/>
    <col min="8400" max="8400" width="91.85546875" style="9" customWidth="1"/>
    <col min="8401" max="8652" width="9" style="9"/>
    <col min="8653" max="8653" width="0" style="9" hidden="1" customWidth="1"/>
    <col min="8654" max="8654" width="1" style="9" customWidth="1"/>
    <col min="8655" max="8655" width="21.7109375" style="9" customWidth="1"/>
    <col min="8656" max="8656" width="91.85546875" style="9" customWidth="1"/>
    <col min="8657" max="8908" width="9" style="9"/>
    <col min="8909" max="8909" width="0" style="9" hidden="1" customWidth="1"/>
    <col min="8910" max="8910" width="1" style="9" customWidth="1"/>
    <col min="8911" max="8911" width="21.7109375" style="9" customWidth="1"/>
    <col min="8912" max="8912" width="91.85546875" style="9" customWidth="1"/>
    <col min="8913" max="9164" width="9" style="9"/>
    <col min="9165" max="9165" width="0" style="9" hidden="1" customWidth="1"/>
    <col min="9166" max="9166" width="1" style="9" customWidth="1"/>
    <col min="9167" max="9167" width="21.7109375" style="9" customWidth="1"/>
    <col min="9168" max="9168" width="91.85546875" style="9" customWidth="1"/>
    <col min="9169" max="9420" width="9" style="9"/>
    <col min="9421" max="9421" width="0" style="9" hidden="1" customWidth="1"/>
    <col min="9422" max="9422" width="1" style="9" customWidth="1"/>
    <col min="9423" max="9423" width="21.7109375" style="9" customWidth="1"/>
    <col min="9424" max="9424" width="91.85546875" style="9" customWidth="1"/>
    <col min="9425" max="9676" width="9" style="9"/>
    <col min="9677" max="9677" width="0" style="9" hidden="1" customWidth="1"/>
    <col min="9678" max="9678" width="1" style="9" customWidth="1"/>
    <col min="9679" max="9679" width="21.7109375" style="9" customWidth="1"/>
    <col min="9680" max="9680" width="91.85546875" style="9" customWidth="1"/>
    <col min="9681" max="9932" width="9" style="9"/>
    <col min="9933" max="9933" width="0" style="9" hidden="1" customWidth="1"/>
    <col min="9934" max="9934" width="1" style="9" customWidth="1"/>
    <col min="9935" max="9935" width="21.7109375" style="9" customWidth="1"/>
    <col min="9936" max="9936" width="91.85546875" style="9" customWidth="1"/>
    <col min="9937" max="10188" width="9" style="9"/>
    <col min="10189" max="10189" width="0" style="9" hidden="1" customWidth="1"/>
    <col min="10190" max="10190" width="1" style="9" customWidth="1"/>
    <col min="10191" max="10191" width="21.7109375" style="9" customWidth="1"/>
    <col min="10192" max="10192" width="91.85546875" style="9" customWidth="1"/>
    <col min="10193" max="10444" width="9" style="9"/>
    <col min="10445" max="10445" width="0" style="9" hidden="1" customWidth="1"/>
    <col min="10446" max="10446" width="1" style="9" customWidth="1"/>
    <col min="10447" max="10447" width="21.7109375" style="9" customWidth="1"/>
    <col min="10448" max="10448" width="91.85546875" style="9" customWidth="1"/>
    <col min="10449" max="10700" width="9" style="9"/>
    <col min="10701" max="10701" width="0" style="9" hidden="1" customWidth="1"/>
    <col min="10702" max="10702" width="1" style="9" customWidth="1"/>
    <col min="10703" max="10703" width="21.7109375" style="9" customWidth="1"/>
    <col min="10704" max="10704" width="91.85546875" style="9" customWidth="1"/>
    <col min="10705" max="10956" width="9" style="9"/>
    <col min="10957" max="10957" width="0" style="9" hidden="1" customWidth="1"/>
    <col min="10958" max="10958" width="1" style="9" customWidth="1"/>
    <col min="10959" max="10959" width="21.7109375" style="9" customWidth="1"/>
    <col min="10960" max="10960" width="91.85546875" style="9" customWidth="1"/>
    <col min="10961" max="11212" width="9" style="9"/>
    <col min="11213" max="11213" width="0" style="9" hidden="1" customWidth="1"/>
    <col min="11214" max="11214" width="1" style="9" customWidth="1"/>
    <col min="11215" max="11215" width="21.7109375" style="9" customWidth="1"/>
    <col min="11216" max="11216" width="91.85546875" style="9" customWidth="1"/>
    <col min="11217" max="11468" width="9" style="9"/>
    <col min="11469" max="11469" width="0" style="9" hidden="1" customWidth="1"/>
    <col min="11470" max="11470" width="1" style="9" customWidth="1"/>
    <col min="11471" max="11471" width="21.7109375" style="9" customWidth="1"/>
    <col min="11472" max="11472" width="91.85546875" style="9" customWidth="1"/>
    <col min="11473" max="11724" width="9" style="9"/>
    <col min="11725" max="11725" width="0" style="9" hidden="1" customWidth="1"/>
    <col min="11726" max="11726" width="1" style="9" customWidth="1"/>
    <col min="11727" max="11727" width="21.7109375" style="9" customWidth="1"/>
    <col min="11728" max="11728" width="91.85546875" style="9" customWidth="1"/>
    <col min="11729" max="11980" width="9" style="9"/>
    <col min="11981" max="11981" width="0" style="9" hidden="1" customWidth="1"/>
    <col min="11982" max="11982" width="1" style="9" customWidth="1"/>
    <col min="11983" max="11983" width="21.7109375" style="9" customWidth="1"/>
    <col min="11984" max="11984" width="91.85546875" style="9" customWidth="1"/>
    <col min="11985" max="12236" width="9" style="9"/>
    <col min="12237" max="12237" width="0" style="9" hidden="1" customWidth="1"/>
    <col min="12238" max="12238" width="1" style="9" customWidth="1"/>
    <col min="12239" max="12239" width="21.7109375" style="9" customWidth="1"/>
    <col min="12240" max="12240" width="91.85546875" style="9" customWidth="1"/>
    <col min="12241" max="12492" width="9" style="9"/>
    <col min="12493" max="12493" width="0" style="9" hidden="1" customWidth="1"/>
    <col min="12494" max="12494" width="1" style="9" customWidth="1"/>
    <col min="12495" max="12495" width="21.7109375" style="9" customWidth="1"/>
    <col min="12496" max="12496" width="91.85546875" style="9" customWidth="1"/>
    <col min="12497" max="12748" width="9" style="9"/>
    <col min="12749" max="12749" width="0" style="9" hidden="1" customWidth="1"/>
    <col min="12750" max="12750" width="1" style="9" customWidth="1"/>
    <col min="12751" max="12751" width="21.7109375" style="9" customWidth="1"/>
    <col min="12752" max="12752" width="91.85546875" style="9" customWidth="1"/>
    <col min="12753" max="13004" width="9" style="9"/>
    <col min="13005" max="13005" width="0" style="9" hidden="1" customWidth="1"/>
    <col min="13006" max="13006" width="1" style="9" customWidth="1"/>
    <col min="13007" max="13007" width="21.7109375" style="9" customWidth="1"/>
    <col min="13008" max="13008" width="91.85546875" style="9" customWidth="1"/>
    <col min="13009" max="13260" width="9" style="9"/>
    <col min="13261" max="13261" width="0" style="9" hidden="1" customWidth="1"/>
    <col min="13262" max="13262" width="1" style="9" customWidth="1"/>
    <col min="13263" max="13263" width="21.7109375" style="9" customWidth="1"/>
    <col min="13264" max="13264" width="91.85546875" style="9" customWidth="1"/>
    <col min="13265" max="13516" width="9" style="9"/>
    <col min="13517" max="13517" width="0" style="9" hidden="1" customWidth="1"/>
    <col min="13518" max="13518" width="1" style="9" customWidth="1"/>
    <col min="13519" max="13519" width="21.7109375" style="9" customWidth="1"/>
    <col min="13520" max="13520" width="91.85546875" style="9" customWidth="1"/>
    <col min="13521" max="13772" width="9" style="9"/>
    <col min="13773" max="13773" width="0" style="9" hidden="1" customWidth="1"/>
    <col min="13774" max="13774" width="1" style="9" customWidth="1"/>
    <col min="13775" max="13775" width="21.7109375" style="9" customWidth="1"/>
    <col min="13776" max="13776" width="91.85546875" style="9" customWidth="1"/>
    <col min="13777" max="14028" width="9" style="9"/>
    <col min="14029" max="14029" width="0" style="9" hidden="1" customWidth="1"/>
    <col min="14030" max="14030" width="1" style="9" customWidth="1"/>
    <col min="14031" max="14031" width="21.7109375" style="9" customWidth="1"/>
    <col min="14032" max="14032" width="91.85546875" style="9" customWidth="1"/>
    <col min="14033" max="14284" width="9" style="9"/>
    <col min="14285" max="14285" width="0" style="9" hidden="1" customWidth="1"/>
    <col min="14286" max="14286" width="1" style="9" customWidth="1"/>
    <col min="14287" max="14287" width="21.7109375" style="9" customWidth="1"/>
    <col min="14288" max="14288" width="91.85546875" style="9" customWidth="1"/>
    <col min="14289" max="14540" width="9" style="9"/>
    <col min="14541" max="14541" width="0" style="9" hidden="1" customWidth="1"/>
    <col min="14542" max="14542" width="1" style="9" customWidth="1"/>
    <col min="14543" max="14543" width="21.7109375" style="9" customWidth="1"/>
    <col min="14544" max="14544" width="91.85546875" style="9" customWidth="1"/>
    <col min="14545" max="14796" width="9" style="9"/>
    <col min="14797" max="14797" width="0" style="9" hidden="1" customWidth="1"/>
    <col min="14798" max="14798" width="1" style="9" customWidth="1"/>
    <col min="14799" max="14799" width="21.7109375" style="9" customWidth="1"/>
    <col min="14800" max="14800" width="91.85546875" style="9" customWidth="1"/>
    <col min="14801" max="15052" width="9" style="9"/>
    <col min="15053" max="15053" width="0" style="9" hidden="1" customWidth="1"/>
    <col min="15054" max="15054" width="1" style="9" customWidth="1"/>
    <col min="15055" max="15055" width="21.7109375" style="9" customWidth="1"/>
    <col min="15056" max="15056" width="91.85546875" style="9" customWidth="1"/>
    <col min="15057" max="15308" width="9" style="9"/>
    <col min="15309" max="15309" width="0" style="9" hidden="1" customWidth="1"/>
    <col min="15310" max="15310" width="1" style="9" customWidth="1"/>
    <col min="15311" max="15311" width="21.7109375" style="9" customWidth="1"/>
    <col min="15312" max="15312" width="91.85546875" style="9" customWidth="1"/>
    <col min="15313" max="15564" width="9" style="9"/>
    <col min="15565" max="15565" width="0" style="9" hidden="1" customWidth="1"/>
    <col min="15566" max="15566" width="1" style="9" customWidth="1"/>
    <col min="15567" max="15567" width="21.7109375" style="9" customWidth="1"/>
    <col min="15568" max="15568" width="91.85546875" style="9" customWidth="1"/>
    <col min="15569" max="15820" width="9" style="9"/>
    <col min="15821" max="15821" width="0" style="9" hidden="1" customWidth="1"/>
    <col min="15822" max="15822" width="1" style="9" customWidth="1"/>
    <col min="15823" max="15823" width="21.7109375" style="9" customWidth="1"/>
    <col min="15824" max="15824" width="91.85546875" style="9" customWidth="1"/>
    <col min="15825" max="16383" width="9" style="9"/>
    <col min="16384" max="16384" width="9" style="9" customWidth="1"/>
  </cols>
  <sheetData>
    <row r="1" spans="3:4" s="8" customFormat="1" ht="24" customHeight="1">
      <c r="C1" s="230" t="s">
        <v>316</v>
      </c>
      <c r="D1" s="231"/>
    </row>
    <row r="2" spans="3:4" s="8" customFormat="1" ht="24" customHeight="1">
      <c r="C2" s="232" t="s">
        <v>286</v>
      </c>
      <c r="D2" s="232"/>
    </row>
    <row r="3" spans="3:4" s="8" customFormat="1" ht="72.75" customHeight="1">
      <c r="C3" s="68" t="s">
        <v>314</v>
      </c>
      <c r="D3" s="67" t="s">
        <v>315</v>
      </c>
    </row>
    <row r="4" spans="3:4" s="8" customFormat="1" ht="34.5" customHeight="1">
      <c r="C4" s="68" t="s">
        <v>298</v>
      </c>
      <c r="D4" s="67" t="s">
        <v>299</v>
      </c>
    </row>
    <row r="5" spans="3:4" s="8" customFormat="1" ht="47.25" customHeight="1">
      <c r="C5" s="68" t="s">
        <v>295</v>
      </c>
      <c r="D5" s="67" t="s">
        <v>294</v>
      </c>
    </row>
    <row r="6" spans="3:4" ht="20.25" customHeight="1">
      <c r="C6" s="229" t="s">
        <v>287</v>
      </c>
      <c r="D6" s="229"/>
    </row>
    <row r="7" spans="3:4" ht="51" customHeight="1">
      <c r="C7" s="56" t="s">
        <v>266</v>
      </c>
      <c r="D7" s="67" t="s">
        <v>278</v>
      </c>
    </row>
    <row r="8" spans="3:4" ht="60" customHeight="1">
      <c r="C8" s="56" t="s">
        <v>265</v>
      </c>
      <c r="D8" s="67" t="s">
        <v>267</v>
      </c>
    </row>
    <row r="9" spans="3:4" ht="48" customHeight="1">
      <c r="C9" s="56" t="s">
        <v>268</v>
      </c>
      <c r="D9" s="67" t="s">
        <v>279</v>
      </c>
    </row>
    <row r="10" spans="3:4" ht="22.5" customHeight="1">
      <c r="C10" s="229" t="s">
        <v>288</v>
      </c>
      <c r="D10" s="229"/>
    </row>
    <row r="11" spans="3:4" ht="55.5" customHeight="1">
      <c r="C11" s="66" t="s">
        <v>156</v>
      </c>
      <c r="D11" s="67" t="s">
        <v>300</v>
      </c>
    </row>
    <row r="12" spans="3:4" ht="51.75" customHeight="1">
      <c r="C12" s="56" t="s">
        <v>155</v>
      </c>
      <c r="D12" s="67" t="s">
        <v>301</v>
      </c>
    </row>
    <row r="13" spans="3:4" ht="33.75" customHeight="1">
      <c r="C13" s="69" t="s">
        <v>224</v>
      </c>
      <c r="D13" s="67" t="s">
        <v>239</v>
      </c>
    </row>
    <row r="14" spans="3:4" ht="33.75" customHeight="1">
      <c r="C14" s="66" t="s">
        <v>45</v>
      </c>
      <c r="D14" s="67" t="s">
        <v>277</v>
      </c>
    </row>
    <row r="15" spans="3:4" ht="33.75" customHeight="1">
      <c r="C15" s="68" t="s">
        <v>269</v>
      </c>
      <c r="D15" s="67" t="s">
        <v>291</v>
      </c>
    </row>
    <row r="16" spans="3:4" ht="19.5" customHeight="1">
      <c r="C16" s="229" t="s">
        <v>289</v>
      </c>
      <c r="D16" s="229"/>
    </row>
    <row r="17" spans="3:4" ht="48" customHeight="1">
      <c r="C17" s="57" t="s">
        <v>156</v>
      </c>
      <c r="D17" s="67" t="s">
        <v>311</v>
      </c>
    </row>
    <row r="18" spans="3:4" ht="48" customHeight="1">
      <c r="C18" s="57" t="s">
        <v>219</v>
      </c>
      <c r="D18" s="67" t="s">
        <v>220</v>
      </c>
    </row>
    <row r="19" spans="3:4" ht="21.75" customHeight="1">
      <c r="C19" s="229" t="s">
        <v>290</v>
      </c>
      <c r="D19" s="229"/>
    </row>
    <row r="20" spans="3:4" ht="33.75" customHeight="1">
      <c r="C20" s="56" t="s">
        <v>248</v>
      </c>
      <c r="D20" s="67" t="s">
        <v>249</v>
      </c>
    </row>
    <row r="21" spans="3:4" ht="22.5" customHeight="1">
      <c r="C21" s="56" t="s">
        <v>246</v>
      </c>
      <c r="D21" s="67" t="s">
        <v>247</v>
      </c>
    </row>
    <row r="22" spans="3:4" ht="30" customHeight="1">
      <c r="C22" s="56" t="s">
        <v>221</v>
      </c>
      <c r="D22" s="67" t="s">
        <v>200</v>
      </c>
    </row>
    <row r="23" spans="3:4" ht="32.25" customHeight="1">
      <c r="C23" s="56" t="s">
        <v>162</v>
      </c>
      <c r="D23" s="67" t="s">
        <v>163</v>
      </c>
    </row>
    <row r="24" spans="3:4" ht="22.5" customHeight="1">
      <c r="C24" s="70" t="s">
        <v>148</v>
      </c>
      <c r="D24" s="67" t="s">
        <v>150</v>
      </c>
    </row>
    <row r="25" spans="3:4" ht="29.25" customHeight="1">
      <c r="C25" s="56" t="s">
        <v>149</v>
      </c>
      <c r="D25" s="67" t="s">
        <v>136</v>
      </c>
    </row>
    <row r="26" spans="3:4" ht="33.75" customHeight="1">
      <c r="C26" s="69" t="s">
        <v>224</v>
      </c>
      <c r="D26" s="67" t="s">
        <v>260</v>
      </c>
    </row>
    <row r="27" spans="3:4" ht="40.5" customHeight="1">
      <c r="C27" s="69" t="s">
        <v>254</v>
      </c>
      <c r="D27" s="67" t="s">
        <v>261</v>
      </c>
    </row>
  </sheetData>
  <mergeCells count="6">
    <mergeCell ref="C19:D19"/>
    <mergeCell ref="C1:D1"/>
    <mergeCell ref="C10:D10"/>
    <mergeCell ref="C6:D6"/>
    <mergeCell ref="C16:D16"/>
    <mergeCell ref="C2:D2"/>
  </mergeCells>
  <pageMargins left="0" right="0" top="0" bottom="0" header="0" footer="0"/>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المؤشرات الكلية</vt:lpstr>
      <vt:lpstr>نشرة التداول</vt:lpstr>
      <vt:lpstr>تداولات غير العراقيين</vt:lpstr>
      <vt:lpstr>غير المتداولة</vt:lpstr>
      <vt:lpstr>الشركات الموقوفة</vt:lpstr>
      <vt:lpstr>اخبار الشركات</vt:lpstr>
    </vt:vector>
  </TitlesOfParts>
  <Company>isx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karam</cp:lastModifiedBy>
  <cp:lastPrinted>2023-01-23T10:40:29Z</cp:lastPrinted>
  <dcterms:created xsi:type="dcterms:W3CDTF">2018-01-02T05:37:56Z</dcterms:created>
  <dcterms:modified xsi:type="dcterms:W3CDTF">2023-01-23T10:45:38Z</dcterms:modified>
</cp:coreProperties>
</file>