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5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3" i="9" l="1"/>
  <c r="F34" i="9" s="1"/>
  <c r="E33" i="9"/>
  <c r="E34" i="9" s="1"/>
  <c r="D33" i="9"/>
  <c r="F30" i="9"/>
  <c r="E30" i="9"/>
  <c r="D30" i="9"/>
  <c r="F24" i="9"/>
  <c r="E24" i="9"/>
  <c r="D24" i="9"/>
  <c r="F18" i="9"/>
  <c r="E18" i="9"/>
  <c r="D18" i="9"/>
  <c r="F15" i="9"/>
  <c r="E15" i="9"/>
  <c r="D15" i="9"/>
  <c r="F12" i="9"/>
  <c r="F19" i="9" s="1"/>
  <c r="E12" i="9"/>
  <c r="D12" i="9"/>
  <c r="F9" i="9"/>
  <c r="E9" i="9"/>
  <c r="E19" i="9" s="1"/>
  <c r="D9" i="9"/>
  <c r="M66" i="1"/>
  <c r="N66" i="1"/>
  <c r="L66" i="1"/>
  <c r="L19" i="1"/>
  <c r="M19" i="1"/>
  <c r="N19" i="1"/>
  <c r="L53" i="1"/>
  <c r="L54" i="1" s="1"/>
  <c r="M53" i="1"/>
  <c r="N53" i="1"/>
  <c r="L49" i="1"/>
  <c r="M49" i="1"/>
  <c r="N49" i="1"/>
  <c r="L38" i="1"/>
  <c r="M38" i="1"/>
  <c r="N38" i="1"/>
  <c r="L30" i="1"/>
  <c r="M30" i="1"/>
  <c r="N30" i="1"/>
  <c r="N54" i="1" l="1"/>
  <c r="N67" i="1" s="1"/>
  <c r="M54" i="1"/>
  <c r="M67" i="1" s="1"/>
  <c r="L67" i="1"/>
  <c r="D19" i="9"/>
  <c r="D34" i="9"/>
</calcChain>
</file>

<file path=xl/sharedStrings.xml><?xml version="1.0" encoding="utf-8"?>
<sst xmlns="http://schemas.openxmlformats.org/spreadsheetml/2006/main" count="456" uniqueCount="306">
  <si>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</si>
  <si>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</si>
  <si>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</si>
  <si>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</si>
  <si>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</si>
  <si>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</si>
  <si>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</si>
  <si>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</si>
  <si>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</si>
  <si>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</si>
  <si>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</si>
  <si>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</si>
  <si>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</si>
  <si>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</si>
  <si>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</si>
  <si>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</si>
  <si>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</si>
  <si>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</si>
  <si>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</si>
  <si>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</si>
  <si>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</si>
  <si>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</si>
  <si>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</si>
  <si>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</si>
  <si>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</si>
  <si>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</si>
  <si>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</si>
  <si>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</si>
  <si>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</si>
  <si>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</si>
  <si>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</si>
  <si>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</si>
  <si>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</si>
  <si>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</si>
  <si>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</si>
  <si>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</si>
  <si>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</si>
  <si>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</si>
  <si>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</si>
  <si>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</si>
  <si>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</si>
  <si>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</si>
  <si>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</si>
  <si>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</si>
  <si>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</si>
  <si>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</si>
  <si>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</si>
  <si>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</si>
  <si>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</si>
  <si>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</si>
  <si>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</si>
  <si>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</si>
  <si>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</si>
  <si>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</si>
  <si>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</si>
  <si>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</si>
  <si>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</si>
  <si>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</si>
  <si>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</si>
  <si>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</si>
  <si>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</si>
  <si>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</si>
  <si>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</si>
  <si>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 xml:space="preserve">النبال العربية للتحويل المالي </t>
  </si>
  <si>
    <t>MTNI</t>
  </si>
  <si>
    <t>الاكثر خسارة</t>
  </si>
  <si>
    <t xml:space="preserve">النخبة للمقاولات العامة </t>
  </si>
  <si>
    <t>SNUC</t>
  </si>
  <si>
    <t>المنافع للتحويل المالي</t>
  </si>
  <si>
    <t>MTMA</t>
  </si>
  <si>
    <t>المنصور الدوائية</t>
  </si>
  <si>
    <t>IMAP</t>
  </si>
  <si>
    <t>فندق السدير</t>
  </si>
  <si>
    <t>HSAD</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</si>
  <si>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</si>
  <si>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</si>
  <si>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</si>
  <si>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</si>
  <si>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</si>
  <si>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</si>
  <si>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</si>
  <si>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</si>
  <si>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</si>
  <si>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</si>
  <si>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</si>
  <si>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</si>
  <si>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</si>
  <si>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</si>
  <si>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العراقي الاسلامي</t>
  </si>
  <si>
    <t>BIIB</t>
  </si>
  <si>
    <t>مصرف جيهان</t>
  </si>
  <si>
    <t>BCIH</t>
  </si>
  <si>
    <t>الحمراء للتأمين</t>
  </si>
  <si>
    <t>NHAM</t>
  </si>
  <si>
    <t>عدم تقديم الافصاح السنوي لعامي 2016 و2017 . سعر الاغلاق (0.290) دينار.</t>
  </si>
  <si>
    <t>فندق السدير(HSAD)</t>
  </si>
  <si>
    <t>الزوراء للاستثمار المالي</t>
  </si>
  <si>
    <t>VZAF</t>
  </si>
  <si>
    <t>مصرف الخليج التجاري</t>
  </si>
  <si>
    <t>BGUC</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</si>
  <si>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</si>
  <si>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</si>
  <si>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</si>
  <si>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</si>
  <si>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</si>
  <si>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</si>
  <si>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</si>
  <si>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</si>
  <si>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مصرف اسيا العراق</t>
  </si>
  <si>
    <t>BAIB</t>
  </si>
  <si>
    <t xml:space="preserve">مصرف الموصل </t>
  </si>
  <si>
    <t>BMFI</t>
  </si>
  <si>
    <t>اولاً : اخبار الشركات .</t>
  </si>
  <si>
    <t>انتاج الالبسة الجاهزة</t>
  </si>
  <si>
    <t>IRMC</t>
  </si>
  <si>
    <t>فندق بغداد</t>
  </si>
  <si>
    <t>HBAG</t>
  </si>
  <si>
    <t>فندق بابل</t>
  </si>
  <si>
    <t>HBAY</t>
  </si>
  <si>
    <t xml:space="preserve">دار السلام للتأمين </t>
  </si>
  <si>
    <t>NDSA</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</si>
  <si>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</si>
  <si>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</si>
  <si>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</si>
  <si>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</si>
  <si>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</si>
  <si>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</si>
  <si>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</si>
  <si>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</si>
  <si>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</si>
  <si>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</si>
  <si>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</si>
  <si>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</si>
  <si>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 xml:space="preserve">الكيمياوية والبلاستيكية </t>
  </si>
  <si>
    <t>INCP</t>
  </si>
  <si>
    <t>المنتجات الزراعية</t>
  </si>
  <si>
    <t>AIRP</t>
  </si>
  <si>
    <t xml:space="preserve">انتاج وتسويق اللحوم </t>
  </si>
  <si>
    <t>AIPM</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</si>
  <si>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</si>
  <si>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</si>
  <si>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</si>
  <si>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 xml:space="preserve">المصرف التجاري </t>
  </si>
  <si>
    <t>BCOI</t>
  </si>
  <si>
    <t>بين النهرين للاستثمارات المالية</t>
  </si>
  <si>
    <t>VMES</t>
  </si>
  <si>
    <t>النور للتحويل المالي (MTNN)</t>
  </si>
  <si>
    <t>فنادق كربلاء</t>
  </si>
  <si>
    <t>HKAR</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</si>
  <si>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</si>
  <si>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</si>
  <si>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</si>
  <si>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</si>
  <si>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</si>
  <si>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</si>
  <si>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مصرف زين العراق</t>
  </si>
  <si>
    <t>BZII</t>
  </si>
  <si>
    <t>العراقية للاعمال الهندسية</t>
  </si>
  <si>
    <t>IIEW</t>
  </si>
  <si>
    <t>فنادق المنصور</t>
  </si>
  <si>
    <t>HMAN</t>
  </si>
  <si>
    <t>مؤتة للتحويل المالي        مصرف امين العراق الاسلامي</t>
  </si>
  <si>
    <t xml:space="preserve">مصرف القرطاس الاسلامي </t>
  </si>
  <si>
    <t>BQUR</t>
  </si>
  <si>
    <t>المصرف الدولي الاسلامي(BINT)</t>
  </si>
  <si>
    <t>الاكثر ربحية</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</si>
  <si>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</si>
  <si>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</si>
  <si>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</si>
  <si>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</si>
  <si>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</si>
  <si>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</si>
  <si>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</si>
  <si>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</si>
  <si>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</si>
  <si>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</si>
  <si>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</si>
  <si>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اسماك الشرق الاوسط</t>
  </si>
  <si>
    <t>AMEF</t>
  </si>
  <si>
    <t>مصرف المنصور</t>
  </si>
  <si>
    <t>BMNS</t>
  </si>
  <si>
    <t>مصرف عبر العراق</t>
  </si>
  <si>
    <t>BTRI</t>
  </si>
  <si>
    <t>مصرف الاستثمار</t>
  </si>
  <si>
    <t>BIBI</t>
  </si>
  <si>
    <t>تصنيع وتسويق التمور(IIDP)</t>
  </si>
  <si>
    <t>مصرف نور العراق الاسلامي</t>
  </si>
  <si>
    <t>BINI</t>
  </si>
  <si>
    <t>عدم تقديم البيانات المالية للسنة المنتهية 2018/8/31 .سعر الاغلاق (1.050) دينار.</t>
  </si>
  <si>
    <t>اسيا سيل للاتصالات</t>
  </si>
  <si>
    <t>TASC</t>
  </si>
  <si>
    <t>مصرف الاقليم التجاري</t>
  </si>
  <si>
    <t>BRTB</t>
  </si>
  <si>
    <t>مصرف كوردستان</t>
  </si>
  <si>
    <t>BKUI</t>
  </si>
  <si>
    <t>دعت شركة مساهميها الى مراجعة الشركة  لاستلام الارباح لسنة 2017 بنسبة (5%) اعتبارا من يوم الاحد 2019/5/12 في اوقات الدوام الرسمي للايام( الاحد والاثنين والثلاثاء) مع جلب المستمسكات الثبوتية   .</t>
  </si>
  <si>
    <t>انتاج الالبسة الجاهزة(IRMC)</t>
  </si>
  <si>
    <t>مصرف المنصور(BMNS)</t>
  </si>
  <si>
    <t>العراقية للنقل البري</t>
  </si>
  <si>
    <t>SILT</t>
  </si>
  <si>
    <t>دعت الشركة مساهميها الى مراجعة الشركة  لاستلام الارباح لسنة 2018 بنسبة (7%) اعتبارا من يوم الاربعاء 2019/5/8 في فرعه الرئيسي في بغداد - كرادة خارج .</t>
  </si>
  <si>
    <t>الاهلية للتأمين</t>
  </si>
  <si>
    <t>NAHF</t>
  </si>
  <si>
    <t>الخاتم للاتصالات(TZNI)</t>
  </si>
  <si>
    <t>مصرف البلاد الاسلامي الى مصرف العطاء الاسلامي (BLAD)</t>
  </si>
  <si>
    <t>وضع المصرف تحت وصاية البنك المركزي العراقي واستمرار الايقاف لعدم تقديم الافصاح السنوي لعام 2017 ، سعر الاغلاق (0.350) دينار .صدرت مصادقة دائرة تسجيل الشركات بتاريخ2019/5/13  على قرار الهيئة العامة المنعقدة بتاريخ 2019/4/21 تغير اسم المصرف  الى مصرف العطاء الاسلامي للاستثمار والتمويل</t>
  </si>
  <si>
    <t>صادقت دائرة تسجيل الشركات بتاريخ 2019/5/15 على انتهاء اجراءات زيادة راسمال الشركة من (1.239.000.000) دينار الى (1.734.600.000)  دينار وفق المادة (55/اولا) من قانون الشركات وذلك تنفيذا لقرار الهيئة العامة المنعقدة بتاريخ 2018/7/29 .</t>
  </si>
  <si>
    <t xml:space="preserve">ثانيا : الشركات المساهمة المتوقفة عن التداول لانعقاد هيئاتها العامة . </t>
  </si>
  <si>
    <t>ثالثا: الشركات التي في التداول برأسمال الشركة المدرج (قبل الزيادة والرسملة).</t>
  </si>
  <si>
    <t>الوئام للاستثمار المالي</t>
  </si>
  <si>
    <t>VWIF</t>
  </si>
  <si>
    <t>قطاع الفنادق والسياحة</t>
  </si>
  <si>
    <t>الخاتم للاتصالات</t>
  </si>
  <si>
    <t>TZNI</t>
  </si>
  <si>
    <t>الامين للاستثمار المالي</t>
  </si>
  <si>
    <t>VAMF</t>
  </si>
  <si>
    <t>بغداد للمشروبات الغازية</t>
  </si>
  <si>
    <t>IBSD</t>
  </si>
  <si>
    <t>السجاد والمفروشات</t>
  </si>
  <si>
    <t>IITC</t>
  </si>
  <si>
    <t>دعت شركة مساهميها الى مراجعة الشركة  لاستلام الارباح  في مقر الشركة كل يوم خميس اعتبارا من 2019/6/20 ولغاية 2019/9/26 من الساعة (9) صباحا الى الساعة(12) ظهرا مع جلب المستمسكات الثبوتية.</t>
  </si>
  <si>
    <t>مصرف بغداد (BBOB)</t>
  </si>
  <si>
    <t>الموصل لمدن الالعاب(SMOF)</t>
  </si>
  <si>
    <t>مصرف القابض</t>
  </si>
  <si>
    <t>BQAB</t>
  </si>
  <si>
    <t>الوطنية للاستثمارات السياحية (HNTI)</t>
  </si>
  <si>
    <t>دعت شركة مساهميها الى مراجعة الشركة  لاستلام الارباح لعام 2017  في مقر الشركة  مع جلب المستمسكات الثبوتية .</t>
  </si>
  <si>
    <t>الامين للاستثمارات العقارية</t>
  </si>
  <si>
    <t>SAEI</t>
  </si>
  <si>
    <t>المصرف الاهلي</t>
  </si>
  <si>
    <t>BNOI</t>
  </si>
  <si>
    <t>مصرف الطيف الاسلامي</t>
  </si>
  <si>
    <t>BTIB</t>
  </si>
  <si>
    <t>مصرف الائتمان (BROI)</t>
  </si>
  <si>
    <t>سيعقد اجتماع الهيئة العامة يوم السبت 2019/7/27 الساعة العاشرة صباحا في فندق ديفان في اربيل ، لمناقشة الحسابات الختامية لعام 2018 ، مناقشة اقرار مقسوم الارباح لسنة 2018 ،  سيتم ايقاف التداول اعتبارا من جلسة الثلاثاء 2019/7/23  .</t>
  </si>
  <si>
    <t>ايقاف تداول بقرار الهيئة</t>
  </si>
  <si>
    <t>مصرف اشور</t>
  </si>
  <si>
    <t>BASH</t>
  </si>
  <si>
    <t>مصرف اربيل (BERI)</t>
  </si>
  <si>
    <t>الحديثة للانتاج الحيواني(AMAP)</t>
  </si>
  <si>
    <t>الوطنية لصناعات الاثاث المنزلي(IHFI)</t>
  </si>
  <si>
    <t>فندق اشور(HASH)</t>
  </si>
  <si>
    <t>عدم تقديم البيانات المالية الفصلية للفصل الاول لعام 2019 .سعر الاغلاق (1.200) دينار.</t>
  </si>
  <si>
    <t>عدم تقديم البيانات المالية الفصلية للفصل الاول لعام 2019 .سعر الاغلاق (0.570) دينار.</t>
  </si>
  <si>
    <t>عدم تقديم البيانات المالية الفصلية للفصل الاول لعام 2019 .سعر الاغلاق (6.400) دينار.</t>
  </si>
  <si>
    <t>عدم تقديم البيانات المالية الفصلية للفصل الاول لعام 2019 .سعر الاغلاق (0.250) دينار.</t>
  </si>
  <si>
    <t xml:space="preserve"> وضع المصرف تحت وصاية البنك المركزي العراقي واستمرار الايقاف لعدم تقديم الافصاح السنوي للاعوام 2015 و2016 و2017 والافصاح الفصل الاول لعام 2019. سعر الاغلاق (0.130) دينار.</t>
  </si>
  <si>
    <t>عدم تقديم الافصاح السنوي لعامي 2016 و2017 واستمرار الايقاف لعدم تقديم الافصاح الفصلي للفصل الثاني والثالث لعام 2017 والافصاح الفصلي لعام 2018 والفصل الاول لعام 2019  . سعر الاغلاق (0.270) دينار.</t>
  </si>
  <si>
    <t>عدم تقديم الافصاح السنوي للاعوام 2014 و2015  و2016و2017 والافصاح الفصلي لعامي 2016 و2017 والافصاح الفصلي لعام 2018 والفصل الاول لعام 2019،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</si>
  <si>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الفصلي لعام 2018 والفصل الاول لعام 2019 ، سعر الاغلاق (0.470) دينار.</t>
  </si>
  <si>
    <t>عدم تقديم الافصاح السنوي لعامي 2016 و2017 واستمرار الايقاف لعدم تقديم الافصاح الفصلي للفصل الثاني والثالث لعام 2017 والافصاح الفصلي لعام 2018 والفصل الاول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</si>
  <si>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 . سعر الاغلاق (0.590) دينار.</t>
  </si>
  <si>
    <t>عدم تقديم الافصاح الفصلي لعام 2017 واستمرار الايقاف لعدم تقديم الافصاح السنوي لعامي 2016و2017 والافصاح الفصلي لعام 2018 والفصل الاول لعام 2019 . سعر الاغلاق (0.220) دينار.</t>
  </si>
  <si>
    <t>عدم تقديم البيانات المالية السنوية لعام 2017 وافصاح الفصل الثالث لعام 2018 وافصاح الفصل الاول لعام 2019.سعر الاغلاق (10.000) دينار.</t>
  </si>
  <si>
    <t>عدم تقديم البيانات المالية الفصلية للفصل الاول لعام 2019.</t>
  </si>
  <si>
    <t>النخبة للمقاولات العامة (SNUC)</t>
  </si>
  <si>
    <t>سيعقد اجتماع الهيئة العامة يوم الاحد 2019/8/4 الساعة العاشرة صباحا في مركز الثقافي النفطي ، لمناقشة الحسابات الختامية لعام 2018 ، مناقشة العجز المتراكم ،  سيتم ايقاف التداول اعتبارا من جلسة الثلاثاء 2019/7/30  .</t>
  </si>
  <si>
    <t>مجموع قطاع الاتصالات</t>
  </si>
  <si>
    <t>مجموع  قطاع الزراعة</t>
  </si>
  <si>
    <t>مصرف العربية الاسلامي(BAAI)</t>
  </si>
  <si>
    <t>طريق الخازر  المواد الانشائية (IKHC)</t>
  </si>
  <si>
    <t>NGIR</t>
  </si>
  <si>
    <t>الخليج للتأمين</t>
  </si>
  <si>
    <t xml:space="preserve"> قررت هيئة الاوراق المالية بكتابها المرقم (1288/10) في 2018/7/4 ايقاف التداول على اسهم الشركات التي لم تلتزم بتعليمات الافصاح المالي وتقديم البيانات المالية للفصل الاول لعام 2019 اعتبارا من جلسة الاثنين 2018/7/8 والشركات هي :(مصرف اربيل للاستثمار والتمويل ، الحديثة للانتاج الحيواني ، الوطنية للصناعات الاثاث المنزلي ، طريق الخازر لانتاج المواد الانشائية ، فندق اشور السياحي) واستمرار الايقاف على الشركات التالية (مصرف دار السلام ، صناعة وتجارة الكارتون ، صناعات الاصباغ الحديثة ، المواد الانشائية الحديثة ، العراقية لنقل المنتجات النفطية ، البادية للنقل العام ، فنادق عشتار ، الخير للاستثمار المالي) .</t>
  </si>
  <si>
    <t>الامين للتأمين</t>
  </si>
  <si>
    <t>NAME</t>
  </si>
  <si>
    <t>مصرف الخليج(BGUC)</t>
  </si>
  <si>
    <t>فندق فلسطين</t>
  </si>
  <si>
    <t>HPAL</t>
  </si>
  <si>
    <t>العراقية لانتاج البذور</t>
  </si>
  <si>
    <t>AISP</t>
  </si>
  <si>
    <t>المعمورة العقارية</t>
  </si>
  <si>
    <t>SMRI</t>
  </si>
  <si>
    <t>مصرف التنمية الدولي</t>
  </si>
  <si>
    <t>BIDB</t>
  </si>
  <si>
    <t>عقد اجتماع الهيئة العامة يوم الخميس 2019/7/18 الساعة العاشرة صباحا في قاعة كازينو ام كلثوم السياحي المجاور لمقر الشركة ، لمناقشة الحسابات الختامية لعام 2018 ومناقشة اقرار مقسوم الارباح ، مناقشة شطب مبلغ (114.005.407) دينار الخاص بكشف الاضرار لموجودات الشركة الثابتة ، مناقشة تجهيز الشركة بجهازي (المقص والسقوط الحر) بطريقة المشاركة وبنسبة (65%) للمستثمر ونسبة (35%) الشركة ، تم ايقاف التداول في جلسة الاثنين 2019/7/15  .</t>
  </si>
  <si>
    <t>مجموع السوق الثاني</t>
  </si>
  <si>
    <t>مجموع السوقين</t>
  </si>
  <si>
    <t>عقد اجتماع الهيئة العامة يوم السبت 2019/7/20 الساعة العاشرة صباحا في محافظة السليمانية فندق ميلينوم ، لمناقشة الحسابات الختامية لعام 2018 ومناقشة اقرار مقسوم الارباح ، انتخاب (7) اعضاء اصليين ومثلهم احتياط احتياط ، تم ايقاف التداول اعتبارا من جلسة الثلاثاء 2019/7/16  .</t>
  </si>
  <si>
    <t>اخبار الشركات المساهمة المدرجة في سوق العراق للاوراق المالية الاثنين الموافق 2019/7/22</t>
  </si>
  <si>
    <t xml:space="preserve">تم اطلاق التداول على اسهم شركة  في جلسة الاثنين 2019/7/22 بعد قرار الهيئة العامة المنعقدة في 2019/7/13المصادقة على الحسابات الختامية لعام2018  وتوزيع ارباح نقدية بنسبة(2%) من راس مال الشركة ،والموافقة على زيادة عدد الاعضاء (7) إلى (9) أعضاء أصليين ومثلهم إحتياط  .السعر التاشيري (0.370) دينار . </t>
  </si>
  <si>
    <t>سيعقد اجتماع الهيئة العامة يوم الخميس 2019/7/25 الساعة العاشرة صباحا في محافظة اربيل _ قاعة فندق اربيل الدولي ، لمناقشة الحسابات الختامية لعام 2018 ، مناقشة اقرار مقسوم الارباح لسنة 2018 ، تم ايقاف التداول اعتبارا من جلسة الاثنين2019/7/22 .</t>
  </si>
  <si>
    <t>سيعقد اجتماع الهيئة العامة يوم الخميس 2019/7/25 الساعة العاشرة صباحا في مقر الشركة في منطقة المسبح خلف فندق سبا ، لمناقشة الحسابات الختامية لعام 2018 ، مناقشة اقرار مقسوم الارباح لسنة 2018 ،  تم ايقاف التداول اعتبارا من جلسة الاثنين2019/7/22  .</t>
  </si>
  <si>
    <t xml:space="preserve"> الشركات غير المتداولة في السوق الثاني لجلسة الاثنين الموافق 2019/7/22</t>
  </si>
  <si>
    <t>الشركات غير المتداولة في السوق النظامي لجلسة الاثنين الموافق 2019/7/22</t>
  </si>
  <si>
    <t>نشرة التداول في السوق النظامي رقم (136)</t>
  </si>
  <si>
    <t>جلسة الاثنين الموافق 2019/7/22</t>
  </si>
  <si>
    <t>نشرة التداول في السوق الثاني رقم (123)</t>
  </si>
  <si>
    <t xml:space="preserve">مصرف الائتمان </t>
  </si>
  <si>
    <t>BROI</t>
  </si>
  <si>
    <t>مجموع قطاع التأمين</t>
  </si>
  <si>
    <t xml:space="preserve">بلغ الرقم القياسي العام (489.95) نقطة مرتفعا بنسبة (0.08) </t>
  </si>
  <si>
    <t>سوق العراق للأوراق المالية</t>
  </si>
  <si>
    <t>جلسة الاثنين 2019/7/22</t>
  </si>
  <si>
    <t>نشرة  تداول الاسهم المشتراة لغير العراقيين في السوق النظامي</t>
  </si>
  <si>
    <t>المصرف التجاري العراقي</t>
  </si>
  <si>
    <t>المعمورة للاستثمارات العقارية</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</si>
  <si>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</si>
  <si>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</si>
  <si>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</si>
  <si>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</si>
  <si>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</si>
  <si>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</si>
  <si>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المشتراة لغير العراقيين في السوق الثاني</t>
  </si>
  <si>
    <t>نشرة  تداول الاسهم المباعة من غير العراقيين في السوق النظامي</t>
  </si>
  <si>
    <t>تم تمديد  الاكتتاب اعتبارا من يوم  2019/6/16على الاسهم المطروحة البالغة (150) مليار سهم ولمدة (60)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</si>
</sst>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9">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2"/>
      <color rgb="FFFF0000"/>
      <name val="Arial"/>
      <family val="2"/>
    </font>
    <font>
      <b/>
      <sz val="12"/>
      <color rgb="FF00B050"/>
      <name val="Arial"/>
      <family val="2"/>
    </font>
    <font>
      <b/>
      <sz val="11"/>
      <color rgb="FF002060"/>
      <name val="Arial"/>
      <family val="2"/>
    </font>
    <font>
      <b/>
      <sz val="13"/>
      <color rgb="FF00206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9">
    <xf numFmtId="0" fontId="0" fillId="0" borderId="0"/>
    <xf numFmtId="0" fontId="1"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4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4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4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4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4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6" fillId="4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6" fillId="4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6" fillId="4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6" fillId="49"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6" fillId="5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51"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6" fillId="52"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6" fillId="53"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6" fillId="4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6" fillId="49"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26" fillId="54"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27" fillId="38" borderId="0" applyNumberFormat="0" applyBorder="0" applyAlignment="0" applyProtection="0"/>
    <xf numFmtId="0" fontId="46" fillId="10" borderId="47" applyNumberFormat="0" applyAlignment="0" applyProtection="0"/>
    <xf numFmtId="0" fontId="46" fillId="10" borderId="47" applyNumberFormat="0" applyAlignment="0" applyProtection="0"/>
    <xf numFmtId="0" fontId="28" fillId="55" borderId="53" applyNumberFormat="0" applyAlignment="0" applyProtection="0"/>
    <xf numFmtId="0" fontId="47" fillId="11" borderId="50" applyNumberFormat="0" applyAlignment="0" applyProtection="0"/>
    <xf numFmtId="0" fontId="47" fillId="11" borderId="50" applyNumberFormat="0" applyAlignment="0" applyProtection="0"/>
    <xf numFmtId="0" fontId="29" fillId="56" borderId="54"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6" borderId="0" applyNumberFormat="0" applyBorder="0" applyAlignment="0" applyProtection="0"/>
    <xf numFmtId="0" fontId="49" fillId="6" borderId="0" applyNumberFormat="0" applyBorder="0" applyAlignment="0" applyProtection="0"/>
    <xf numFmtId="0" fontId="31" fillId="39" borderId="0" applyNumberFormat="0" applyBorder="0" applyAlignment="0" applyProtection="0"/>
    <xf numFmtId="0" fontId="50" fillId="0" borderId="44" applyNumberFormat="0" applyFill="0" applyAlignment="0" applyProtection="0"/>
    <xf numFmtId="0" fontId="50" fillId="0" borderId="44" applyNumberFormat="0" applyFill="0" applyAlignment="0" applyProtection="0"/>
    <xf numFmtId="0" fontId="32" fillId="0" borderId="5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33" fillId="0" borderId="56" applyNumberFormat="0" applyFill="0" applyAlignment="0" applyProtection="0"/>
    <xf numFmtId="0" fontId="52" fillId="0" borderId="46" applyNumberFormat="0" applyFill="0" applyAlignment="0" applyProtection="0"/>
    <xf numFmtId="0" fontId="52" fillId="0" borderId="46" applyNumberFormat="0" applyFill="0" applyAlignment="0" applyProtection="0"/>
    <xf numFmtId="0" fontId="34" fillId="0" borderId="57"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53" fillId="9" borderId="47" applyNumberFormat="0" applyAlignment="0" applyProtection="0"/>
    <xf numFmtId="0" fontId="53" fillId="9" borderId="47" applyNumberFormat="0" applyAlignment="0" applyProtection="0"/>
    <xf numFmtId="0" fontId="35" fillId="42" borderId="53" applyNumberFormat="0" applyAlignment="0" applyProtection="0"/>
    <xf numFmtId="0" fontId="54" fillId="0" borderId="49" applyNumberFormat="0" applyFill="0" applyAlignment="0" applyProtection="0"/>
    <xf numFmtId="0" fontId="54" fillId="0" borderId="49" applyNumberFormat="0" applyFill="0" applyAlignment="0" applyProtection="0"/>
    <xf numFmtId="0" fontId="36" fillId="0" borderId="58" applyNumberFormat="0" applyFill="0" applyAlignment="0" applyProtection="0"/>
    <xf numFmtId="0" fontId="55" fillId="8" borderId="0" applyNumberFormat="0" applyBorder="0" applyAlignment="0" applyProtection="0"/>
    <xf numFmtId="0" fontId="55" fillId="8" borderId="0" applyNumberFormat="0" applyBorder="0" applyAlignment="0" applyProtection="0"/>
    <xf numFmtId="0" fontId="37" fillId="5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12" borderId="51" applyNumberFormat="0" applyFont="0" applyAlignment="0" applyProtection="0"/>
    <xf numFmtId="0" fontId="43" fillId="12" borderId="51" applyNumberFormat="0" applyFont="0" applyAlignment="0" applyProtection="0"/>
    <xf numFmtId="0" fontId="1" fillId="58" borderId="59" applyNumberFormat="0" applyFont="0" applyAlignment="0" applyProtection="0"/>
    <xf numFmtId="0" fontId="1" fillId="58" borderId="59" applyNumberFormat="0" applyFont="0" applyAlignment="0" applyProtection="0"/>
    <xf numFmtId="0" fontId="56" fillId="10" borderId="48" applyNumberFormat="0" applyAlignment="0" applyProtection="0"/>
    <xf numFmtId="0" fontId="56" fillId="10" borderId="48" applyNumberFormat="0" applyAlignment="0" applyProtection="0"/>
    <xf numFmtId="0" fontId="39" fillId="55" borderId="6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0" fillId="0" borderId="0" applyNumberFormat="0" applyFill="0" applyBorder="0" applyAlignment="0" applyProtection="0"/>
    <xf numFmtId="0" fontId="58" fillId="0" borderId="52" applyNumberFormat="0" applyFill="0" applyAlignment="0" applyProtection="0"/>
    <xf numFmtId="0" fontId="58" fillId="0" borderId="52" applyNumberFormat="0" applyFill="0" applyAlignment="0" applyProtection="0"/>
    <xf numFmtId="0" fontId="41" fillId="0" borderId="6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28" fillId="55" borderId="84" applyNumberFormat="0" applyAlignment="0" applyProtection="0"/>
    <xf numFmtId="0" fontId="35" fillId="42" borderId="84" applyNumberFormat="0" applyAlignment="0" applyProtection="0"/>
    <xf numFmtId="0" fontId="1" fillId="58" borderId="85" applyNumberFormat="0" applyFont="0" applyAlignment="0" applyProtection="0"/>
    <xf numFmtId="0" fontId="1" fillId="58" borderId="85" applyNumberFormat="0" applyFont="0" applyAlignment="0" applyProtection="0"/>
    <xf numFmtId="0" fontId="39" fillId="55" borderId="86" applyNumberFormat="0" applyAlignment="0" applyProtection="0"/>
    <xf numFmtId="0" fontId="41" fillId="0" borderId="87" applyNumberFormat="0" applyFill="0" applyAlignment="0" applyProtection="0"/>
  </cellStyleXfs>
  <cellXfs count="208">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6" fillId="4" borderId="29" xfId="0" applyFont="1" applyFill="1" applyBorder="1" applyAlignment="1">
      <alignment horizontal="right" vertical="center" wrapText="1"/>
    </xf>
    <xf numFmtId="2" fontId="15" fillId="0" borderId="18" xfId="2" applyNumberFormat="1" applyFont="1" applyBorder="1" applyAlignment="1">
      <alignment horizontal="center" vertical="center"/>
    </xf>
    <xf numFmtId="0" fontId="6" fillId="4" borderId="30" xfId="0" applyFont="1" applyFill="1" applyBorder="1" applyAlignment="1">
      <alignment horizontal="right" vertical="center" wrapText="1"/>
    </xf>
    <xf numFmtId="0" fontId="22" fillId="0" borderId="1" xfId="0" applyFont="1" applyFill="1" applyBorder="1" applyAlignment="1">
      <alignment vertical="center"/>
    </xf>
    <xf numFmtId="164" fontId="22" fillId="0" borderId="29" xfId="0" applyNumberFormat="1" applyFont="1" applyBorder="1" applyAlignment="1">
      <alignment horizontal="center" vertical="center"/>
    </xf>
    <xf numFmtId="164" fontId="22" fillId="0" borderId="1" xfId="0" applyNumberFormat="1" applyFont="1" applyBorder="1" applyAlignment="1">
      <alignment horizontal="center" vertical="center"/>
    </xf>
    <xf numFmtId="0" fontId="22" fillId="0" borderId="29" xfId="0" applyFont="1" applyFill="1" applyBorder="1" applyAlignment="1">
      <alignment vertical="center"/>
    </xf>
    <xf numFmtId="0" fontId="22" fillId="0" borderId="23" xfId="0" applyFont="1" applyFill="1" applyBorder="1" applyAlignment="1">
      <alignment vertical="center"/>
    </xf>
    <xf numFmtId="0" fontId="22" fillId="0" borderId="25" xfId="0" applyFont="1" applyFill="1" applyBorder="1" applyAlignment="1">
      <alignment vertical="center"/>
    </xf>
    <xf numFmtId="0" fontId="22" fillId="0" borderId="28" xfId="0" applyFont="1" applyFill="1" applyBorder="1" applyAlignment="1">
      <alignment vertical="center"/>
    </xf>
    <xf numFmtId="0" fontId="22" fillId="0" borderId="1" xfId="0" applyFont="1" applyFill="1" applyBorder="1" applyAlignment="1">
      <alignment horizontal="right" vertical="center"/>
    </xf>
    <xf numFmtId="0" fontId="6" fillId="0" borderId="29" xfId="0" applyFont="1" applyFill="1" applyBorder="1" applyAlignment="1">
      <alignment vertical="center"/>
    </xf>
    <xf numFmtId="0" fontId="22" fillId="0" borderId="30" xfId="0" applyFont="1" applyFill="1" applyBorder="1" applyAlignment="1">
      <alignment vertical="center"/>
    </xf>
    <xf numFmtId="0" fontId="22" fillId="0" borderId="36" xfId="0" applyFont="1" applyFill="1" applyBorder="1" applyAlignment="1">
      <alignment vertical="center"/>
    </xf>
    <xf numFmtId="0" fontId="6" fillId="0" borderId="39" xfId="0" applyFont="1" applyFill="1" applyBorder="1" applyAlignment="1">
      <alignment vertical="center"/>
    </xf>
    <xf numFmtId="164" fontId="22" fillId="0" borderId="39" xfId="0" applyNumberFormat="1" applyFont="1" applyBorder="1" applyAlignment="1">
      <alignment horizontal="center" vertical="center"/>
    </xf>
    <xf numFmtId="0" fontId="6" fillId="0" borderId="41" xfId="0" applyFont="1" applyFill="1" applyBorder="1" applyAlignment="1">
      <alignment vertical="center"/>
    </xf>
    <xf numFmtId="164" fontId="23" fillId="0" borderId="42" xfId="0" applyNumberFormat="1" applyFont="1" applyBorder="1" applyAlignment="1">
      <alignment horizontal="right" vertical="center" wrapText="1"/>
    </xf>
    <xf numFmtId="164" fontId="22" fillId="0" borderId="38" xfId="0" applyNumberFormat="1" applyFont="1" applyBorder="1" applyAlignment="1">
      <alignment horizontal="center" vertical="center"/>
    </xf>
    <xf numFmtId="0" fontId="6" fillId="0" borderId="37"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2" fillId="0" borderId="62" xfId="0" applyFont="1" applyFill="1" applyBorder="1" applyAlignment="1">
      <alignment vertical="center"/>
    </xf>
    <xf numFmtId="0" fontId="6" fillId="0" borderId="63" xfId="0" applyFont="1" applyFill="1" applyBorder="1" applyAlignment="1">
      <alignment vertical="center"/>
    </xf>
    <xf numFmtId="0" fontId="6" fillId="4" borderId="65" xfId="0" applyFont="1" applyFill="1" applyBorder="1" applyAlignment="1">
      <alignment horizontal="right" vertical="center" wrapText="1"/>
    </xf>
    <xf numFmtId="0" fontId="6" fillId="0" borderId="64" xfId="0" applyFont="1" applyFill="1" applyBorder="1" applyAlignment="1">
      <alignment vertical="center"/>
    </xf>
    <xf numFmtId="3" fontId="6" fillId="0" borderId="1" xfId="0" applyNumberFormat="1" applyFont="1" applyBorder="1" applyAlignment="1">
      <alignment horizontal="center" vertical="center"/>
    </xf>
    <xf numFmtId="0" fontId="6" fillId="4" borderId="66" xfId="0" applyFont="1" applyFill="1" applyBorder="1" applyAlignment="1">
      <alignment horizontal="right" vertical="center" wrapText="1"/>
    </xf>
    <xf numFmtId="2" fontId="60" fillId="0" borderId="2" xfId="0" applyNumberFormat="1" applyFont="1" applyBorder="1" applyAlignment="1">
      <alignment horizontal="right" vertical="center"/>
    </xf>
    <xf numFmtId="164" fontId="6" fillId="0" borderId="67" xfId="0" applyNumberFormat="1" applyFont="1" applyBorder="1" applyAlignment="1">
      <alignment horizontal="center" vertical="center"/>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164" fontId="23" fillId="0" borderId="72"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164" fontId="22" fillId="0" borderId="76" xfId="0" applyNumberFormat="1" applyFont="1" applyBorder="1" applyAlignment="1">
      <alignment horizontal="center" vertical="center"/>
    </xf>
    <xf numFmtId="164" fontId="6" fillId="0" borderId="75" xfId="0" applyNumberFormat="1" applyFont="1" applyBorder="1" applyAlignment="1">
      <alignment horizontal="center" vertical="center"/>
    </xf>
    <xf numFmtId="4" fontId="6"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4" fontId="61" fillId="0" borderId="75" xfId="0" applyNumberFormat="1" applyFont="1" applyBorder="1" applyAlignment="1">
      <alignment horizontal="center" vertical="center"/>
    </xf>
    <xf numFmtId="0" fontId="6" fillId="0" borderId="30" xfId="0" applyFont="1" applyFill="1" applyBorder="1" applyAlignment="1">
      <alignment vertical="center"/>
    </xf>
    <xf numFmtId="4" fontId="62" fillId="0" borderId="75" xfId="0" applyNumberFormat="1" applyFont="1" applyBorder="1" applyAlignment="1">
      <alignment horizontal="center" vertical="center"/>
    </xf>
    <xf numFmtId="0" fontId="63" fillId="4" borderId="80" xfId="0" applyFont="1" applyFill="1" applyBorder="1" applyAlignment="1">
      <alignment horizontal="right" vertical="center" wrapText="1"/>
    </xf>
    <xf numFmtId="164" fontId="63" fillId="0" borderId="80" xfId="0" applyNumberFormat="1" applyFont="1" applyFill="1" applyBorder="1" applyAlignment="1">
      <alignment horizontal="right" vertical="center" wrapText="1"/>
    </xf>
    <xf numFmtId="0" fontId="63" fillId="4" borderId="81" xfId="0" applyFont="1" applyFill="1" applyBorder="1" applyAlignment="1">
      <alignment vertical="center" wrapText="1"/>
    </xf>
    <xf numFmtId="164" fontId="63" fillId="0" borderId="29" xfId="0" applyNumberFormat="1" applyFont="1" applyFill="1" applyBorder="1" applyAlignment="1">
      <alignment horizontal="right" vertical="center" wrapText="1"/>
    </xf>
    <xf numFmtId="0" fontId="63" fillId="4" borderId="43" xfId="0" applyFont="1" applyFill="1" applyBorder="1" applyAlignment="1">
      <alignment vertical="center" wrapText="1"/>
    </xf>
    <xf numFmtId="0" fontId="63" fillId="4" borderId="68" xfId="0" applyFont="1" applyFill="1" applyBorder="1" applyAlignment="1">
      <alignment horizontal="right" vertical="center" wrapText="1"/>
    </xf>
    <xf numFmtId="164" fontId="6" fillId="0" borderId="83" xfId="0" applyNumberFormat="1" applyFont="1" applyBorder="1" applyAlignment="1">
      <alignment horizontal="center" vertical="center"/>
    </xf>
    <xf numFmtId="0" fontId="0" fillId="0" borderId="0" xfId="0"/>
    <xf numFmtId="164" fontId="63" fillId="0" borderId="88" xfId="0" applyNumberFormat="1" applyFont="1" applyFill="1" applyBorder="1" applyAlignment="1">
      <alignment horizontal="right" vertical="center" wrapText="1"/>
    </xf>
    <xf numFmtId="164" fontId="6" fillId="0" borderId="82" xfId="0" applyNumberFormat="1" applyFont="1" applyBorder="1" applyAlignment="1">
      <alignment horizontal="center" vertical="center"/>
    </xf>
    <xf numFmtId="164" fontId="6" fillId="0" borderId="89" xfId="0" applyNumberFormat="1" applyFont="1" applyBorder="1" applyAlignment="1">
      <alignment horizontal="center" vertical="center"/>
    </xf>
    <xf numFmtId="164" fontId="6" fillId="0" borderId="90" xfId="0" applyNumberFormat="1" applyFont="1" applyBorder="1" applyAlignment="1">
      <alignment horizontal="center" vertical="center"/>
    </xf>
    <xf numFmtId="0" fontId="64" fillId="0" borderId="90" xfId="0" applyFont="1" applyFill="1" applyBorder="1" applyAlignment="1">
      <alignment horizontal="right" vertical="center" wrapText="1"/>
    </xf>
    <xf numFmtId="0" fontId="63" fillId="4" borderId="90" xfId="0" applyFont="1" applyFill="1" applyBorder="1" applyAlignment="1">
      <alignment horizontal="right" vertical="center" wrapText="1"/>
    </xf>
    <xf numFmtId="0" fontId="63" fillId="4" borderId="95" xfId="0" applyFont="1" applyFill="1" applyBorder="1" applyAlignment="1">
      <alignment horizontal="right" vertical="center" wrapText="1"/>
    </xf>
    <xf numFmtId="164" fontId="63" fillId="0" borderId="95" xfId="0" applyNumberFormat="1" applyFont="1" applyFill="1" applyBorder="1" applyAlignment="1">
      <alignment horizontal="right" vertical="center" wrapText="1"/>
    </xf>
    <xf numFmtId="164" fontId="6" fillId="0" borderId="93" xfId="0" applyNumberFormat="1" applyFont="1" applyBorder="1" applyAlignment="1">
      <alignment horizontal="center" vertical="center"/>
    </xf>
    <xf numFmtId="164" fontId="6" fillId="0" borderId="96" xfId="0" applyNumberFormat="1" applyFont="1" applyBorder="1" applyAlignment="1">
      <alignment horizontal="center" vertical="center"/>
    </xf>
    <xf numFmtId="164" fontId="6" fillId="0" borderId="97" xfId="0" applyNumberFormat="1" applyFont="1" applyFill="1" applyBorder="1" applyAlignment="1">
      <alignment horizontal="center" vertical="center"/>
    </xf>
    <xf numFmtId="164" fontId="6" fillId="0" borderId="98" xfId="0" applyNumberFormat="1" applyFont="1" applyBorder="1" applyAlignment="1">
      <alignment horizontal="center" vertical="center"/>
    </xf>
    <xf numFmtId="164" fontId="6" fillId="0" borderId="100" xfId="0" applyNumberFormat="1" applyFont="1" applyFill="1" applyBorder="1" applyAlignment="1">
      <alignment horizontal="right" vertical="center" wrapText="1"/>
    </xf>
    <xf numFmtId="164" fontId="6" fillId="0" borderId="94" xfId="0" applyNumberFormat="1" applyFont="1" applyBorder="1" applyAlignment="1">
      <alignment horizontal="center" vertical="center"/>
    </xf>
    <xf numFmtId="164" fontId="6" fillId="0" borderId="100" xfId="0" applyNumberFormat="1" applyFont="1" applyBorder="1" applyAlignment="1">
      <alignment horizontal="center" vertical="center"/>
    </xf>
    <xf numFmtId="4" fontId="61" fillId="0" borderId="100" xfId="0" applyNumberFormat="1" applyFont="1" applyBorder="1" applyAlignment="1">
      <alignment horizontal="center" vertical="center"/>
    </xf>
    <xf numFmtId="3" fontId="6" fillId="0" borderId="100" xfId="0" applyNumberFormat="1" applyFont="1" applyBorder="1" applyAlignment="1">
      <alignment horizontal="center" vertical="center"/>
    </xf>
    <xf numFmtId="0" fontId="6" fillId="0" borderId="101" xfId="0" applyFont="1" applyFill="1" applyBorder="1" applyAlignment="1">
      <alignment vertical="center"/>
    </xf>
    <xf numFmtId="164" fontId="6" fillId="0" borderId="101" xfId="0" applyNumberFormat="1" applyFont="1" applyBorder="1" applyAlignment="1">
      <alignment horizontal="center" vertical="center"/>
    </xf>
    <xf numFmtId="0" fontId="22" fillId="0" borderId="99" xfId="0" applyFont="1" applyFill="1" applyBorder="1" applyAlignment="1">
      <alignment vertical="center"/>
    </xf>
    <xf numFmtId="4" fontId="62" fillId="0" borderId="10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6" fillId="0" borderId="0" xfId="0" applyFont="1" applyAlignment="1">
      <alignment vertical="center"/>
    </xf>
    <xf numFmtId="0" fontId="68" fillId="2" borderId="103" xfId="0" applyFont="1" applyFill="1" applyBorder="1" applyAlignment="1">
      <alignment horizontal="center" vertical="center"/>
    </xf>
    <xf numFmtId="0" fontId="68" fillId="2" borderId="103" xfId="0" applyFont="1" applyFill="1" applyBorder="1" applyAlignment="1">
      <alignment horizontal="center" vertical="center" wrapText="1"/>
    </xf>
    <xf numFmtId="0" fontId="67" fillId="0" borderId="103" xfId="2" applyFont="1" applyFill="1" applyBorder="1" applyAlignment="1">
      <alignment horizontal="right" vertical="center"/>
    </xf>
    <xf numFmtId="0" fontId="67" fillId="0" borderId="103" xfId="2" applyFont="1" applyFill="1" applyBorder="1" applyAlignment="1">
      <alignment horizontal="left" vertical="center"/>
    </xf>
    <xf numFmtId="3" fontId="67" fillId="0" borderId="107" xfId="2" applyNumberFormat="1" applyFont="1" applyFill="1" applyBorder="1" applyAlignment="1">
      <alignment horizontal="center" vertical="center"/>
    </xf>
    <xf numFmtId="0" fontId="67" fillId="2" borderId="103" xfId="0" applyFont="1" applyFill="1" applyBorder="1" applyAlignment="1">
      <alignment horizontal="center" vertical="center"/>
    </xf>
    <xf numFmtId="0" fontId="67" fillId="2" borderId="103" xfId="0" applyFont="1" applyFill="1" applyBorder="1" applyAlignment="1">
      <alignment horizontal="center"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26"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7" xfId="0" applyNumberFormat="1" applyFont="1" applyBorder="1" applyAlignment="1">
      <alignment horizontal="center" vertical="center"/>
    </xf>
    <xf numFmtId="2" fontId="0" fillId="0" borderId="77" xfId="0" applyNumberFormat="1" applyBorder="1" applyAlignment="1">
      <alignment horizontal="center"/>
    </xf>
    <xf numFmtId="2" fontId="0" fillId="0" borderId="78" xfId="0" applyNumberFormat="1" applyBorder="1" applyAlignment="1">
      <alignment horizontal="center"/>
    </xf>
    <xf numFmtId="2" fontId="0" fillId="0" borderId="79" xfId="0" applyNumberFormat="1" applyBorder="1" applyAlignment="1">
      <alignment horizont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0" fillId="0" borderId="33" xfId="0" applyNumberFormat="1" applyBorder="1" applyAlignment="1">
      <alignment horizontal="center"/>
    </xf>
    <xf numFmtId="2" fontId="0" fillId="0" borderId="34" xfId="0" applyNumberFormat="1" applyBorder="1" applyAlignment="1">
      <alignment horizontal="center"/>
    </xf>
    <xf numFmtId="2" fontId="0" fillId="0" borderId="35"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5" fillId="0" borderId="12" xfId="0" applyNumberFormat="1" applyFont="1" applyBorder="1" applyAlignment="1">
      <alignment horizontal="right" vertical="center"/>
    </xf>
    <xf numFmtId="4" fontId="65" fillId="0" borderId="14" xfId="0" applyNumberFormat="1" applyFont="1" applyBorder="1" applyAlignment="1">
      <alignment horizontal="right" vertical="center"/>
    </xf>
    <xf numFmtId="0" fontId="2" fillId="0" borderId="4" xfId="0" applyFont="1" applyBorder="1" applyAlignment="1">
      <alignment horizontal="center" vertical="center"/>
    </xf>
    <xf numFmtId="3" fontId="6" fillId="0" borderId="1" xfId="0" applyNumberFormat="1" applyFont="1" applyBorder="1" applyAlignment="1">
      <alignment horizontal="center" vertical="center"/>
    </xf>
    <xf numFmtId="0" fontId="22" fillId="0" borderId="69" xfId="0" applyFont="1" applyFill="1" applyBorder="1" applyAlignment="1">
      <alignment horizontal="right" vertical="center"/>
    </xf>
    <xf numFmtId="0" fontId="22" fillId="0" borderId="70" xfId="0" applyFont="1" applyFill="1" applyBorder="1" applyAlignment="1">
      <alignment horizontal="right" vertical="center"/>
    </xf>
    <xf numFmtId="0" fontId="22" fillId="0" borderId="71" xfId="0" applyFont="1" applyFill="1" applyBorder="1" applyAlignment="1">
      <alignment horizontal="right" vertical="center"/>
    </xf>
    <xf numFmtId="164" fontId="64" fillId="0" borderId="91" xfId="0" applyNumberFormat="1" applyFont="1" applyBorder="1" applyAlignment="1">
      <alignment horizontal="right" vertical="center" wrapText="1"/>
    </xf>
    <xf numFmtId="164" fontId="64" fillId="0" borderId="82" xfId="0" applyNumberFormat="1" applyFont="1" applyBorder="1" applyAlignment="1">
      <alignment horizontal="right" vertical="center" wrapText="1"/>
    </xf>
    <xf numFmtId="164" fontId="64" fillId="0" borderId="89" xfId="0" applyNumberFormat="1" applyFont="1" applyBorder="1" applyAlignment="1">
      <alignment horizontal="right" vertical="center" wrapText="1"/>
    </xf>
    <xf numFmtId="3" fontId="6" fillId="0" borderId="92" xfId="0" applyNumberFormat="1" applyFont="1" applyBorder="1" applyAlignment="1">
      <alignment horizontal="center" vertical="center"/>
    </xf>
    <xf numFmtId="3" fontId="6" fillId="0" borderId="93" xfId="0" applyNumberFormat="1" applyFont="1" applyBorder="1" applyAlignment="1">
      <alignment horizontal="center" vertical="center"/>
    </xf>
    <xf numFmtId="3" fontId="6" fillId="0" borderId="94"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6" fillId="5" borderId="10" xfId="0" applyFont="1" applyFill="1" applyBorder="1" applyAlignment="1">
      <alignment horizontal="center" vertical="center"/>
    </xf>
    <xf numFmtId="0" fontId="16" fillId="5" borderId="0" xfId="0" applyFont="1" applyFill="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67" fillId="0" borderId="108" xfId="2" applyFont="1" applyFill="1" applyBorder="1" applyAlignment="1">
      <alignment horizontal="center" vertical="center"/>
    </xf>
    <xf numFmtId="0" fontId="67" fillId="0" borderId="109" xfId="2" applyFont="1" applyFill="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right" vertical="center"/>
    </xf>
    <xf numFmtId="0" fontId="66" fillId="0" borderId="102" xfId="0" applyFont="1" applyBorder="1" applyAlignment="1">
      <alignment horizontal="right" vertical="center"/>
    </xf>
    <xf numFmtId="0" fontId="67" fillId="0" borderId="104" xfId="0" applyFont="1" applyBorder="1" applyAlignment="1">
      <alignment horizontal="center" vertical="center"/>
    </xf>
    <xf numFmtId="0" fontId="67" fillId="0" borderId="105" xfId="0" applyFont="1" applyBorder="1" applyAlignment="1">
      <alignment horizontal="center" vertical="center"/>
    </xf>
    <xf numFmtId="0" fontId="67" fillId="0" borderId="106" xfId="0" applyFont="1" applyBorder="1" applyAlignment="1">
      <alignment horizontal="center" vertical="center"/>
    </xf>
    <xf numFmtId="0" fontId="67" fillId="0" borderId="108" xfId="0" applyFont="1" applyFill="1" applyBorder="1" applyAlignment="1">
      <alignment horizontal="center" vertical="center"/>
    </xf>
    <xf numFmtId="0" fontId="67" fillId="0" borderId="109" xfId="0" applyFont="1" applyFill="1" applyBorder="1" applyAlignment="1">
      <alignment horizontal="center" vertical="center"/>
    </xf>
    <xf numFmtId="2" fontId="21" fillId="0" borderId="30" xfId="0" applyNumberFormat="1" applyFont="1" applyBorder="1" applyAlignment="1">
      <alignment horizontal="center" vertical="center"/>
    </xf>
    <xf numFmtId="2" fontId="21" fillId="0" borderId="31" xfId="0" applyNumberFormat="1" applyFont="1" applyBorder="1" applyAlignment="1">
      <alignment horizontal="center" vertical="center"/>
    </xf>
    <xf numFmtId="2" fontId="21" fillId="0" borderId="32"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40" xfId="0" applyNumberFormat="1" applyFont="1" applyBorder="1" applyAlignment="1">
      <alignment horizontal="center" vertical="center"/>
    </xf>
    <xf numFmtId="2" fontId="21" fillId="0" borderId="37" xfId="0" applyNumberFormat="1" applyFont="1" applyBorder="1" applyAlignment="1">
      <alignment horizontal="center" vertical="center"/>
    </xf>
    <xf numFmtId="2" fontId="21" fillId="0" borderId="38" xfId="0" applyNumberFormat="1" applyFont="1" applyBorder="1" applyAlignment="1">
      <alignment horizontal="center" vertical="center"/>
    </xf>
    <xf numFmtId="2" fontId="21" fillId="0" borderId="73" xfId="0" applyNumberFormat="1" applyFont="1" applyBorder="1" applyAlignment="1">
      <alignment horizontal="center" vertical="center"/>
    </xf>
    <xf numFmtId="2" fontId="21" fillId="0" borderId="74" xfId="0" applyNumberFormat="1" applyFont="1" applyBorder="1" applyAlignment="1">
      <alignment horizontal="center" vertical="center"/>
    </xf>
    <xf numFmtId="2" fontId="21" fillId="0" borderId="76"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7"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19">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3" xfId="415"/>
    <cellStyle name="Note 4" xfId="397"/>
    <cellStyle name="Output 2" xfId="402"/>
    <cellStyle name="Output 3" xfId="403"/>
    <cellStyle name="Output 3 2" xfId="417"/>
    <cellStyle name="Output 4" xfId="401"/>
    <cellStyle name="Title 2" xfId="405"/>
    <cellStyle name="Title 3" xfId="406"/>
    <cellStyle name="Title 4" xfId="404"/>
    <cellStyle name="Total 2" xfId="408"/>
    <cellStyle name="Total 3" xfId="409"/>
    <cellStyle name="Total 3 2" xfId="418"/>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3"/>
  <sheetViews>
    <sheetView rightToLeft="1" tabSelected="1" topLeftCell="A70" zoomScaleNormal="100" workbookViewId="0">
      <selection activeCell="N67" sqref="N67"/>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4" s="3" customFormat="1" ht="47.25" customHeight="1">
      <c r="B1" s="146" t="s">
        <v>0</v>
      </c>
      <c r="C1" s="147"/>
      <c r="D1" s="148"/>
      <c r="E1" s="2"/>
      <c r="F1" s="2"/>
      <c r="G1" s="2"/>
      <c r="H1" s="2"/>
      <c r="I1" s="2"/>
      <c r="J1" s="2"/>
      <c r="K1" s="2"/>
      <c r="L1" s="2"/>
      <c r="M1" s="2"/>
    </row>
    <row r="2" spans="2:14" ht="45.75" customHeight="1">
      <c r="B2" s="44" t="s">
        <v>286</v>
      </c>
      <c r="C2" s="44"/>
      <c r="D2" s="44"/>
      <c r="E2" s="2"/>
      <c r="F2" s="2"/>
      <c r="G2" s="2"/>
      <c r="H2" s="2"/>
      <c r="I2" s="2"/>
      <c r="J2" s="2"/>
      <c r="K2" s="2"/>
      <c r="L2" s="2"/>
      <c r="M2" s="2"/>
      <c r="N2" s="3"/>
    </row>
    <row r="3" spans="2:14" ht="48" customHeight="1">
      <c r="B3" s="26" t="s">
        <v>1</v>
      </c>
      <c r="C3" s="152">
        <v>321717051.38</v>
      </c>
      <c r="D3" s="155"/>
      <c r="E3" s="156"/>
      <c r="F3" s="2"/>
      <c r="G3" s="2"/>
      <c r="H3" s="2"/>
      <c r="I3" s="2"/>
      <c r="J3" s="4"/>
      <c r="K3" s="1" t="s">
        <v>7</v>
      </c>
      <c r="L3" s="2"/>
      <c r="M3" s="2"/>
      <c r="N3" s="33">
        <v>28</v>
      </c>
    </row>
    <row r="4" spans="2:14" ht="36.75" customHeight="1">
      <c r="B4" s="27" t="s">
        <v>2</v>
      </c>
      <c r="C4" s="152">
        <v>377000254</v>
      </c>
      <c r="D4" s="155"/>
      <c r="E4" s="156"/>
      <c r="F4" s="2"/>
      <c r="G4" s="2"/>
      <c r="H4" s="2"/>
      <c r="I4" s="2"/>
      <c r="J4" s="4"/>
      <c r="K4" s="1" t="s">
        <v>8</v>
      </c>
      <c r="L4" s="2"/>
      <c r="M4" s="2"/>
      <c r="N4" s="33">
        <v>8</v>
      </c>
    </row>
    <row r="5" spans="2:14" ht="38.25" customHeight="1">
      <c r="B5" s="27" t="s">
        <v>3</v>
      </c>
      <c r="C5" s="152">
        <v>395</v>
      </c>
      <c r="D5" s="153"/>
      <c r="E5" s="154"/>
      <c r="F5" s="2"/>
      <c r="G5" s="2"/>
      <c r="H5" s="2"/>
      <c r="I5" s="2"/>
      <c r="J5" s="4"/>
      <c r="K5" s="1" t="s">
        <v>9</v>
      </c>
      <c r="L5" s="2"/>
      <c r="M5" s="2"/>
      <c r="N5" s="34">
        <v>8</v>
      </c>
    </row>
    <row r="6" spans="2:14" ht="35.25" customHeight="1">
      <c r="B6" s="27" t="s">
        <v>4</v>
      </c>
      <c r="C6" s="157">
        <v>489.95</v>
      </c>
      <c r="D6" s="158"/>
      <c r="E6" s="159"/>
      <c r="F6" s="2"/>
      <c r="G6" s="2"/>
      <c r="H6" s="2"/>
      <c r="I6" s="2"/>
      <c r="J6" s="4"/>
      <c r="K6" s="1" t="s">
        <v>10</v>
      </c>
      <c r="L6" s="2"/>
      <c r="M6" s="2"/>
      <c r="N6" s="34">
        <v>4</v>
      </c>
    </row>
    <row r="7" spans="2:14" ht="42" customHeight="1">
      <c r="B7" s="27" t="s">
        <v>5</v>
      </c>
      <c r="C7" s="160">
        <v>0.08</v>
      </c>
      <c r="D7" s="161"/>
      <c r="E7" s="79"/>
      <c r="F7" s="2"/>
      <c r="G7" s="2"/>
      <c r="H7" s="2"/>
      <c r="I7" s="2"/>
      <c r="J7" s="4"/>
      <c r="K7" s="1" t="s">
        <v>11</v>
      </c>
      <c r="L7" s="2"/>
      <c r="M7" s="2"/>
      <c r="N7" s="33">
        <v>24</v>
      </c>
    </row>
    <row r="8" spans="2:14" ht="30.75" customHeight="1">
      <c r="B8" s="28" t="s">
        <v>6</v>
      </c>
      <c r="C8" s="15">
        <v>103</v>
      </c>
      <c r="D8" s="29"/>
      <c r="E8" s="30"/>
      <c r="F8" s="6"/>
      <c r="G8" s="6"/>
      <c r="H8" s="6"/>
      <c r="I8" s="6"/>
      <c r="J8" s="4"/>
      <c r="K8" s="5" t="s">
        <v>12</v>
      </c>
      <c r="L8" s="6"/>
      <c r="M8" s="6"/>
      <c r="N8" s="35">
        <v>47</v>
      </c>
    </row>
    <row r="9" spans="2:14" ht="21" customHeight="1">
      <c r="B9" s="144" t="s">
        <v>285</v>
      </c>
      <c r="C9" s="144"/>
      <c r="D9" s="144"/>
      <c r="E9" s="144"/>
      <c r="F9" s="144"/>
      <c r="G9" s="144"/>
      <c r="H9" s="144"/>
      <c r="I9" s="144"/>
      <c r="J9" s="144"/>
      <c r="K9" s="144"/>
      <c r="L9" s="144"/>
      <c r="M9" s="144"/>
      <c r="N9" s="145"/>
    </row>
    <row r="10" spans="2:14" ht="51" customHeight="1">
      <c r="B10" s="45" t="s">
        <v>13</v>
      </c>
      <c r="C10" s="46" t="s">
        <v>14</v>
      </c>
      <c r="D10" s="46" t="s">
        <v>15</v>
      </c>
      <c r="E10" s="46" t="s">
        <v>16</v>
      </c>
      <c r="F10" s="46" t="s">
        <v>17</v>
      </c>
      <c r="G10" s="46" t="s">
        <v>18</v>
      </c>
      <c r="H10" s="46" t="s">
        <v>19</v>
      </c>
      <c r="I10" s="46" t="s">
        <v>20</v>
      </c>
      <c r="J10" s="46" t="s">
        <v>21</v>
      </c>
      <c r="K10" s="46" t="s">
        <v>22</v>
      </c>
      <c r="L10" s="46" t="s">
        <v>3</v>
      </c>
      <c r="M10" s="46" t="s">
        <v>2</v>
      </c>
      <c r="N10" s="46" t="s">
        <v>1</v>
      </c>
    </row>
    <row r="11" spans="2:14" ht="23.1" customHeight="1">
      <c r="B11" s="138" t="s">
        <v>23</v>
      </c>
      <c r="C11" s="139"/>
      <c r="D11" s="139"/>
      <c r="E11" s="139"/>
      <c r="F11" s="139"/>
      <c r="G11" s="139"/>
      <c r="H11" s="139"/>
      <c r="I11" s="139"/>
      <c r="J11" s="139"/>
      <c r="K11" s="139"/>
      <c r="L11" s="139"/>
      <c r="M11" s="139"/>
      <c r="N11" s="140"/>
    </row>
    <row r="12" spans="2:14" s="99" customFormat="1" ht="23.1" customHeight="1">
      <c r="B12" s="61" t="s">
        <v>90</v>
      </c>
      <c r="C12" s="60" t="s">
        <v>91</v>
      </c>
      <c r="D12" s="86">
        <v>2.5</v>
      </c>
      <c r="E12" s="86">
        <v>2.5</v>
      </c>
      <c r="F12" s="86">
        <v>2.5</v>
      </c>
      <c r="G12" s="86">
        <v>2.5</v>
      </c>
      <c r="H12" s="86">
        <v>2.5</v>
      </c>
      <c r="I12" s="86">
        <v>2.5</v>
      </c>
      <c r="J12" s="86">
        <v>2.5</v>
      </c>
      <c r="K12" s="87">
        <v>0</v>
      </c>
      <c r="L12" s="88">
        <v>5</v>
      </c>
      <c r="M12" s="88">
        <v>880000</v>
      </c>
      <c r="N12" s="88">
        <v>2200000</v>
      </c>
    </row>
    <row r="13" spans="2:14" s="99" customFormat="1" ht="23.1" customHeight="1">
      <c r="B13" s="61" t="s">
        <v>142</v>
      </c>
      <c r="C13" s="60" t="s">
        <v>143</v>
      </c>
      <c r="D13" s="86">
        <v>0.47</v>
      </c>
      <c r="E13" s="86">
        <v>0.47</v>
      </c>
      <c r="F13" s="86">
        <v>0.47</v>
      </c>
      <c r="G13" s="86">
        <v>0.47</v>
      </c>
      <c r="H13" s="86">
        <v>0.47</v>
      </c>
      <c r="I13" s="86">
        <v>0.47</v>
      </c>
      <c r="J13" s="86">
        <v>0.47</v>
      </c>
      <c r="K13" s="87">
        <v>0</v>
      </c>
      <c r="L13" s="88">
        <v>11</v>
      </c>
      <c r="M13" s="88">
        <v>36100000</v>
      </c>
      <c r="N13" s="88">
        <v>16967000</v>
      </c>
    </row>
    <row r="14" spans="2:14" s="99" customFormat="1" ht="23.1" customHeight="1">
      <c r="B14" s="61" t="s">
        <v>98</v>
      </c>
      <c r="C14" s="60" t="s">
        <v>99</v>
      </c>
      <c r="D14" s="86">
        <v>0.16</v>
      </c>
      <c r="E14" s="86">
        <v>0.16</v>
      </c>
      <c r="F14" s="86">
        <v>0.16</v>
      </c>
      <c r="G14" s="86">
        <v>0.16</v>
      </c>
      <c r="H14" s="86">
        <v>0.16</v>
      </c>
      <c r="I14" s="86">
        <v>0.16</v>
      </c>
      <c r="J14" s="86">
        <v>0.16</v>
      </c>
      <c r="K14" s="87">
        <v>0</v>
      </c>
      <c r="L14" s="88">
        <v>4</v>
      </c>
      <c r="M14" s="88">
        <v>9352564</v>
      </c>
      <c r="N14" s="88">
        <v>1496410.24</v>
      </c>
    </row>
    <row r="15" spans="2:14" s="99" customFormat="1" ht="23.1" customHeight="1">
      <c r="B15" s="61" t="s">
        <v>88</v>
      </c>
      <c r="C15" s="60" t="s">
        <v>89</v>
      </c>
      <c r="D15" s="86">
        <v>0.41</v>
      </c>
      <c r="E15" s="86">
        <v>0.41</v>
      </c>
      <c r="F15" s="86">
        <v>0.41</v>
      </c>
      <c r="G15" s="86">
        <v>0.41</v>
      </c>
      <c r="H15" s="86">
        <v>0.41</v>
      </c>
      <c r="I15" s="86">
        <v>0.41</v>
      </c>
      <c r="J15" s="86">
        <v>0.41</v>
      </c>
      <c r="K15" s="87">
        <v>0</v>
      </c>
      <c r="L15" s="88">
        <v>5</v>
      </c>
      <c r="M15" s="88">
        <v>5031296</v>
      </c>
      <c r="N15" s="88">
        <v>2062831.36</v>
      </c>
    </row>
    <row r="16" spans="2:14" s="99" customFormat="1" ht="23.1" customHeight="1">
      <c r="B16" s="61" t="s">
        <v>105</v>
      </c>
      <c r="C16" s="60" t="s">
        <v>104</v>
      </c>
      <c r="D16" s="86">
        <v>0.11</v>
      </c>
      <c r="E16" s="86">
        <v>0.11</v>
      </c>
      <c r="F16" s="86">
        <v>0.11</v>
      </c>
      <c r="G16" s="86">
        <v>0.11</v>
      </c>
      <c r="H16" s="86">
        <v>0.11</v>
      </c>
      <c r="I16" s="86">
        <v>0.11</v>
      </c>
      <c r="J16" s="86">
        <v>0.11</v>
      </c>
      <c r="K16" s="87">
        <v>0</v>
      </c>
      <c r="L16" s="88">
        <v>18</v>
      </c>
      <c r="M16" s="88">
        <v>114665909</v>
      </c>
      <c r="N16" s="88">
        <v>12613249.99</v>
      </c>
    </row>
    <row r="17" spans="2:14" s="99" customFormat="1" ht="23.1" customHeight="1">
      <c r="B17" s="73" t="s">
        <v>179</v>
      </c>
      <c r="C17" s="74" t="s">
        <v>180</v>
      </c>
      <c r="D17" s="86">
        <v>0.7</v>
      </c>
      <c r="E17" s="86">
        <v>0.7</v>
      </c>
      <c r="F17" s="86">
        <v>0.7</v>
      </c>
      <c r="G17" s="86">
        <v>0.7</v>
      </c>
      <c r="H17" s="86">
        <v>0.7</v>
      </c>
      <c r="I17" s="86">
        <v>0.7</v>
      </c>
      <c r="J17" s="86">
        <v>0.7</v>
      </c>
      <c r="K17" s="87">
        <v>0</v>
      </c>
      <c r="L17" s="88">
        <v>26</v>
      </c>
      <c r="M17" s="88">
        <v>77815000</v>
      </c>
      <c r="N17" s="88">
        <v>54470500</v>
      </c>
    </row>
    <row r="18" spans="2:14" s="69" customFormat="1" ht="23.1" customHeight="1">
      <c r="B18" s="61" t="s">
        <v>175</v>
      </c>
      <c r="C18" s="60" t="s">
        <v>176</v>
      </c>
      <c r="D18" s="86">
        <v>0.06</v>
      </c>
      <c r="E18" s="86">
        <v>0.06</v>
      </c>
      <c r="F18" s="86">
        <v>0.06</v>
      </c>
      <c r="G18" s="86">
        <v>0.06</v>
      </c>
      <c r="H18" s="86">
        <v>0.06</v>
      </c>
      <c r="I18" s="86">
        <v>0.06</v>
      </c>
      <c r="J18" s="86">
        <v>0.06</v>
      </c>
      <c r="K18" s="87">
        <v>0</v>
      </c>
      <c r="L18" s="88">
        <v>4</v>
      </c>
      <c r="M18" s="88">
        <v>30000000</v>
      </c>
      <c r="N18" s="88">
        <v>1800000</v>
      </c>
    </row>
    <row r="19" spans="2:14" ht="23.1" customHeight="1">
      <c r="B19" s="133" t="s">
        <v>24</v>
      </c>
      <c r="C19" s="134"/>
      <c r="D19" s="149"/>
      <c r="E19" s="150"/>
      <c r="F19" s="150"/>
      <c r="G19" s="150"/>
      <c r="H19" s="150"/>
      <c r="I19" s="150"/>
      <c r="J19" s="150"/>
      <c r="K19" s="151"/>
      <c r="L19" s="36">
        <f>SUM(L12:L18)</f>
        <v>73</v>
      </c>
      <c r="M19" s="36">
        <f>SUM(M12:M18)</f>
        <v>273844769</v>
      </c>
      <c r="N19" s="36">
        <f>SUM(N12:N18)</f>
        <v>91609991.590000004</v>
      </c>
    </row>
    <row r="20" spans="2:14" s="99" customFormat="1" ht="23.1" customHeight="1">
      <c r="B20" s="130" t="s">
        <v>168</v>
      </c>
      <c r="C20" s="131"/>
      <c r="D20" s="131"/>
      <c r="E20" s="131"/>
      <c r="F20" s="131"/>
      <c r="G20" s="131"/>
      <c r="H20" s="131"/>
      <c r="I20" s="131"/>
      <c r="J20" s="131"/>
      <c r="K20" s="131"/>
      <c r="L20" s="131"/>
      <c r="M20" s="131"/>
      <c r="N20" s="132"/>
    </row>
    <row r="21" spans="2:14" s="99" customFormat="1" ht="23.1" customHeight="1">
      <c r="B21" s="73" t="s">
        <v>189</v>
      </c>
      <c r="C21" s="74" t="s">
        <v>190</v>
      </c>
      <c r="D21" s="86">
        <v>8.1</v>
      </c>
      <c r="E21" s="86">
        <v>8.1999999999999993</v>
      </c>
      <c r="F21" s="86">
        <v>8.1</v>
      </c>
      <c r="G21" s="86">
        <v>8.11</v>
      </c>
      <c r="H21" s="86">
        <v>8.1</v>
      </c>
      <c r="I21" s="86">
        <v>8.1999999999999993</v>
      </c>
      <c r="J21" s="86">
        <v>8.1</v>
      </c>
      <c r="K21" s="87">
        <v>1.23</v>
      </c>
      <c r="L21" s="88">
        <v>37</v>
      </c>
      <c r="M21" s="88">
        <v>2654750</v>
      </c>
      <c r="N21" s="88">
        <v>21532575</v>
      </c>
    </row>
    <row r="22" spans="2:14" s="99" customFormat="1" ht="23.1" customHeight="1">
      <c r="B22" s="133" t="s">
        <v>257</v>
      </c>
      <c r="C22" s="134"/>
      <c r="D22" s="135"/>
      <c r="E22" s="136"/>
      <c r="F22" s="136"/>
      <c r="G22" s="136"/>
      <c r="H22" s="136"/>
      <c r="I22" s="136"/>
      <c r="J22" s="136"/>
      <c r="K22" s="137"/>
      <c r="L22" s="88">
        <v>37</v>
      </c>
      <c r="M22" s="88">
        <v>2654750</v>
      </c>
      <c r="N22" s="88">
        <v>21532575</v>
      </c>
    </row>
    <row r="23" spans="2:14" s="99" customFormat="1" ht="23.1" customHeight="1">
      <c r="B23" s="130" t="s">
        <v>37</v>
      </c>
      <c r="C23" s="131"/>
      <c r="D23" s="131"/>
      <c r="E23" s="131"/>
      <c r="F23" s="131"/>
      <c r="G23" s="131"/>
      <c r="H23" s="131"/>
      <c r="I23" s="131"/>
      <c r="J23" s="131"/>
      <c r="K23" s="131"/>
      <c r="L23" s="131"/>
      <c r="M23" s="131"/>
      <c r="N23" s="132"/>
    </row>
    <row r="24" spans="2:14" s="99" customFormat="1" ht="23.1" customHeight="1">
      <c r="B24" s="62" t="s">
        <v>264</v>
      </c>
      <c r="C24" s="60" t="s">
        <v>265</v>
      </c>
      <c r="D24" s="86">
        <v>0.38</v>
      </c>
      <c r="E24" s="86">
        <v>0.38</v>
      </c>
      <c r="F24" s="86">
        <v>0.38</v>
      </c>
      <c r="G24" s="86">
        <v>0.38</v>
      </c>
      <c r="H24" s="86">
        <v>0.38</v>
      </c>
      <c r="I24" s="86">
        <v>0.38</v>
      </c>
      <c r="J24" s="86">
        <v>0.37</v>
      </c>
      <c r="K24" s="87">
        <v>2.7</v>
      </c>
      <c r="L24" s="88">
        <v>1</v>
      </c>
      <c r="M24" s="88">
        <v>20000</v>
      </c>
      <c r="N24" s="88">
        <v>7600</v>
      </c>
    </row>
    <row r="25" spans="2:14" s="99" customFormat="1" ht="23.1" customHeight="1">
      <c r="B25" s="133" t="s">
        <v>290</v>
      </c>
      <c r="C25" s="134"/>
      <c r="D25" s="135"/>
      <c r="E25" s="136"/>
      <c r="F25" s="136"/>
      <c r="G25" s="136"/>
      <c r="H25" s="136"/>
      <c r="I25" s="136"/>
      <c r="J25" s="136"/>
      <c r="K25" s="137"/>
      <c r="L25" s="88">
        <v>1</v>
      </c>
      <c r="M25" s="88">
        <v>20000</v>
      </c>
      <c r="N25" s="88">
        <v>7600</v>
      </c>
    </row>
    <row r="26" spans="2:14" s="69" customFormat="1" ht="23.1" customHeight="1">
      <c r="B26" s="130" t="s">
        <v>25</v>
      </c>
      <c r="C26" s="131"/>
      <c r="D26" s="131"/>
      <c r="E26" s="131"/>
      <c r="F26" s="131"/>
      <c r="G26" s="131"/>
      <c r="H26" s="131"/>
      <c r="I26" s="131"/>
      <c r="J26" s="131"/>
      <c r="K26" s="131"/>
      <c r="L26" s="131"/>
      <c r="M26" s="131"/>
      <c r="N26" s="132"/>
    </row>
    <row r="27" spans="2:14" s="99" customFormat="1" ht="23.1" customHeight="1">
      <c r="B27" s="62" t="s">
        <v>198</v>
      </c>
      <c r="C27" s="60" t="s">
        <v>199</v>
      </c>
      <c r="D27" s="86">
        <v>0.98</v>
      </c>
      <c r="E27" s="86">
        <v>0.98</v>
      </c>
      <c r="F27" s="86">
        <v>0.97</v>
      </c>
      <c r="G27" s="86">
        <v>0.97</v>
      </c>
      <c r="H27" s="86">
        <v>0.99</v>
      </c>
      <c r="I27" s="86">
        <v>0.97</v>
      </c>
      <c r="J27" s="86">
        <v>0.99</v>
      </c>
      <c r="K27" s="87">
        <v>-2.02</v>
      </c>
      <c r="L27" s="88">
        <v>9</v>
      </c>
      <c r="M27" s="88">
        <v>5053766</v>
      </c>
      <c r="N27" s="88">
        <v>4903153.0199999996</v>
      </c>
    </row>
    <row r="28" spans="2:14" s="99" customFormat="1" ht="23.1" customHeight="1">
      <c r="B28" s="62" t="s">
        <v>171</v>
      </c>
      <c r="C28" s="60" t="s">
        <v>172</v>
      </c>
      <c r="D28" s="86">
        <v>3.72</v>
      </c>
      <c r="E28" s="86">
        <v>3.75</v>
      </c>
      <c r="F28" s="86">
        <v>3.72</v>
      </c>
      <c r="G28" s="86">
        <v>3.73</v>
      </c>
      <c r="H28" s="86">
        <v>3.72</v>
      </c>
      <c r="I28" s="86">
        <v>3.75</v>
      </c>
      <c r="J28" s="86">
        <v>3.72</v>
      </c>
      <c r="K28" s="87">
        <v>0.81</v>
      </c>
      <c r="L28" s="88">
        <v>16</v>
      </c>
      <c r="M28" s="88">
        <v>1395004</v>
      </c>
      <c r="N28" s="88">
        <v>5206914.88</v>
      </c>
    </row>
    <row r="29" spans="2:14" s="99" customFormat="1" ht="23.1" customHeight="1">
      <c r="B29" s="62" t="s">
        <v>271</v>
      </c>
      <c r="C29" s="60" t="s">
        <v>272</v>
      </c>
      <c r="D29" s="86">
        <v>1.68</v>
      </c>
      <c r="E29" s="86">
        <v>1.71</v>
      </c>
      <c r="F29" s="86">
        <v>1.68</v>
      </c>
      <c r="G29" s="86">
        <v>1.7</v>
      </c>
      <c r="H29" s="86">
        <v>1.7</v>
      </c>
      <c r="I29" s="86">
        <v>1.71</v>
      </c>
      <c r="J29" s="86">
        <v>1.73</v>
      </c>
      <c r="K29" s="87">
        <v>-1.1599999999999999</v>
      </c>
      <c r="L29" s="88">
        <v>10</v>
      </c>
      <c r="M29" s="88">
        <v>7000000</v>
      </c>
      <c r="N29" s="88">
        <v>11918500</v>
      </c>
    </row>
    <row r="30" spans="2:14" ht="23.1" customHeight="1">
      <c r="B30" s="133" t="s">
        <v>122</v>
      </c>
      <c r="C30" s="134"/>
      <c r="D30" s="135"/>
      <c r="E30" s="136"/>
      <c r="F30" s="136"/>
      <c r="G30" s="136"/>
      <c r="H30" s="136"/>
      <c r="I30" s="136"/>
      <c r="J30" s="136"/>
      <c r="K30" s="137"/>
      <c r="L30" s="84">
        <f>SUM(L27:L29)</f>
        <v>35</v>
      </c>
      <c r="M30" s="84">
        <f>SUM(M27:M29)</f>
        <v>13448770</v>
      </c>
      <c r="N30" s="84">
        <f>SUM(N27:N29)</f>
        <v>22028567.899999999</v>
      </c>
    </row>
    <row r="31" spans="2:14" ht="23.1" customHeight="1">
      <c r="B31" s="130" t="s">
        <v>26</v>
      </c>
      <c r="C31" s="131"/>
      <c r="D31" s="131"/>
      <c r="E31" s="131"/>
      <c r="F31" s="131"/>
      <c r="G31" s="131"/>
      <c r="H31" s="131"/>
      <c r="I31" s="131"/>
      <c r="J31" s="131"/>
      <c r="K31" s="131"/>
      <c r="L31" s="131"/>
      <c r="M31" s="131"/>
      <c r="N31" s="132"/>
    </row>
    <row r="32" spans="2:14" s="99" customFormat="1" ht="23.1" customHeight="1">
      <c r="B32" s="39" t="s">
        <v>107</v>
      </c>
      <c r="C32" s="39" t="s">
        <v>106</v>
      </c>
      <c r="D32" s="86">
        <v>1.8</v>
      </c>
      <c r="E32" s="86">
        <v>1.8</v>
      </c>
      <c r="F32" s="86">
        <v>1.8</v>
      </c>
      <c r="G32" s="86">
        <v>1.8</v>
      </c>
      <c r="H32" s="86">
        <v>1.7</v>
      </c>
      <c r="I32" s="86">
        <v>1.8</v>
      </c>
      <c r="J32" s="86">
        <v>1.7</v>
      </c>
      <c r="K32" s="87">
        <v>5.88</v>
      </c>
      <c r="L32" s="88">
        <v>2</v>
      </c>
      <c r="M32" s="88">
        <v>1301482</v>
      </c>
      <c r="N32" s="88">
        <v>2342667.6</v>
      </c>
    </row>
    <row r="33" spans="2:14" s="99" customFormat="1" ht="23.1" customHeight="1">
      <c r="B33" s="39" t="s">
        <v>216</v>
      </c>
      <c r="C33" s="39" t="s">
        <v>217</v>
      </c>
      <c r="D33" s="86">
        <v>3.29</v>
      </c>
      <c r="E33" s="86">
        <v>3.32</v>
      </c>
      <c r="F33" s="86">
        <v>3.29</v>
      </c>
      <c r="G33" s="86">
        <v>3.3</v>
      </c>
      <c r="H33" s="86">
        <v>3.29</v>
      </c>
      <c r="I33" s="86">
        <v>3.32</v>
      </c>
      <c r="J33" s="86">
        <v>3.29</v>
      </c>
      <c r="K33" s="87">
        <v>0.91</v>
      </c>
      <c r="L33" s="88">
        <v>36</v>
      </c>
      <c r="M33" s="88">
        <v>9196620</v>
      </c>
      <c r="N33" s="88">
        <v>30361589.32</v>
      </c>
    </row>
    <row r="34" spans="2:14" s="69" customFormat="1" ht="23.1" customHeight="1">
      <c r="B34" s="39" t="s">
        <v>166</v>
      </c>
      <c r="C34" s="39" t="s">
        <v>167</v>
      </c>
      <c r="D34" s="86">
        <v>0.51</v>
      </c>
      <c r="E34" s="86">
        <v>0.51</v>
      </c>
      <c r="F34" s="86">
        <v>0.49</v>
      </c>
      <c r="G34" s="86">
        <v>0.5</v>
      </c>
      <c r="H34" s="86">
        <v>0.5</v>
      </c>
      <c r="I34" s="86">
        <v>0.49</v>
      </c>
      <c r="J34" s="86">
        <v>0.51</v>
      </c>
      <c r="K34" s="87">
        <v>-3.92</v>
      </c>
      <c r="L34" s="88">
        <v>22</v>
      </c>
      <c r="M34" s="88">
        <v>36150000</v>
      </c>
      <c r="N34" s="88">
        <v>18085500</v>
      </c>
    </row>
    <row r="35" spans="2:14" s="99" customFormat="1" ht="23.1" customHeight="1">
      <c r="B35" s="65" t="s">
        <v>131</v>
      </c>
      <c r="C35" s="65" t="s">
        <v>132</v>
      </c>
      <c r="D35" s="86">
        <v>1.41</v>
      </c>
      <c r="E35" s="86">
        <v>1.41</v>
      </c>
      <c r="F35" s="86">
        <v>1.4</v>
      </c>
      <c r="G35" s="86">
        <v>1.41</v>
      </c>
      <c r="H35" s="86">
        <v>1.42</v>
      </c>
      <c r="I35" s="86">
        <v>1.4</v>
      </c>
      <c r="J35" s="86">
        <v>1.42</v>
      </c>
      <c r="K35" s="87">
        <v>-1.41</v>
      </c>
      <c r="L35" s="88">
        <v>23</v>
      </c>
      <c r="M35" s="88">
        <v>10325000</v>
      </c>
      <c r="N35" s="88">
        <v>14519750</v>
      </c>
    </row>
    <row r="36" spans="2:14" s="99" customFormat="1" ht="23.1" customHeight="1">
      <c r="B36" s="39" t="s">
        <v>173</v>
      </c>
      <c r="C36" s="39" t="s">
        <v>174</v>
      </c>
      <c r="D36" s="86">
        <v>1.55</v>
      </c>
      <c r="E36" s="86">
        <v>1.55</v>
      </c>
      <c r="F36" s="86">
        <v>1.55</v>
      </c>
      <c r="G36" s="86">
        <v>1.55</v>
      </c>
      <c r="H36" s="86">
        <v>1.6</v>
      </c>
      <c r="I36" s="86">
        <v>1.55</v>
      </c>
      <c r="J36" s="86">
        <v>1.6</v>
      </c>
      <c r="K36" s="87">
        <v>-3.12</v>
      </c>
      <c r="L36" s="88">
        <v>6</v>
      </c>
      <c r="M36" s="88">
        <v>1150000</v>
      </c>
      <c r="N36" s="88">
        <v>1782500</v>
      </c>
    </row>
    <row r="37" spans="2:14" s="99" customFormat="1" ht="23.1" customHeight="1">
      <c r="B37" s="39" t="s">
        <v>133</v>
      </c>
      <c r="C37" s="39" t="s">
        <v>134</v>
      </c>
      <c r="D37" s="86">
        <v>0.71</v>
      </c>
      <c r="E37" s="86">
        <v>0.71</v>
      </c>
      <c r="F37" s="86">
        <v>0.7</v>
      </c>
      <c r="G37" s="86">
        <v>0.7</v>
      </c>
      <c r="H37" s="86">
        <v>0.72</v>
      </c>
      <c r="I37" s="86">
        <v>0.7</v>
      </c>
      <c r="J37" s="86">
        <v>0.72</v>
      </c>
      <c r="K37" s="87">
        <v>-2.78</v>
      </c>
      <c r="L37" s="88">
        <v>3</v>
      </c>
      <c r="M37" s="88">
        <v>3000000</v>
      </c>
      <c r="N37" s="88">
        <v>2110000</v>
      </c>
    </row>
    <row r="38" spans="2:14" ht="23.1" customHeight="1">
      <c r="B38" s="133" t="s">
        <v>27</v>
      </c>
      <c r="C38" s="134"/>
      <c r="D38" s="135"/>
      <c r="E38" s="136"/>
      <c r="F38" s="136"/>
      <c r="G38" s="136"/>
      <c r="H38" s="136"/>
      <c r="I38" s="136"/>
      <c r="J38" s="136"/>
      <c r="K38" s="137"/>
      <c r="L38" s="38">
        <f>SUM(L32:L37)</f>
        <v>92</v>
      </c>
      <c r="M38" s="38">
        <f>SUM(M32:M37)</f>
        <v>61123102</v>
      </c>
      <c r="N38" s="38">
        <f>SUM(N32:N37)</f>
        <v>69202006.920000002</v>
      </c>
    </row>
    <row r="39" spans="2:14" s="69" customFormat="1" ht="23.1" customHeight="1">
      <c r="B39" s="130" t="s">
        <v>211</v>
      </c>
      <c r="C39" s="131"/>
      <c r="D39" s="131"/>
      <c r="E39" s="131"/>
      <c r="F39" s="131"/>
      <c r="G39" s="131"/>
      <c r="H39" s="131"/>
      <c r="I39" s="131"/>
      <c r="J39" s="131"/>
      <c r="K39" s="131"/>
      <c r="L39" s="131"/>
      <c r="M39" s="131"/>
      <c r="N39" s="132"/>
    </row>
    <row r="40" spans="2:14" s="99" customFormat="1" ht="23.1" customHeight="1">
      <c r="B40" s="39" t="s">
        <v>115</v>
      </c>
      <c r="C40" s="39" t="s">
        <v>116</v>
      </c>
      <c r="D40" s="86">
        <v>8.75</v>
      </c>
      <c r="E40" s="86">
        <v>9</v>
      </c>
      <c r="F40" s="86">
        <v>8.75</v>
      </c>
      <c r="G40" s="86">
        <v>8.77</v>
      </c>
      <c r="H40" s="86">
        <v>8.75</v>
      </c>
      <c r="I40" s="86">
        <v>9</v>
      </c>
      <c r="J40" s="86">
        <v>8.75</v>
      </c>
      <c r="K40" s="87">
        <v>2.86</v>
      </c>
      <c r="L40" s="88">
        <v>7</v>
      </c>
      <c r="M40" s="88">
        <v>135000</v>
      </c>
      <c r="N40" s="88">
        <v>1183750</v>
      </c>
    </row>
    <row r="41" spans="2:14" s="99" customFormat="1" ht="23.1" customHeight="1">
      <c r="B41" s="39" t="s">
        <v>117</v>
      </c>
      <c r="C41" s="39" t="s">
        <v>118</v>
      </c>
      <c r="D41" s="86">
        <v>60</v>
      </c>
      <c r="E41" s="86">
        <v>60</v>
      </c>
      <c r="F41" s="86">
        <v>60</v>
      </c>
      <c r="G41" s="86">
        <v>60</v>
      </c>
      <c r="H41" s="86">
        <v>60</v>
      </c>
      <c r="I41" s="86">
        <v>60</v>
      </c>
      <c r="J41" s="86">
        <v>60</v>
      </c>
      <c r="K41" s="87">
        <v>0</v>
      </c>
      <c r="L41" s="88">
        <v>5</v>
      </c>
      <c r="M41" s="88">
        <v>100000</v>
      </c>
      <c r="N41" s="88">
        <v>6000000</v>
      </c>
    </row>
    <row r="42" spans="2:14" s="69" customFormat="1" ht="27" customHeight="1">
      <c r="B42" s="176" t="s">
        <v>58</v>
      </c>
      <c r="C42" s="177"/>
      <c r="D42" s="177"/>
      <c r="E42" s="177"/>
      <c r="F42" s="177"/>
      <c r="G42" s="177"/>
      <c r="H42" s="177"/>
      <c r="I42" s="177"/>
      <c r="J42" s="177"/>
      <c r="K42" s="177"/>
      <c r="L42" s="177"/>
      <c r="M42" s="177"/>
      <c r="N42" s="177"/>
    </row>
    <row r="43" spans="2:14" s="99" customFormat="1" ht="21" customHeight="1">
      <c r="B43" s="144" t="s">
        <v>285</v>
      </c>
      <c r="C43" s="144"/>
      <c r="D43" s="144"/>
      <c r="E43" s="144"/>
      <c r="F43" s="144"/>
      <c r="G43" s="144"/>
      <c r="H43" s="144"/>
      <c r="I43" s="144"/>
      <c r="J43" s="144"/>
      <c r="K43" s="144"/>
      <c r="L43" s="144"/>
      <c r="M43" s="144"/>
      <c r="N43" s="145"/>
    </row>
    <row r="44" spans="2:14" s="99" customFormat="1" ht="51" customHeight="1">
      <c r="B44" s="45" t="s">
        <v>13</v>
      </c>
      <c r="C44" s="46" t="s">
        <v>14</v>
      </c>
      <c r="D44" s="46" t="s">
        <v>15</v>
      </c>
      <c r="E44" s="46" t="s">
        <v>16</v>
      </c>
      <c r="F44" s="46" t="s">
        <v>17</v>
      </c>
      <c r="G44" s="46" t="s">
        <v>18</v>
      </c>
      <c r="H44" s="46" t="s">
        <v>19</v>
      </c>
      <c r="I44" s="46" t="s">
        <v>20</v>
      </c>
      <c r="J44" s="46" t="s">
        <v>21</v>
      </c>
      <c r="K44" s="46" t="s">
        <v>22</v>
      </c>
      <c r="L44" s="46" t="s">
        <v>3</v>
      </c>
      <c r="M44" s="46" t="s">
        <v>2</v>
      </c>
      <c r="N44" s="46" t="s">
        <v>1</v>
      </c>
    </row>
    <row r="45" spans="2:14" s="99" customFormat="1" ht="23.1" customHeight="1">
      <c r="B45" s="130" t="s">
        <v>211</v>
      </c>
      <c r="C45" s="131"/>
      <c r="D45" s="131"/>
      <c r="E45" s="131"/>
      <c r="F45" s="131"/>
      <c r="G45" s="131"/>
      <c r="H45" s="131"/>
      <c r="I45" s="131"/>
      <c r="J45" s="131"/>
      <c r="K45" s="131"/>
      <c r="L45" s="131"/>
      <c r="M45" s="131"/>
      <c r="N45" s="132"/>
    </row>
    <row r="46" spans="2:14" s="99" customFormat="1" ht="23.1" customHeight="1">
      <c r="B46" s="39" t="s">
        <v>267</v>
      </c>
      <c r="C46" s="39" t="s">
        <v>268</v>
      </c>
      <c r="D46" s="86">
        <v>9.5</v>
      </c>
      <c r="E46" s="86">
        <v>9.5</v>
      </c>
      <c r="F46" s="86">
        <v>9.4</v>
      </c>
      <c r="G46" s="86">
        <v>9.44</v>
      </c>
      <c r="H46" s="86">
        <v>9.65</v>
      </c>
      <c r="I46" s="86">
        <v>9.4</v>
      </c>
      <c r="J46" s="86">
        <v>9.65</v>
      </c>
      <c r="K46" s="87">
        <v>-2.59</v>
      </c>
      <c r="L46" s="88">
        <v>4</v>
      </c>
      <c r="M46" s="88">
        <v>250000</v>
      </c>
      <c r="N46" s="88">
        <v>2360000</v>
      </c>
    </row>
    <row r="47" spans="2:14" s="99" customFormat="1" ht="23.1" customHeight="1">
      <c r="B47" s="39" t="s">
        <v>72</v>
      </c>
      <c r="C47" s="39" t="s">
        <v>73</v>
      </c>
      <c r="D47" s="86">
        <v>10.5</v>
      </c>
      <c r="E47" s="86">
        <v>10.5</v>
      </c>
      <c r="F47" s="86">
        <v>10.5</v>
      </c>
      <c r="G47" s="86">
        <v>10.5</v>
      </c>
      <c r="H47" s="86">
        <v>10.5</v>
      </c>
      <c r="I47" s="86">
        <v>10.5</v>
      </c>
      <c r="J47" s="86">
        <v>10.5</v>
      </c>
      <c r="K47" s="87">
        <v>0</v>
      </c>
      <c r="L47" s="88">
        <v>1</v>
      </c>
      <c r="M47" s="88">
        <v>3000</v>
      </c>
      <c r="N47" s="88">
        <v>31500</v>
      </c>
    </row>
    <row r="48" spans="2:14" s="99" customFormat="1" ht="23.1" customHeight="1">
      <c r="B48" s="39" t="s">
        <v>154</v>
      </c>
      <c r="C48" s="39" t="s">
        <v>153</v>
      </c>
      <c r="D48" s="86">
        <v>5</v>
      </c>
      <c r="E48" s="86">
        <v>5</v>
      </c>
      <c r="F48" s="86">
        <v>5</v>
      </c>
      <c r="G48" s="86">
        <v>5</v>
      </c>
      <c r="H48" s="86">
        <v>5</v>
      </c>
      <c r="I48" s="86">
        <v>5</v>
      </c>
      <c r="J48" s="86">
        <v>5</v>
      </c>
      <c r="K48" s="87">
        <v>0</v>
      </c>
      <c r="L48" s="88">
        <v>1</v>
      </c>
      <c r="M48" s="88">
        <v>100000</v>
      </c>
      <c r="N48" s="88">
        <v>500000</v>
      </c>
    </row>
    <row r="49" spans="2:14" ht="23.1" customHeight="1">
      <c r="B49" s="133" t="s">
        <v>121</v>
      </c>
      <c r="C49" s="134"/>
      <c r="D49" s="135"/>
      <c r="E49" s="136"/>
      <c r="F49" s="136"/>
      <c r="G49" s="136"/>
      <c r="H49" s="136"/>
      <c r="I49" s="136"/>
      <c r="J49" s="136"/>
      <c r="K49" s="137"/>
      <c r="L49" s="88">
        <f>SUM(L40:L48)</f>
        <v>18</v>
      </c>
      <c r="M49" s="88">
        <f>SUM(M40:M48)</f>
        <v>588000</v>
      </c>
      <c r="N49" s="88">
        <f>SUM(N40:N48)</f>
        <v>10075250</v>
      </c>
    </row>
    <row r="50" spans="2:14" s="99" customFormat="1" ht="23.1" customHeight="1">
      <c r="B50" s="138" t="s">
        <v>29</v>
      </c>
      <c r="C50" s="139"/>
      <c r="D50" s="139"/>
      <c r="E50" s="139"/>
      <c r="F50" s="139"/>
      <c r="G50" s="139"/>
      <c r="H50" s="139"/>
      <c r="I50" s="139"/>
      <c r="J50" s="139"/>
      <c r="K50" s="139"/>
      <c r="L50" s="139"/>
      <c r="M50" s="139"/>
      <c r="N50" s="140"/>
    </row>
    <row r="51" spans="2:14" s="99" customFormat="1" ht="23.1" customHeight="1">
      <c r="B51" s="39" t="s">
        <v>137</v>
      </c>
      <c r="C51" s="39" t="s">
        <v>138</v>
      </c>
      <c r="D51" s="86">
        <v>4.5</v>
      </c>
      <c r="E51" s="86">
        <v>4.7</v>
      </c>
      <c r="F51" s="86">
        <v>4.3499999999999996</v>
      </c>
      <c r="G51" s="86">
        <v>4.58</v>
      </c>
      <c r="H51" s="86">
        <v>4.3899999999999997</v>
      </c>
      <c r="I51" s="86">
        <v>4.55</v>
      </c>
      <c r="J51" s="86">
        <v>4.45</v>
      </c>
      <c r="K51" s="87">
        <v>2.25</v>
      </c>
      <c r="L51" s="88">
        <v>27</v>
      </c>
      <c r="M51" s="88">
        <v>6947737</v>
      </c>
      <c r="N51" s="88">
        <v>31802103.350000001</v>
      </c>
    </row>
    <row r="52" spans="2:14" s="99" customFormat="1" ht="23.1" customHeight="1">
      <c r="B52" s="39" t="s">
        <v>269</v>
      </c>
      <c r="C52" s="39" t="s">
        <v>270</v>
      </c>
      <c r="D52" s="86">
        <v>5.6</v>
      </c>
      <c r="E52" s="86">
        <v>5.6</v>
      </c>
      <c r="F52" s="86">
        <v>5.31</v>
      </c>
      <c r="G52" s="86">
        <v>5.4</v>
      </c>
      <c r="H52" s="86">
        <v>5.67</v>
      </c>
      <c r="I52" s="86">
        <v>5.33</v>
      </c>
      <c r="J52" s="86">
        <v>5.64</v>
      </c>
      <c r="K52" s="87">
        <v>-5.5</v>
      </c>
      <c r="L52" s="88">
        <v>106</v>
      </c>
      <c r="M52" s="88">
        <v>13613126</v>
      </c>
      <c r="N52" s="88">
        <v>73488456.620000005</v>
      </c>
    </row>
    <row r="53" spans="2:14" s="99" customFormat="1" ht="23.1" customHeight="1">
      <c r="B53" s="133" t="s">
        <v>258</v>
      </c>
      <c r="C53" s="134"/>
      <c r="D53" s="141"/>
      <c r="E53" s="142"/>
      <c r="F53" s="142"/>
      <c r="G53" s="142"/>
      <c r="H53" s="142"/>
      <c r="I53" s="142"/>
      <c r="J53" s="142"/>
      <c r="K53" s="143"/>
      <c r="L53" s="88">
        <f>SUM(L51:L52)</f>
        <v>133</v>
      </c>
      <c r="M53" s="88">
        <f>SUM(M51:M52)</f>
        <v>20560863</v>
      </c>
      <c r="N53" s="88">
        <f>SUM(N51:N52)</f>
        <v>105290559.97</v>
      </c>
    </row>
    <row r="54" spans="2:14" s="69" customFormat="1" ht="23.1" customHeight="1">
      <c r="B54" s="133" t="s">
        <v>30</v>
      </c>
      <c r="C54" s="134"/>
      <c r="D54" s="135"/>
      <c r="E54" s="136"/>
      <c r="F54" s="136"/>
      <c r="G54" s="136"/>
      <c r="H54" s="136"/>
      <c r="I54" s="136"/>
      <c r="J54" s="136"/>
      <c r="K54" s="137"/>
      <c r="L54" s="77">
        <f>L53+L49+L38+L30+L25+L22+L19</f>
        <v>389</v>
      </c>
      <c r="M54" s="121">
        <f t="shared" ref="M54:N54" si="0">M53+M49+M38+M30+M25+M22+M19</f>
        <v>372240254</v>
      </c>
      <c r="N54" s="121">
        <f t="shared" si="0"/>
        <v>319746551.38</v>
      </c>
    </row>
    <row r="55" spans="2:14" s="99" customFormat="1" ht="26.25" customHeight="1">
      <c r="B55" s="144" t="s">
        <v>287</v>
      </c>
      <c r="C55" s="144"/>
      <c r="D55" s="144"/>
      <c r="E55" s="144"/>
      <c r="F55" s="144"/>
      <c r="G55" s="144"/>
      <c r="H55" s="144"/>
      <c r="I55" s="144"/>
      <c r="J55" s="144"/>
      <c r="K55" s="144"/>
      <c r="L55" s="144"/>
      <c r="M55" s="144"/>
      <c r="N55" s="145"/>
    </row>
    <row r="56" spans="2:14" s="99" customFormat="1" ht="51" customHeight="1">
      <c r="B56" s="45" t="s">
        <v>13</v>
      </c>
      <c r="C56" s="46" t="s">
        <v>14</v>
      </c>
      <c r="D56" s="46" t="s">
        <v>15</v>
      </c>
      <c r="E56" s="46" t="s">
        <v>16</v>
      </c>
      <c r="F56" s="46" t="s">
        <v>17</v>
      </c>
      <c r="G56" s="46" t="s">
        <v>18</v>
      </c>
      <c r="H56" s="46" t="s">
        <v>19</v>
      </c>
      <c r="I56" s="46" t="s">
        <v>20</v>
      </c>
      <c r="J56" s="46" t="s">
        <v>21</v>
      </c>
      <c r="K56" s="46" t="s">
        <v>22</v>
      </c>
      <c r="L56" s="46" t="s">
        <v>3</v>
      </c>
      <c r="M56" s="46" t="s">
        <v>2</v>
      </c>
      <c r="N56" s="46" t="s">
        <v>1</v>
      </c>
    </row>
    <row r="57" spans="2:14" s="99" customFormat="1" ht="23.1" customHeight="1">
      <c r="B57" s="138" t="s">
        <v>23</v>
      </c>
      <c r="C57" s="139"/>
      <c r="D57" s="139"/>
      <c r="E57" s="139"/>
      <c r="F57" s="139"/>
      <c r="G57" s="139"/>
      <c r="H57" s="139"/>
      <c r="I57" s="139"/>
      <c r="J57" s="139"/>
      <c r="K57" s="139"/>
      <c r="L57" s="139"/>
      <c r="M57" s="139"/>
      <c r="N57" s="140"/>
    </row>
    <row r="58" spans="2:14" s="99" customFormat="1" ht="23.1" customHeight="1">
      <c r="B58" s="117" t="s">
        <v>288</v>
      </c>
      <c r="C58" s="117" t="s">
        <v>289</v>
      </c>
      <c r="D58" s="86">
        <v>0.39</v>
      </c>
      <c r="E58" s="86">
        <v>0.39</v>
      </c>
      <c r="F58" s="86">
        <v>0.39</v>
      </c>
      <c r="G58" s="86">
        <v>0.39</v>
      </c>
      <c r="H58" s="86">
        <v>0.39</v>
      </c>
      <c r="I58" s="86">
        <v>0.39</v>
      </c>
      <c r="J58" s="86">
        <v>0.39</v>
      </c>
      <c r="K58" s="87">
        <v>0</v>
      </c>
      <c r="L58" s="88">
        <v>4</v>
      </c>
      <c r="M58" s="88">
        <v>4700000</v>
      </c>
      <c r="N58" s="88">
        <v>1833000</v>
      </c>
    </row>
    <row r="59" spans="2:14" s="99" customFormat="1" ht="23.1" customHeight="1">
      <c r="B59" s="133" t="s">
        <v>24</v>
      </c>
      <c r="C59" s="134"/>
      <c r="D59" s="141"/>
      <c r="E59" s="142"/>
      <c r="F59" s="142"/>
      <c r="G59" s="142"/>
      <c r="H59" s="142"/>
      <c r="I59" s="142"/>
      <c r="J59" s="142"/>
      <c r="K59" s="143"/>
      <c r="L59" s="88">
        <v>4</v>
      </c>
      <c r="M59" s="88">
        <v>4700000</v>
      </c>
      <c r="N59" s="88">
        <v>1833000</v>
      </c>
    </row>
    <row r="60" spans="2:14" s="99" customFormat="1" ht="23.1" customHeight="1">
      <c r="B60" s="130" t="s">
        <v>168</v>
      </c>
      <c r="C60" s="131"/>
      <c r="D60" s="131"/>
      <c r="E60" s="131"/>
      <c r="F60" s="131"/>
      <c r="G60" s="131"/>
      <c r="H60" s="131"/>
      <c r="I60" s="131"/>
      <c r="J60" s="131"/>
      <c r="K60" s="131"/>
      <c r="L60" s="131"/>
      <c r="M60" s="131"/>
      <c r="N60" s="132"/>
    </row>
    <row r="61" spans="2:14" s="99" customFormat="1" ht="23.1" customHeight="1">
      <c r="B61" s="59" t="s">
        <v>212</v>
      </c>
      <c r="C61" s="52" t="s">
        <v>213</v>
      </c>
      <c r="D61" s="86">
        <v>2.6</v>
      </c>
      <c r="E61" s="86">
        <v>2.6</v>
      </c>
      <c r="F61" s="86">
        <v>2.6</v>
      </c>
      <c r="G61" s="86">
        <v>2.6</v>
      </c>
      <c r="H61" s="86">
        <v>2.6</v>
      </c>
      <c r="I61" s="86">
        <v>2.6</v>
      </c>
      <c r="J61" s="86">
        <v>2.6</v>
      </c>
      <c r="K61" s="87">
        <v>0</v>
      </c>
      <c r="L61" s="88">
        <v>1</v>
      </c>
      <c r="M61" s="88">
        <v>50000</v>
      </c>
      <c r="N61" s="88">
        <v>130000</v>
      </c>
    </row>
    <row r="62" spans="2:14" s="99" customFormat="1" ht="23.1" customHeight="1">
      <c r="B62" s="133" t="s">
        <v>257</v>
      </c>
      <c r="C62" s="134"/>
      <c r="D62" s="135"/>
      <c r="E62" s="136"/>
      <c r="F62" s="136"/>
      <c r="G62" s="136"/>
      <c r="H62" s="136"/>
      <c r="I62" s="136"/>
      <c r="J62" s="136"/>
      <c r="K62" s="137"/>
      <c r="L62" s="88">
        <v>1</v>
      </c>
      <c r="M62" s="88">
        <v>50000</v>
      </c>
      <c r="N62" s="88">
        <v>130000</v>
      </c>
    </row>
    <row r="63" spans="2:14" s="99" customFormat="1" ht="23.1" customHeight="1">
      <c r="B63" s="130" t="s">
        <v>25</v>
      </c>
      <c r="C63" s="131"/>
      <c r="D63" s="131"/>
      <c r="E63" s="131"/>
      <c r="F63" s="131"/>
      <c r="G63" s="131"/>
      <c r="H63" s="131"/>
      <c r="I63" s="131"/>
      <c r="J63" s="131"/>
      <c r="K63" s="131"/>
      <c r="L63" s="131"/>
      <c r="M63" s="131"/>
      <c r="N63" s="132"/>
    </row>
    <row r="64" spans="2:14" s="99" customFormat="1" ht="23.1" customHeight="1">
      <c r="B64" s="59" t="s">
        <v>227</v>
      </c>
      <c r="C64" s="52" t="s">
        <v>228</v>
      </c>
      <c r="D64" s="86">
        <v>0.75</v>
      </c>
      <c r="E64" s="86">
        <v>0.75</v>
      </c>
      <c r="F64" s="86">
        <v>0.75</v>
      </c>
      <c r="G64" s="86">
        <v>0.75</v>
      </c>
      <c r="H64" s="86">
        <v>0.65</v>
      </c>
      <c r="I64" s="86">
        <v>0.75</v>
      </c>
      <c r="J64" s="86">
        <v>0.65</v>
      </c>
      <c r="K64" s="87">
        <v>15.38</v>
      </c>
      <c r="L64" s="88">
        <v>1</v>
      </c>
      <c r="M64" s="88">
        <v>10000</v>
      </c>
      <c r="N64" s="88">
        <v>7500</v>
      </c>
    </row>
    <row r="65" spans="2:14" s="99" customFormat="1" ht="23.1" customHeight="1">
      <c r="B65" s="133" t="s">
        <v>122</v>
      </c>
      <c r="C65" s="134"/>
      <c r="D65" s="141"/>
      <c r="E65" s="142"/>
      <c r="F65" s="142"/>
      <c r="G65" s="142"/>
      <c r="H65" s="142"/>
      <c r="I65" s="142"/>
      <c r="J65" s="142"/>
      <c r="K65" s="143"/>
      <c r="L65" s="88">
        <v>1</v>
      </c>
      <c r="M65" s="88">
        <v>10000</v>
      </c>
      <c r="N65" s="88">
        <v>7500</v>
      </c>
    </row>
    <row r="66" spans="2:14" s="99" customFormat="1" ht="23.1" customHeight="1">
      <c r="B66" s="133" t="s">
        <v>276</v>
      </c>
      <c r="C66" s="134"/>
      <c r="D66" s="135"/>
      <c r="E66" s="136"/>
      <c r="F66" s="136"/>
      <c r="G66" s="136"/>
      <c r="H66" s="136"/>
      <c r="I66" s="136"/>
      <c r="J66" s="136"/>
      <c r="K66" s="137"/>
      <c r="L66" s="88">
        <f>L65+L62+L59</f>
        <v>6</v>
      </c>
      <c r="M66" s="88">
        <f t="shared" ref="M66:N66" si="1">M65+M62+M59</f>
        <v>4760000</v>
      </c>
      <c r="N66" s="88">
        <f t="shared" si="1"/>
        <v>1970500</v>
      </c>
    </row>
    <row r="67" spans="2:14" s="99" customFormat="1" ht="30" customHeight="1">
      <c r="B67" s="133" t="s">
        <v>277</v>
      </c>
      <c r="C67" s="134"/>
      <c r="D67" s="135"/>
      <c r="E67" s="136"/>
      <c r="F67" s="136"/>
      <c r="G67" s="136"/>
      <c r="H67" s="136"/>
      <c r="I67" s="136"/>
      <c r="J67" s="136"/>
      <c r="K67" s="137"/>
      <c r="L67" s="88">
        <f>L66+L54</f>
        <v>395</v>
      </c>
      <c r="M67" s="88">
        <f t="shared" ref="M67:N67" si="2">M66+M54</f>
        <v>377000254</v>
      </c>
      <c r="N67" s="88">
        <f t="shared" si="2"/>
        <v>321717051.38</v>
      </c>
    </row>
    <row r="68" spans="2:14" s="41" customFormat="1" ht="25.5" customHeight="1">
      <c r="B68" s="178" t="s">
        <v>291</v>
      </c>
      <c r="C68" s="179"/>
      <c r="D68" s="179"/>
      <c r="E68" s="179"/>
      <c r="F68" s="179"/>
      <c r="G68" s="179"/>
      <c r="H68" s="179"/>
      <c r="I68" s="179"/>
      <c r="J68" s="179"/>
      <c r="K68" s="179"/>
      <c r="L68" s="179"/>
      <c r="M68" s="179"/>
      <c r="N68" s="179"/>
    </row>
    <row r="69" spans="2:14" ht="24.75" customHeight="1">
      <c r="B69" s="162" t="s">
        <v>165</v>
      </c>
      <c r="C69" s="162"/>
      <c r="D69" s="162"/>
      <c r="E69" s="162"/>
      <c r="F69" s="162"/>
      <c r="G69" s="162"/>
      <c r="H69" s="47"/>
      <c r="I69" s="162" t="s">
        <v>65</v>
      </c>
      <c r="J69" s="162"/>
      <c r="K69" s="162"/>
      <c r="L69" s="162"/>
      <c r="M69" s="162"/>
      <c r="N69" s="162"/>
    </row>
    <row r="70" spans="2:14" ht="21" customHeight="1">
      <c r="B70" s="21" t="s">
        <v>31</v>
      </c>
      <c r="C70" s="22" t="s">
        <v>32</v>
      </c>
      <c r="D70" s="23" t="s">
        <v>60</v>
      </c>
      <c r="E70" s="163" t="s">
        <v>59</v>
      </c>
      <c r="F70" s="163"/>
      <c r="G70" s="163"/>
      <c r="H70" s="11"/>
      <c r="I70" s="180" t="s">
        <v>31</v>
      </c>
      <c r="J70" s="174"/>
      <c r="K70" s="181"/>
      <c r="L70" s="37" t="s">
        <v>32</v>
      </c>
      <c r="M70" s="37" t="s">
        <v>22</v>
      </c>
      <c r="N70" s="37" t="s">
        <v>2</v>
      </c>
    </row>
    <row r="71" spans="2:14" ht="21" customHeight="1">
      <c r="B71" s="90" t="s">
        <v>227</v>
      </c>
      <c r="C71" s="86">
        <v>0.75</v>
      </c>
      <c r="D71" s="91">
        <v>15.38</v>
      </c>
      <c r="E71" s="170">
        <v>10000</v>
      </c>
      <c r="F71" s="171">
        <v>10000</v>
      </c>
      <c r="G71" s="172">
        <v>10000</v>
      </c>
      <c r="H71" s="24"/>
      <c r="I71" s="164" t="s">
        <v>269</v>
      </c>
      <c r="J71" s="165" t="s">
        <v>269</v>
      </c>
      <c r="K71" s="166" t="s">
        <v>269</v>
      </c>
      <c r="L71" s="86">
        <v>5.33</v>
      </c>
      <c r="M71" s="89">
        <v>-5.5</v>
      </c>
      <c r="N71" s="88">
        <v>13613126</v>
      </c>
    </row>
    <row r="72" spans="2:14" s="11" customFormat="1" ht="21" customHeight="1">
      <c r="B72" s="119" t="s">
        <v>107</v>
      </c>
      <c r="C72" s="118">
        <v>1.8</v>
      </c>
      <c r="D72" s="120">
        <v>5.88</v>
      </c>
      <c r="E72" s="170">
        <v>1301482</v>
      </c>
      <c r="F72" s="171">
        <v>1301482</v>
      </c>
      <c r="G72" s="172">
        <v>1301482</v>
      </c>
      <c r="H72" s="24"/>
      <c r="I72" s="164" t="s">
        <v>166</v>
      </c>
      <c r="J72" s="165" t="s">
        <v>166</v>
      </c>
      <c r="K72" s="166" t="s">
        <v>166</v>
      </c>
      <c r="L72" s="86">
        <v>0.49</v>
      </c>
      <c r="M72" s="89">
        <v>-3.92</v>
      </c>
      <c r="N72" s="88">
        <v>36150000</v>
      </c>
    </row>
    <row r="73" spans="2:14" s="19" customFormat="1" ht="21" customHeight="1">
      <c r="B73" s="119" t="s">
        <v>115</v>
      </c>
      <c r="C73" s="118">
        <v>9</v>
      </c>
      <c r="D73" s="120">
        <v>2.86</v>
      </c>
      <c r="E73" s="170">
        <v>135000</v>
      </c>
      <c r="F73" s="171">
        <v>135000</v>
      </c>
      <c r="G73" s="172">
        <v>135000</v>
      </c>
      <c r="H73" s="24"/>
      <c r="I73" s="164" t="s">
        <v>173</v>
      </c>
      <c r="J73" s="165" t="s">
        <v>173</v>
      </c>
      <c r="K73" s="166" t="s">
        <v>173</v>
      </c>
      <c r="L73" s="114">
        <v>1.55</v>
      </c>
      <c r="M73" s="115">
        <v>-3.12</v>
      </c>
      <c r="N73" s="116">
        <v>1150000</v>
      </c>
    </row>
    <row r="74" spans="2:14" s="19" customFormat="1" ht="21" customHeight="1">
      <c r="B74" s="119" t="s">
        <v>264</v>
      </c>
      <c r="C74" s="118">
        <v>0.38</v>
      </c>
      <c r="D74" s="120">
        <v>2.7</v>
      </c>
      <c r="E74" s="170">
        <v>20000</v>
      </c>
      <c r="F74" s="171">
        <v>20000</v>
      </c>
      <c r="G74" s="172">
        <v>20000</v>
      </c>
      <c r="H74" s="24"/>
      <c r="I74" s="164" t="s">
        <v>133</v>
      </c>
      <c r="J74" s="165" t="s">
        <v>133</v>
      </c>
      <c r="K74" s="166" t="s">
        <v>133</v>
      </c>
      <c r="L74" s="114">
        <v>0.7</v>
      </c>
      <c r="M74" s="115">
        <v>-2.78</v>
      </c>
      <c r="N74" s="116">
        <v>3000000</v>
      </c>
    </row>
    <row r="75" spans="2:14" s="19" customFormat="1" ht="21" customHeight="1">
      <c r="B75" s="119" t="s">
        <v>137</v>
      </c>
      <c r="C75" s="118">
        <v>4.55</v>
      </c>
      <c r="D75" s="120">
        <v>2.25</v>
      </c>
      <c r="E75" s="170">
        <v>6947737</v>
      </c>
      <c r="F75" s="171">
        <v>6947737</v>
      </c>
      <c r="G75" s="172">
        <v>6947737</v>
      </c>
      <c r="H75" s="24"/>
      <c r="I75" s="164" t="s">
        <v>267</v>
      </c>
      <c r="J75" s="165" t="s">
        <v>267</v>
      </c>
      <c r="K75" s="166" t="s">
        <v>267</v>
      </c>
      <c r="L75" s="114">
        <v>9.4</v>
      </c>
      <c r="M75" s="115">
        <v>-2.59</v>
      </c>
      <c r="N75" s="116">
        <v>250000</v>
      </c>
    </row>
    <row r="76" spans="2:14" s="19" customFormat="1" ht="30.75" customHeight="1">
      <c r="B76" s="162" t="s">
        <v>33</v>
      </c>
      <c r="C76" s="162"/>
      <c r="D76" s="162"/>
      <c r="E76" s="162"/>
      <c r="F76" s="162"/>
      <c r="G76" s="162"/>
      <c r="H76" s="48"/>
      <c r="I76" s="162" t="s">
        <v>34</v>
      </c>
      <c r="J76" s="162"/>
      <c r="K76" s="162"/>
      <c r="L76" s="162"/>
      <c r="M76" s="162"/>
      <c r="N76" s="162"/>
    </row>
    <row r="77" spans="2:14" s="19" customFormat="1" ht="21" customHeight="1">
      <c r="B77" s="21" t="s">
        <v>31</v>
      </c>
      <c r="C77" s="22" t="s">
        <v>32</v>
      </c>
      <c r="D77" s="23" t="s">
        <v>60</v>
      </c>
      <c r="E77" s="163" t="s">
        <v>59</v>
      </c>
      <c r="F77" s="163"/>
      <c r="G77" s="163"/>
      <c r="H77" s="11"/>
      <c r="I77" s="173" t="s">
        <v>31</v>
      </c>
      <c r="J77" s="174"/>
      <c r="K77" s="175"/>
      <c r="L77" s="10" t="s">
        <v>32</v>
      </c>
      <c r="M77" s="10" t="s">
        <v>22</v>
      </c>
      <c r="N77" s="10" t="s">
        <v>1</v>
      </c>
    </row>
    <row r="78" spans="2:14" ht="21" customHeight="1">
      <c r="B78" s="90" t="s">
        <v>105</v>
      </c>
      <c r="C78" s="86">
        <v>0.11</v>
      </c>
      <c r="D78" s="87">
        <v>0</v>
      </c>
      <c r="E78" s="170">
        <v>114665909</v>
      </c>
      <c r="F78" s="171">
        <v>114665909</v>
      </c>
      <c r="G78" s="172">
        <v>114665909</v>
      </c>
      <c r="H78" s="25"/>
      <c r="I78" s="164" t="s">
        <v>269</v>
      </c>
      <c r="J78" s="165" t="s">
        <v>269</v>
      </c>
      <c r="K78" s="166" t="s">
        <v>269</v>
      </c>
      <c r="L78" s="86">
        <v>5.33</v>
      </c>
      <c r="M78" s="87">
        <v>-5.5</v>
      </c>
      <c r="N78" s="88">
        <v>73488456.620000005</v>
      </c>
    </row>
    <row r="79" spans="2:14" ht="21" customHeight="1">
      <c r="B79" s="61" t="s">
        <v>179</v>
      </c>
      <c r="C79" s="86">
        <v>0.7</v>
      </c>
      <c r="D79" s="87">
        <v>0</v>
      </c>
      <c r="E79" s="170">
        <v>77815000</v>
      </c>
      <c r="F79" s="171">
        <v>77815000</v>
      </c>
      <c r="G79" s="172">
        <v>77815000</v>
      </c>
      <c r="H79" s="25"/>
      <c r="I79" s="164" t="s">
        <v>179</v>
      </c>
      <c r="J79" s="165" t="s">
        <v>179</v>
      </c>
      <c r="K79" s="166" t="s">
        <v>179</v>
      </c>
      <c r="L79" s="86">
        <v>0.7</v>
      </c>
      <c r="M79" s="87">
        <v>0</v>
      </c>
      <c r="N79" s="88">
        <v>54470500</v>
      </c>
    </row>
    <row r="80" spans="2:14" s="14" customFormat="1" ht="21" customHeight="1">
      <c r="B80" s="61" t="s">
        <v>166</v>
      </c>
      <c r="C80" s="86">
        <v>0.49</v>
      </c>
      <c r="D80" s="87">
        <v>-3.92</v>
      </c>
      <c r="E80" s="170">
        <v>36150000</v>
      </c>
      <c r="F80" s="171">
        <v>36150000</v>
      </c>
      <c r="G80" s="172">
        <v>36150000</v>
      </c>
      <c r="H80" s="25"/>
      <c r="I80" s="164" t="s">
        <v>137</v>
      </c>
      <c r="J80" s="165" t="s">
        <v>137</v>
      </c>
      <c r="K80" s="166" t="s">
        <v>137</v>
      </c>
      <c r="L80" s="86">
        <v>4.55</v>
      </c>
      <c r="M80" s="87">
        <v>2.25</v>
      </c>
      <c r="N80" s="88">
        <v>31802103.350000001</v>
      </c>
    </row>
    <row r="81" spans="2:14" s="14" customFormat="1" ht="21" customHeight="1">
      <c r="B81" s="90" t="s">
        <v>142</v>
      </c>
      <c r="C81" s="86">
        <v>0.47</v>
      </c>
      <c r="D81" s="87">
        <v>0</v>
      </c>
      <c r="E81" s="170">
        <v>36100000</v>
      </c>
      <c r="F81" s="171">
        <v>36100000</v>
      </c>
      <c r="G81" s="172">
        <v>36100000</v>
      </c>
      <c r="H81" s="25"/>
      <c r="I81" s="164" t="s">
        <v>216</v>
      </c>
      <c r="J81" s="165" t="s">
        <v>216</v>
      </c>
      <c r="K81" s="166" t="s">
        <v>216</v>
      </c>
      <c r="L81" s="86">
        <v>3.32</v>
      </c>
      <c r="M81" s="87">
        <v>0.91</v>
      </c>
      <c r="N81" s="88">
        <v>30361589.32</v>
      </c>
    </row>
    <row r="82" spans="2:14" s="14" customFormat="1" ht="21" customHeight="1">
      <c r="B82" s="61" t="s">
        <v>175</v>
      </c>
      <c r="C82" s="86">
        <v>0.06</v>
      </c>
      <c r="D82" s="87">
        <v>0</v>
      </c>
      <c r="E82" s="170">
        <v>30000000</v>
      </c>
      <c r="F82" s="171">
        <v>30000000</v>
      </c>
      <c r="G82" s="172">
        <v>30000000</v>
      </c>
      <c r="H82" s="25"/>
      <c r="I82" s="164" t="s">
        <v>189</v>
      </c>
      <c r="J82" s="165" t="s">
        <v>189</v>
      </c>
      <c r="K82" s="166" t="s">
        <v>189</v>
      </c>
      <c r="L82" s="86">
        <v>8.1999999999999993</v>
      </c>
      <c r="M82" s="87">
        <v>1.23</v>
      </c>
      <c r="N82" s="88">
        <v>21532575</v>
      </c>
    </row>
    <row r="83" spans="2:14" s="14" customFormat="1" ht="95.25" customHeight="1">
      <c r="B83" s="104" t="s">
        <v>235</v>
      </c>
      <c r="C83" s="167" t="s">
        <v>263</v>
      </c>
      <c r="D83" s="168"/>
      <c r="E83" s="168"/>
      <c r="F83" s="168"/>
      <c r="G83" s="168"/>
      <c r="H83" s="168"/>
      <c r="I83" s="168"/>
      <c r="J83" s="168"/>
      <c r="K83" s="168"/>
      <c r="L83" s="168"/>
      <c r="M83" s="168"/>
      <c r="N83" s="169"/>
    </row>
  </sheetData>
  <mergeCells count="77">
    <mergeCell ref="D67:K67"/>
    <mergeCell ref="B65:C65"/>
    <mergeCell ref="D65:K65"/>
    <mergeCell ref="B66:C66"/>
    <mergeCell ref="D66:K66"/>
    <mergeCell ref="I75:K75"/>
    <mergeCell ref="E72:G72"/>
    <mergeCell ref="I72:K72"/>
    <mergeCell ref="I70:K70"/>
    <mergeCell ref="E74:G74"/>
    <mergeCell ref="E75:G75"/>
    <mergeCell ref="E70:G70"/>
    <mergeCell ref="E73:G73"/>
    <mergeCell ref="I74:K74"/>
    <mergeCell ref="I73:K73"/>
    <mergeCell ref="B68:N68"/>
    <mergeCell ref="E71:G71"/>
    <mergeCell ref="I71:K71"/>
    <mergeCell ref="B26:N26"/>
    <mergeCell ref="D38:K38"/>
    <mergeCell ref="D49:K49"/>
    <mergeCell ref="B54:C54"/>
    <mergeCell ref="D54:K54"/>
    <mergeCell ref="B49:C49"/>
    <mergeCell ref="B53:C53"/>
    <mergeCell ref="D53:K53"/>
    <mergeCell ref="B55:N55"/>
    <mergeCell ref="B63:N63"/>
    <mergeCell ref="B69:G69"/>
    <mergeCell ref="I69:N69"/>
    <mergeCell ref="B67:C67"/>
    <mergeCell ref="B31:N31"/>
    <mergeCell ref="B38:C38"/>
    <mergeCell ref="B22:C22"/>
    <mergeCell ref="D22:K22"/>
    <mergeCell ref="B20:N20"/>
    <mergeCell ref="I76:N76"/>
    <mergeCell ref="B76:G76"/>
    <mergeCell ref="E77:G77"/>
    <mergeCell ref="I78:K78"/>
    <mergeCell ref="C83:N83"/>
    <mergeCell ref="I81:K81"/>
    <mergeCell ref="E82:G82"/>
    <mergeCell ref="I82:K82"/>
    <mergeCell ref="I77:K77"/>
    <mergeCell ref="E78:G78"/>
    <mergeCell ref="I79:K79"/>
    <mergeCell ref="I80:K80"/>
    <mergeCell ref="E79:G79"/>
    <mergeCell ref="E81:G81"/>
    <mergeCell ref="E80:G80"/>
    <mergeCell ref="B1:D1"/>
    <mergeCell ref="B11:N11"/>
    <mergeCell ref="B19:C19"/>
    <mergeCell ref="D19:K19"/>
    <mergeCell ref="C5:E5"/>
    <mergeCell ref="C3:E3"/>
    <mergeCell ref="C4:E4"/>
    <mergeCell ref="C6:E6"/>
    <mergeCell ref="C7:D7"/>
    <mergeCell ref="B9:N9"/>
    <mergeCell ref="B23:N23"/>
    <mergeCell ref="B25:C25"/>
    <mergeCell ref="D25:K25"/>
    <mergeCell ref="B60:N60"/>
    <mergeCell ref="B62:C62"/>
    <mergeCell ref="D62:K62"/>
    <mergeCell ref="B57:N57"/>
    <mergeCell ref="B59:C59"/>
    <mergeCell ref="D59:K59"/>
    <mergeCell ref="B45:N45"/>
    <mergeCell ref="B43:N43"/>
    <mergeCell ref="B42:N42"/>
    <mergeCell ref="B50:N50"/>
    <mergeCell ref="B39:N39"/>
    <mergeCell ref="B30:C30"/>
    <mergeCell ref="D30:K30"/>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rightToLeft="1" topLeftCell="A22" workbookViewId="0">
      <selection activeCell="L4" sqref="L4"/>
    </sheetView>
  </sheetViews>
  <sheetFormatPr defaultRowHeight="14.25"/>
  <cols>
    <col min="1" max="1" width="3.75" style="99" customWidth="1"/>
    <col min="2" max="2" width="25.25" style="99" bestFit="1" customWidth="1"/>
    <col min="3" max="3" width="12.375" style="99" customWidth="1"/>
    <col min="4" max="4" width="11.625" style="99" customWidth="1"/>
    <col min="5" max="5" width="16.25" style="99" customWidth="1"/>
    <col min="6" max="6" width="20.75" style="99" customWidth="1"/>
    <col min="7" max="256" width="9" style="99"/>
    <col min="257" max="257" width="3.75" style="99" customWidth="1"/>
    <col min="258" max="258" width="25.25" style="99" bestFit="1" customWidth="1"/>
    <col min="259" max="259" width="12.375" style="99" customWidth="1"/>
    <col min="260" max="260" width="11.625" style="99" customWidth="1"/>
    <col min="261" max="261" width="16.25" style="99" customWidth="1"/>
    <col min="262" max="262" width="20.75" style="99" customWidth="1"/>
    <col min="263" max="512" width="9" style="99"/>
    <col min="513" max="513" width="3.75" style="99" customWidth="1"/>
    <col min="514" max="514" width="25.25" style="99" bestFit="1" customWidth="1"/>
    <col min="515" max="515" width="12.375" style="99" customWidth="1"/>
    <col min="516" max="516" width="11.625" style="99" customWidth="1"/>
    <col min="517" max="517" width="16.25" style="99" customWidth="1"/>
    <col min="518" max="518" width="20.75" style="99" customWidth="1"/>
    <col min="519" max="768" width="9" style="99"/>
    <col min="769" max="769" width="3.75" style="99" customWidth="1"/>
    <col min="770" max="770" width="25.25" style="99" bestFit="1" customWidth="1"/>
    <col min="771" max="771" width="12.375" style="99" customWidth="1"/>
    <col min="772" max="772" width="11.625" style="99" customWidth="1"/>
    <col min="773" max="773" width="16.25" style="99" customWidth="1"/>
    <col min="774" max="774" width="20.75" style="99" customWidth="1"/>
    <col min="775" max="1024" width="9" style="99"/>
    <col min="1025" max="1025" width="3.75" style="99" customWidth="1"/>
    <col min="1026" max="1026" width="25.25" style="99" bestFit="1" customWidth="1"/>
    <col min="1027" max="1027" width="12.375" style="99" customWidth="1"/>
    <col min="1028" max="1028" width="11.625" style="99" customWidth="1"/>
    <col min="1029" max="1029" width="16.25" style="99" customWidth="1"/>
    <col min="1030" max="1030" width="20.75" style="99" customWidth="1"/>
    <col min="1031" max="1280" width="9" style="99"/>
    <col min="1281" max="1281" width="3.75" style="99" customWidth="1"/>
    <col min="1282" max="1282" width="25.25" style="99" bestFit="1" customWidth="1"/>
    <col min="1283" max="1283" width="12.375" style="99" customWidth="1"/>
    <col min="1284" max="1284" width="11.625" style="99" customWidth="1"/>
    <col min="1285" max="1285" width="16.25" style="99" customWidth="1"/>
    <col min="1286" max="1286" width="20.75" style="99" customWidth="1"/>
    <col min="1287" max="1536" width="9" style="99"/>
    <col min="1537" max="1537" width="3.75" style="99" customWidth="1"/>
    <col min="1538" max="1538" width="25.25" style="99" bestFit="1" customWidth="1"/>
    <col min="1539" max="1539" width="12.375" style="99" customWidth="1"/>
    <col min="1540" max="1540" width="11.625" style="99" customWidth="1"/>
    <col min="1541" max="1541" width="16.25" style="99" customWidth="1"/>
    <col min="1542" max="1542" width="20.75" style="99" customWidth="1"/>
    <col min="1543" max="1792" width="9" style="99"/>
    <col min="1793" max="1793" width="3.75" style="99" customWidth="1"/>
    <col min="1794" max="1794" width="25.25" style="99" bestFit="1" customWidth="1"/>
    <col min="1795" max="1795" width="12.375" style="99" customWidth="1"/>
    <col min="1796" max="1796" width="11.625" style="99" customWidth="1"/>
    <col min="1797" max="1797" width="16.25" style="99" customWidth="1"/>
    <col min="1798" max="1798" width="20.75" style="99" customWidth="1"/>
    <col min="1799" max="2048" width="9" style="99"/>
    <col min="2049" max="2049" width="3.75" style="99" customWidth="1"/>
    <col min="2050" max="2050" width="25.25" style="99" bestFit="1" customWidth="1"/>
    <col min="2051" max="2051" width="12.375" style="99" customWidth="1"/>
    <col min="2052" max="2052" width="11.625" style="99" customWidth="1"/>
    <col min="2053" max="2053" width="16.25" style="99" customWidth="1"/>
    <col min="2054" max="2054" width="20.75" style="99" customWidth="1"/>
    <col min="2055" max="2304" width="9" style="99"/>
    <col min="2305" max="2305" width="3.75" style="99" customWidth="1"/>
    <col min="2306" max="2306" width="25.25" style="99" bestFit="1" customWidth="1"/>
    <col min="2307" max="2307" width="12.375" style="99" customWidth="1"/>
    <col min="2308" max="2308" width="11.625" style="99" customWidth="1"/>
    <col min="2309" max="2309" width="16.25" style="99" customWidth="1"/>
    <col min="2310" max="2310" width="20.75" style="99" customWidth="1"/>
    <col min="2311" max="2560" width="9" style="99"/>
    <col min="2561" max="2561" width="3.75" style="99" customWidth="1"/>
    <col min="2562" max="2562" width="25.25" style="99" bestFit="1" customWidth="1"/>
    <col min="2563" max="2563" width="12.375" style="99" customWidth="1"/>
    <col min="2564" max="2564" width="11.625" style="99" customWidth="1"/>
    <col min="2565" max="2565" width="16.25" style="99" customWidth="1"/>
    <col min="2566" max="2566" width="20.75" style="99" customWidth="1"/>
    <col min="2567" max="2816" width="9" style="99"/>
    <col min="2817" max="2817" width="3.75" style="99" customWidth="1"/>
    <col min="2818" max="2818" width="25.25" style="99" bestFit="1" customWidth="1"/>
    <col min="2819" max="2819" width="12.375" style="99" customWidth="1"/>
    <col min="2820" max="2820" width="11.625" style="99" customWidth="1"/>
    <col min="2821" max="2821" width="16.25" style="99" customWidth="1"/>
    <col min="2822" max="2822" width="20.75" style="99" customWidth="1"/>
    <col min="2823" max="3072" width="9" style="99"/>
    <col min="3073" max="3073" width="3.75" style="99" customWidth="1"/>
    <col min="3074" max="3074" width="25.25" style="99" bestFit="1" customWidth="1"/>
    <col min="3075" max="3075" width="12.375" style="99" customWidth="1"/>
    <col min="3076" max="3076" width="11.625" style="99" customWidth="1"/>
    <col min="3077" max="3077" width="16.25" style="99" customWidth="1"/>
    <col min="3078" max="3078" width="20.75" style="99" customWidth="1"/>
    <col min="3079" max="3328" width="9" style="99"/>
    <col min="3329" max="3329" width="3.75" style="99" customWidth="1"/>
    <col min="3330" max="3330" width="25.25" style="99" bestFit="1" customWidth="1"/>
    <col min="3331" max="3331" width="12.375" style="99" customWidth="1"/>
    <col min="3332" max="3332" width="11.625" style="99" customWidth="1"/>
    <col min="3333" max="3333" width="16.25" style="99" customWidth="1"/>
    <col min="3334" max="3334" width="20.75" style="99" customWidth="1"/>
    <col min="3335" max="3584" width="9" style="99"/>
    <col min="3585" max="3585" width="3.75" style="99" customWidth="1"/>
    <col min="3586" max="3586" width="25.25" style="99" bestFit="1" customWidth="1"/>
    <col min="3587" max="3587" width="12.375" style="99" customWidth="1"/>
    <col min="3588" max="3588" width="11.625" style="99" customWidth="1"/>
    <col min="3589" max="3589" width="16.25" style="99" customWidth="1"/>
    <col min="3590" max="3590" width="20.75" style="99" customWidth="1"/>
    <col min="3591" max="3840" width="9" style="99"/>
    <col min="3841" max="3841" width="3.75" style="99" customWidth="1"/>
    <col min="3842" max="3842" width="25.25" style="99" bestFit="1" customWidth="1"/>
    <col min="3843" max="3843" width="12.375" style="99" customWidth="1"/>
    <col min="3844" max="3844" width="11.625" style="99" customWidth="1"/>
    <col min="3845" max="3845" width="16.25" style="99" customWidth="1"/>
    <col min="3846" max="3846" width="20.75" style="99" customWidth="1"/>
    <col min="3847" max="4096" width="9" style="99"/>
    <col min="4097" max="4097" width="3.75" style="99" customWidth="1"/>
    <col min="4098" max="4098" width="25.25" style="99" bestFit="1" customWidth="1"/>
    <col min="4099" max="4099" width="12.375" style="99" customWidth="1"/>
    <col min="4100" max="4100" width="11.625" style="99" customWidth="1"/>
    <col min="4101" max="4101" width="16.25" style="99" customWidth="1"/>
    <col min="4102" max="4102" width="20.75" style="99" customWidth="1"/>
    <col min="4103" max="4352" width="9" style="99"/>
    <col min="4353" max="4353" width="3.75" style="99" customWidth="1"/>
    <col min="4354" max="4354" width="25.25" style="99" bestFit="1" customWidth="1"/>
    <col min="4355" max="4355" width="12.375" style="99" customWidth="1"/>
    <col min="4356" max="4356" width="11.625" style="99" customWidth="1"/>
    <col min="4357" max="4357" width="16.25" style="99" customWidth="1"/>
    <col min="4358" max="4358" width="20.75" style="99" customWidth="1"/>
    <col min="4359" max="4608" width="9" style="99"/>
    <col min="4609" max="4609" width="3.75" style="99" customWidth="1"/>
    <col min="4610" max="4610" width="25.25" style="99" bestFit="1" customWidth="1"/>
    <col min="4611" max="4611" width="12.375" style="99" customWidth="1"/>
    <col min="4612" max="4612" width="11.625" style="99" customWidth="1"/>
    <col min="4613" max="4613" width="16.25" style="99" customWidth="1"/>
    <col min="4614" max="4614" width="20.75" style="99" customWidth="1"/>
    <col min="4615" max="4864" width="9" style="99"/>
    <col min="4865" max="4865" width="3.75" style="99" customWidth="1"/>
    <col min="4866" max="4866" width="25.25" style="99" bestFit="1" customWidth="1"/>
    <col min="4867" max="4867" width="12.375" style="99" customWidth="1"/>
    <col min="4868" max="4868" width="11.625" style="99" customWidth="1"/>
    <col min="4869" max="4869" width="16.25" style="99" customWidth="1"/>
    <col min="4870" max="4870" width="20.75" style="99" customWidth="1"/>
    <col min="4871" max="5120" width="9" style="99"/>
    <col min="5121" max="5121" width="3.75" style="99" customWidth="1"/>
    <col min="5122" max="5122" width="25.25" style="99" bestFit="1" customWidth="1"/>
    <col min="5123" max="5123" width="12.375" style="99" customWidth="1"/>
    <col min="5124" max="5124" width="11.625" style="99" customWidth="1"/>
    <col min="5125" max="5125" width="16.25" style="99" customWidth="1"/>
    <col min="5126" max="5126" width="20.75" style="99" customWidth="1"/>
    <col min="5127" max="5376" width="9" style="99"/>
    <col min="5377" max="5377" width="3.75" style="99" customWidth="1"/>
    <col min="5378" max="5378" width="25.25" style="99" bestFit="1" customWidth="1"/>
    <col min="5379" max="5379" width="12.375" style="99" customWidth="1"/>
    <col min="5380" max="5380" width="11.625" style="99" customWidth="1"/>
    <col min="5381" max="5381" width="16.25" style="99" customWidth="1"/>
    <col min="5382" max="5382" width="20.75" style="99" customWidth="1"/>
    <col min="5383" max="5632" width="9" style="99"/>
    <col min="5633" max="5633" width="3.75" style="99" customWidth="1"/>
    <col min="5634" max="5634" width="25.25" style="99" bestFit="1" customWidth="1"/>
    <col min="5635" max="5635" width="12.375" style="99" customWidth="1"/>
    <col min="5636" max="5636" width="11.625" style="99" customWidth="1"/>
    <col min="5637" max="5637" width="16.25" style="99" customWidth="1"/>
    <col min="5638" max="5638" width="20.75" style="99" customWidth="1"/>
    <col min="5639" max="5888" width="9" style="99"/>
    <col min="5889" max="5889" width="3.75" style="99" customWidth="1"/>
    <col min="5890" max="5890" width="25.25" style="99" bestFit="1" customWidth="1"/>
    <col min="5891" max="5891" width="12.375" style="99" customWidth="1"/>
    <col min="5892" max="5892" width="11.625" style="99" customWidth="1"/>
    <col min="5893" max="5893" width="16.25" style="99" customWidth="1"/>
    <col min="5894" max="5894" width="20.75" style="99" customWidth="1"/>
    <col min="5895" max="6144" width="9" style="99"/>
    <col min="6145" max="6145" width="3.75" style="99" customWidth="1"/>
    <col min="6146" max="6146" width="25.25" style="99" bestFit="1" customWidth="1"/>
    <col min="6147" max="6147" width="12.375" style="99" customWidth="1"/>
    <col min="6148" max="6148" width="11.625" style="99" customWidth="1"/>
    <col min="6149" max="6149" width="16.25" style="99" customWidth="1"/>
    <col min="6150" max="6150" width="20.75" style="99" customWidth="1"/>
    <col min="6151" max="6400" width="9" style="99"/>
    <col min="6401" max="6401" width="3.75" style="99" customWidth="1"/>
    <col min="6402" max="6402" width="25.25" style="99" bestFit="1" customWidth="1"/>
    <col min="6403" max="6403" width="12.375" style="99" customWidth="1"/>
    <col min="6404" max="6404" width="11.625" style="99" customWidth="1"/>
    <col min="6405" max="6405" width="16.25" style="99" customWidth="1"/>
    <col min="6406" max="6406" width="20.75" style="99" customWidth="1"/>
    <col min="6407" max="6656" width="9" style="99"/>
    <col min="6657" max="6657" width="3.75" style="99" customWidth="1"/>
    <col min="6658" max="6658" width="25.25" style="99" bestFit="1" customWidth="1"/>
    <col min="6659" max="6659" width="12.375" style="99" customWidth="1"/>
    <col min="6660" max="6660" width="11.625" style="99" customWidth="1"/>
    <col min="6661" max="6661" width="16.25" style="99" customWidth="1"/>
    <col min="6662" max="6662" width="20.75" style="99" customWidth="1"/>
    <col min="6663" max="6912" width="9" style="99"/>
    <col min="6913" max="6913" width="3.75" style="99" customWidth="1"/>
    <col min="6914" max="6914" width="25.25" style="99" bestFit="1" customWidth="1"/>
    <col min="6915" max="6915" width="12.375" style="99" customWidth="1"/>
    <col min="6916" max="6916" width="11.625" style="99" customWidth="1"/>
    <col min="6917" max="6917" width="16.25" style="99" customWidth="1"/>
    <col min="6918" max="6918" width="20.75" style="99" customWidth="1"/>
    <col min="6919" max="7168" width="9" style="99"/>
    <col min="7169" max="7169" width="3.75" style="99" customWidth="1"/>
    <col min="7170" max="7170" width="25.25" style="99" bestFit="1" customWidth="1"/>
    <col min="7171" max="7171" width="12.375" style="99" customWidth="1"/>
    <col min="7172" max="7172" width="11.625" style="99" customWidth="1"/>
    <col min="7173" max="7173" width="16.25" style="99" customWidth="1"/>
    <col min="7174" max="7174" width="20.75" style="99" customWidth="1"/>
    <col min="7175" max="7424" width="9" style="99"/>
    <col min="7425" max="7425" width="3.75" style="99" customWidth="1"/>
    <col min="7426" max="7426" width="25.25" style="99" bestFit="1" customWidth="1"/>
    <col min="7427" max="7427" width="12.375" style="99" customWidth="1"/>
    <col min="7428" max="7428" width="11.625" style="99" customWidth="1"/>
    <col min="7429" max="7429" width="16.25" style="99" customWidth="1"/>
    <col min="7430" max="7430" width="20.75" style="99" customWidth="1"/>
    <col min="7431" max="7680" width="9" style="99"/>
    <col min="7681" max="7681" width="3.75" style="99" customWidth="1"/>
    <col min="7682" max="7682" width="25.25" style="99" bestFit="1" customWidth="1"/>
    <col min="7683" max="7683" width="12.375" style="99" customWidth="1"/>
    <col min="7684" max="7684" width="11.625" style="99" customWidth="1"/>
    <col min="7685" max="7685" width="16.25" style="99" customWidth="1"/>
    <col min="7686" max="7686" width="20.75" style="99" customWidth="1"/>
    <col min="7687" max="7936" width="9" style="99"/>
    <col min="7937" max="7937" width="3.75" style="99" customWidth="1"/>
    <col min="7938" max="7938" width="25.25" style="99" bestFit="1" customWidth="1"/>
    <col min="7939" max="7939" width="12.375" style="99" customWidth="1"/>
    <col min="7940" max="7940" width="11.625" style="99" customWidth="1"/>
    <col min="7941" max="7941" width="16.25" style="99" customWidth="1"/>
    <col min="7942" max="7942" width="20.75" style="99" customWidth="1"/>
    <col min="7943" max="8192" width="9" style="99"/>
    <col min="8193" max="8193" width="3.75" style="99" customWidth="1"/>
    <col min="8194" max="8194" width="25.25" style="99" bestFit="1" customWidth="1"/>
    <col min="8195" max="8195" width="12.375" style="99" customWidth="1"/>
    <col min="8196" max="8196" width="11.625" style="99" customWidth="1"/>
    <col min="8197" max="8197" width="16.25" style="99" customWidth="1"/>
    <col min="8198" max="8198" width="20.75" style="99" customWidth="1"/>
    <col min="8199" max="8448" width="9" style="99"/>
    <col min="8449" max="8449" width="3.75" style="99" customWidth="1"/>
    <col min="8450" max="8450" width="25.25" style="99" bestFit="1" customWidth="1"/>
    <col min="8451" max="8451" width="12.375" style="99" customWidth="1"/>
    <col min="8452" max="8452" width="11.625" style="99" customWidth="1"/>
    <col min="8453" max="8453" width="16.25" style="99" customWidth="1"/>
    <col min="8454" max="8454" width="20.75" style="99" customWidth="1"/>
    <col min="8455" max="8704" width="9" style="99"/>
    <col min="8705" max="8705" width="3.75" style="99" customWidth="1"/>
    <col min="8706" max="8706" width="25.25" style="99" bestFit="1" customWidth="1"/>
    <col min="8707" max="8707" width="12.375" style="99" customWidth="1"/>
    <col min="8708" max="8708" width="11.625" style="99" customWidth="1"/>
    <col min="8709" max="8709" width="16.25" style="99" customWidth="1"/>
    <col min="8710" max="8710" width="20.75" style="99" customWidth="1"/>
    <col min="8711" max="8960" width="9" style="99"/>
    <col min="8961" max="8961" width="3.75" style="99" customWidth="1"/>
    <col min="8962" max="8962" width="25.25" style="99" bestFit="1" customWidth="1"/>
    <col min="8963" max="8963" width="12.375" style="99" customWidth="1"/>
    <col min="8964" max="8964" width="11.625" style="99" customWidth="1"/>
    <col min="8965" max="8965" width="16.25" style="99" customWidth="1"/>
    <col min="8966" max="8966" width="20.75" style="99" customWidth="1"/>
    <col min="8967" max="9216" width="9" style="99"/>
    <col min="9217" max="9217" width="3.75" style="99" customWidth="1"/>
    <col min="9218" max="9218" width="25.25" style="99" bestFit="1" customWidth="1"/>
    <col min="9219" max="9219" width="12.375" style="99" customWidth="1"/>
    <col min="9220" max="9220" width="11.625" style="99" customWidth="1"/>
    <col min="9221" max="9221" width="16.25" style="99" customWidth="1"/>
    <col min="9222" max="9222" width="20.75" style="99" customWidth="1"/>
    <col min="9223" max="9472" width="9" style="99"/>
    <col min="9473" max="9473" width="3.75" style="99" customWidth="1"/>
    <col min="9474" max="9474" width="25.25" style="99" bestFit="1" customWidth="1"/>
    <col min="9475" max="9475" width="12.375" style="99" customWidth="1"/>
    <col min="9476" max="9476" width="11.625" style="99" customWidth="1"/>
    <col min="9477" max="9477" width="16.25" style="99" customWidth="1"/>
    <col min="9478" max="9478" width="20.75" style="99" customWidth="1"/>
    <col min="9479" max="9728" width="9" style="99"/>
    <col min="9729" max="9729" width="3.75" style="99" customWidth="1"/>
    <col min="9730" max="9730" width="25.25" style="99" bestFit="1" customWidth="1"/>
    <col min="9731" max="9731" width="12.375" style="99" customWidth="1"/>
    <col min="9732" max="9732" width="11.625" style="99" customWidth="1"/>
    <col min="9733" max="9733" width="16.25" style="99" customWidth="1"/>
    <col min="9734" max="9734" width="20.75" style="99" customWidth="1"/>
    <col min="9735" max="9984" width="9" style="99"/>
    <col min="9985" max="9985" width="3.75" style="99" customWidth="1"/>
    <col min="9986" max="9986" width="25.25" style="99" bestFit="1" customWidth="1"/>
    <col min="9987" max="9987" width="12.375" style="99" customWidth="1"/>
    <col min="9988" max="9988" width="11.625" style="99" customWidth="1"/>
    <col min="9989" max="9989" width="16.25" style="99" customWidth="1"/>
    <col min="9990" max="9990" width="20.75" style="99" customWidth="1"/>
    <col min="9991" max="10240" width="9" style="99"/>
    <col min="10241" max="10241" width="3.75" style="99" customWidth="1"/>
    <col min="10242" max="10242" width="25.25" style="99" bestFit="1" customWidth="1"/>
    <col min="10243" max="10243" width="12.375" style="99" customWidth="1"/>
    <col min="10244" max="10244" width="11.625" style="99" customWidth="1"/>
    <col min="10245" max="10245" width="16.25" style="99" customWidth="1"/>
    <col min="10246" max="10246" width="20.75" style="99" customWidth="1"/>
    <col min="10247" max="10496" width="9" style="99"/>
    <col min="10497" max="10497" width="3.75" style="99" customWidth="1"/>
    <col min="10498" max="10498" width="25.25" style="99" bestFit="1" customWidth="1"/>
    <col min="10499" max="10499" width="12.375" style="99" customWidth="1"/>
    <col min="10500" max="10500" width="11.625" style="99" customWidth="1"/>
    <col min="10501" max="10501" width="16.25" style="99" customWidth="1"/>
    <col min="10502" max="10502" width="20.75" style="99" customWidth="1"/>
    <col min="10503" max="10752" width="9" style="99"/>
    <col min="10753" max="10753" width="3.75" style="99" customWidth="1"/>
    <col min="10754" max="10754" width="25.25" style="99" bestFit="1" customWidth="1"/>
    <col min="10755" max="10755" width="12.375" style="99" customWidth="1"/>
    <col min="10756" max="10756" width="11.625" style="99" customWidth="1"/>
    <col min="10757" max="10757" width="16.25" style="99" customWidth="1"/>
    <col min="10758" max="10758" width="20.75" style="99" customWidth="1"/>
    <col min="10759" max="11008" width="9" style="99"/>
    <col min="11009" max="11009" width="3.75" style="99" customWidth="1"/>
    <col min="11010" max="11010" width="25.25" style="99" bestFit="1" customWidth="1"/>
    <col min="11011" max="11011" width="12.375" style="99" customWidth="1"/>
    <col min="11012" max="11012" width="11.625" style="99" customWidth="1"/>
    <col min="11013" max="11013" width="16.25" style="99" customWidth="1"/>
    <col min="11014" max="11014" width="20.75" style="99" customWidth="1"/>
    <col min="11015" max="11264" width="9" style="99"/>
    <col min="11265" max="11265" width="3.75" style="99" customWidth="1"/>
    <col min="11266" max="11266" width="25.25" style="99" bestFit="1" customWidth="1"/>
    <col min="11267" max="11267" width="12.375" style="99" customWidth="1"/>
    <col min="11268" max="11268" width="11.625" style="99" customWidth="1"/>
    <col min="11269" max="11269" width="16.25" style="99" customWidth="1"/>
    <col min="11270" max="11270" width="20.75" style="99" customWidth="1"/>
    <col min="11271" max="11520" width="9" style="99"/>
    <col min="11521" max="11521" width="3.75" style="99" customWidth="1"/>
    <col min="11522" max="11522" width="25.25" style="99" bestFit="1" customWidth="1"/>
    <col min="11523" max="11523" width="12.375" style="99" customWidth="1"/>
    <col min="11524" max="11524" width="11.625" style="99" customWidth="1"/>
    <col min="11525" max="11525" width="16.25" style="99" customWidth="1"/>
    <col min="11526" max="11526" width="20.75" style="99" customWidth="1"/>
    <col min="11527" max="11776" width="9" style="99"/>
    <col min="11777" max="11777" width="3.75" style="99" customWidth="1"/>
    <col min="11778" max="11778" width="25.25" style="99" bestFit="1" customWidth="1"/>
    <col min="11779" max="11779" width="12.375" style="99" customWidth="1"/>
    <col min="11780" max="11780" width="11.625" style="99" customWidth="1"/>
    <col min="11781" max="11781" width="16.25" style="99" customWidth="1"/>
    <col min="11782" max="11782" width="20.75" style="99" customWidth="1"/>
    <col min="11783" max="12032" width="9" style="99"/>
    <col min="12033" max="12033" width="3.75" style="99" customWidth="1"/>
    <col min="12034" max="12034" width="25.25" style="99" bestFit="1" customWidth="1"/>
    <col min="12035" max="12035" width="12.375" style="99" customWidth="1"/>
    <col min="12036" max="12036" width="11.625" style="99" customWidth="1"/>
    <col min="12037" max="12037" width="16.25" style="99" customWidth="1"/>
    <col min="12038" max="12038" width="20.75" style="99" customWidth="1"/>
    <col min="12039" max="12288" width="9" style="99"/>
    <col min="12289" max="12289" width="3.75" style="99" customWidth="1"/>
    <col min="12290" max="12290" width="25.25" style="99" bestFit="1" customWidth="1"/>
    <col min="12291" max="12291" width="12.375" style="99" customWidth="1"/>
    <col min="12292" max="12292" width="11.625" style="99" customWidth="1"/>
    <col min="12293" max="12293" width="16.25" style="99" customWidth="1"/>
    <col min="12294" max="12294" width="20.75" style="99" customWidth="1"/>
    <col min="12295" max="12544" width="9" style="99"/>
    <col min="12545" max="12545" width="3.75" style="99" customWidth="1"/>
    <col min="12546" max="12546" width="25.25" style="99" bestFit="1" customWidth="1"/>
    <col min="12547" max="12547" width="12.375" style="99" customWidth="1"/>
    <col min="12548" max="12548" width="11.625" style="99" customWidth="1"/>
    <col min="12549" max="12549" width="16.25" style="99" customWidth="1"/>
    <col min="12550" max="12550" width="20.75" style="99" customWidth="1"/>
    <col min="12551" max="12800" width="9" style="99"/>
    <col min="12801" max="12801" width="3.75" style="99" customWidth="1"/>
    <col min="12802" max="12802" width="25.25" style="99" bestFit="1" customWidth="1"/>
    <col min="12803" max="12803" width="12.375" style="99" customWidth="1"/>
    <col min="12804" max="12804" width="11.625" style="99" customWidth="1"/>
    <col min="12805" max="12805" width="16.25" style="99" customWidth="1"/>
    <col min="12806" max="12806" width="20.75" style="99" customWidth="1"/>
    <col min="12807" max="13056" width="9" style="99"/>
    <col min="13057" max="13057" width="3.75" style="99" customWidth="1"/>
    <col min="13058" max="13058" width="25.25" style="99" bestFit="1" customWidth="1"/>
    <col min="13059" max="13059" width="12.375" style="99" customWidth="1"/>
    <col min="13060" max="13060" width="11.625" style="99" customWidth="1"/>
    <col min="13061" max="13061" width="16.25" style="99" customWidth="1"/>
    <col min="13062" max="13062" width="20.75" style="99" customWidth="1"/>
    <col min="13063" max="13312" width="9" style="99"/>
    <col min="13313" max="13313" width="3.75" style="99" customWidth="1"/>
    <col min="13314" max="13314" width="25.25" style="99" bestFit="1" customWidth="1"/>
    <col min="13315" max="13315" width="12.375" style="99" customWidth="1"/>
    <col min="13316" max="13316" width="11.625" style="99" customWidth="1"/>
    <col min="13317" max="13317" width="16.25" style="99" customWidth="1"/>
    <col min="13318" max="13318" width="20.75" style="99" customWidth="1"/>
    <col min="13319" max="13568" width="9" style="99"/>
    <col min="13569" max="13569" width="3.75" style="99" customWidth="1"/>
    <col min="13570" max="13570" width="25.25" style="99" bestFit="1" customWidth="1"/>
    <col min="13571" max="13571" width="12.375" style="99" customWidth="1"/>
    <col min="13572" max="13572" width="11.625" style="99" customWidth="1"/>
    <col min="13573" max="13573" width="16.25" style="99" customWidth="1"/>
    <col min="13574" max="13574" width="20.75" style="99" customWidth="1"/>
    <col min="13575" max="13824" width="9" style="99"/>
    <col min="13825" max="13825" width="3.75" style="99" customWidth="1"/>
    <col min="13826" max="13826" width="25.25" style="99" bestFit="1" customWidth="1"/>
    <col min="13827" max="13827" width="12.375" style="99" customWidth="1"/>
    <col min="13828" max="13828" width="11.625" style="99" customWidth="1"/>
    <col min="13829" max="13829" width="16.25" style="99" customWidth="1"/>
    <col min="13830" max="13830" width="20.75" style="99" customWidth="1"/>
    <col min="13831" max="14080" width="9" style="99"/>
    <col min="14081" max="14081" width="3.75" style="99" customWidth="1"/>
    <col min="14082" max="14082" width="25.25" style="99" bestFit="1" customWidth="1"/>
    <col min="14083" max="14083" width="12.375" style="99" customWidth="1"/>
    <col min="14084" max="14084" width="11.625" style="99" customWidth="1"/>
    <col min="14085" max="14085" width="16.25" style="99" customWidth="1"/>
    <col min="14086" max="14086" width="20.75" style="99" customWidth="1"/>
    <col min="14087" max="14336" width="9" style="99"/>
    <col min="14337" max="14337" width="3.75" style="99" customWidth="1"/>
    <col min="14338" max="14338" width="25.25" style="99" bestFit="1" customWidth="1"/>
    <col min="14339" max="14339" width="12.375" style="99" customWidth="1"/>
    <col min="14340" max="14340" width="11.625" style="99" customWidth="1"/>
    <col min="14341" max="14341" width="16.25" style="99" customWidth="1"/>
    <col min="14342" max="14342" width="20.75" style="99" customWidth="1"/>
    <col min="14343" max="14592" width="9" style="99"/>
    <col min="14593" max="14593" width="3.75" style="99" customWidth="1"/>
    <col min="14594" max="14594" width="25.25" style="99" bestFit="1" customWidth="1"/>
    <col min="14595" max="14595" width="12.375" style="99" customWidth="1"/>
    <col min="14596" max="14596" width="11.625" style="99" customWidth="1"/>
    <col min="14597" max="14597" width="16.25" style="99" customWidth="1"/>
    <col min="14598" max="14598" width="20.75" style="99" customWidth="1"/>
    <col min="14599" max="14848" width="9" style="99"/>
    <col min="14849" max="14849" width="3.75" style="99" customWidth="1"/>
    <col min="14850" max="14850" width="25.25" style="99" bestFit="1" customWidth="1"/>
    <col min="14851" max="14851" width="12.375" style="99" customWidth="1"/>
    <col min="14852" max="14852" width="11.625" style="99" customWidth="1"/>
    <col min="14853" max="14853" width="16.25" style="99" customWidth="1"/>
    <col min="14854" max="14854" width="20.75" style="99" customWidth="1"/>
    <col min="14855" max="15104" width="9" style="99"/>
    <col min="15105" max="15105" width="3.75" style="99" customWidth="1"/>
    <col min="15106" max="15106" width="25.25" style="99" bestFit="1" customWidth="1"/>
    <col min="15107" max="15107" width="12.375" style="99" customWidth="1"/>
    <col min="15108" max="15108" width="11.625" style="99" customWidth="1"/>
    <col min="15109" max="15109" width="16.25" style="99" customWidth="1"/>
    <col min="15110" max="15110" width="20.75" style="99" customWidth="1"/>
    <col min="15111" max="15360" width="9" style="99"/>
    <col min="15361" max="15361" width="3.75" style="99" customWidth="1"/>
    <col min="15362" max="15362" width="25.25" style="99" bestFit="1" customWidth="1"/>
    <col min="15363" max="15363" width="12.375" style="99" customWidth="1"/>
    <col min="15364" max="15364" width="11.625" style="99" customWidth="1"/>
    <col min="15365" max="15365" width="16.25" style="99" customWidth="1"/>
    <col min="15366" max="15366" width="20.75" style="99" customWidth="1"/>
    <col min="15367" max="15616" width="9" style="99"/>
    <col min="15617" max="15617" width="3.75" style="99" customWidth="1"/>
    <col min="15618" max="15618" width="25.25" style="99" bestFit="1" customWidth="1"/>
    <col min="15619" max="15619" width="12.375" style="99" customWidth="1"/>
    <col min="15620" max="15620" width="11.625" style="99" customWidth="1"/>
    <col min="15621" max="15621" width="16.25" style="99" customWidth="1"/>
    <col min="15622" max="15622" width="20.75" style="99" customWidth="1"/>
    <col min="15623" max="15872" width="9" style="99"/>
    <col min="15873" max="15873" width="3.75" style="99" customWidth="1"/>
    <col min="15874" max="15874" width="25.25" style="99" bestFit="1" customWidth="1"/>
    <col min="15875" max="15875" width="12.375" style="99" customWidth="1"/>
    <col min="15876" max="15876" width="11.625" style="99" customWidth="1"/>
    <col min="15877" max="15877" width="16.25" style="99" customWidth="1"/>
    <col min="15878" max="15878" width="20.75" style="99" customWidth="1"/>
    <col min="15879" max="16128" width="9" style="99"/>
    <col min="16129" max="16129" width="3.75" style="99" customWidth="1"/>
    <col min="16130" max="16130" width="25.25" style="99" bestFit="1" customWidth="1"/>
    <col min="16131" max="16131" width="12.375" style="99" customWidth="1"/>
    <col min="16132" max="16132" width="11.625" style="99" customWidth="1"/>
    <col min="16133" max="16133" width="16.25" style="99" customWidth="1"/>
    <col min="16134" max="16134" width="20.75" style="99" customWidth="1"/>
    <col min="16135" max="16384" width="9" style="99"/>
  </cols>
  <sheetData>
    <row r="1" spans="2:6" ht="27" customHeight="1">
      <c r="B1" s="184" t="s">
        <v>292</v>
      </c>
      <c r="C1" s="184"/>
    </row>
    <row r="2" spans="2:6" ht="18" customHeight="1">
      <c r="B2" s="122" t="s">
        <v>293</v>
      </c>
      <c r="C2" s="122"/>
    </row>
    <row r="3" spans="2:6" ht="21.95" customHeight="1">
      <c r="B3" s="185"/>
      <c r="C3" s="185"/>
      <c r="D3" s="185"/>
    </row>
    <row r="4" spans="2:6" ht="21.95" customHeight="1">
      <c r="B4" s="186" t="s">
        <v>294</v>
      </c>
      <c r="C4" s="186"/>
      <c r="D4" s="186"/>
      <c r="E4" s="186"/>
      <c r="F4" s="186"/>
    </row>
    <row r="5" spans="2:6" ht="21.95" customHeight="1">
      <c r="B5" s="123" t="s">
        <v>31</v>
      </c>
      <c r="C5" s="124" t="s">
        <v>14</v>
      </c>
      <c r="D5" s="124" t="s">
        <v>3</v>
      </c>
      <c r="E5" s="124" t="s">
        <v>59</v>
      </c>
      <c r="F5" s="124" t="s">
        <v>1</v>
      </c>
    </row>
    <row r="6" spans="2:6" ht="21.95" customHeight="1">
      <c r="B6" s="187" t="s">
        <v>23</v>
      </c>
      <c r="C6" s="188"/>
      <c r="D6" s="188"/>
      <c r="E6" s="188"/>
      <c r="F6" s="189"/>
    </row>
    <row r="7" spans="2:6" ht="21.95" customHeight="1">
      <c r="B7" s="125" t="s">
        <v>295</v>
      </c>
      <c r="C7" s="126" t="s">
        <v>143</v>
      </c>
      <c r="D7" s="127">
        <v>7</v>
      </c>
      <c r="E7" s="127">
        <v>25000000</v>
      </c>
      <c r="F7" s="127">
        <v>11750000</v>
      </c>
    </row>
    <row r="8" spans="2:6" ht="21.95" customHeight="1">
      <c r="B8" s="125" t="s">
        <v>179</v>
      </c>
      <c r="C8" s="126" t="s">
        <v>180</v>
      </c>
      <c r="D8" s="127">
        <v>16</v>
      </c>
      <c r="E8" s="127">
        <v>50000000</v>
      </c>
      <c r="F8" s="127">
        <v>35000000</v>
      </c>
    </row>
    <row r="9" spans="2:6" ht="21.95" customHeight="1">
      <c r="B9" s="190" t="s">
        <v>24</v>
      </c>
      <c r="C9" s="191"/>
      <c r="D9" s="127">
        <f>SUM(D7:D8)</f>
        <v>23</v>
      </c>
      <c r="E9" s="127">
        <f>SUM(E7:E8)</f>
        <v>75000000</v>
      </c>
      <c r="F9" s="127">
        <f>SUM(F7:F8)</f>
        <v>46750000</v>
      </c>
    </row>
    <row r="10" spans="2:6" ht="21.95" customHeight="1">
      <c r="B10" s="187" t="s">
        <v>25</v>
      </c>
      <c r="C10" s="188"/>
      <c r="D10" s="188"/>
      <c r="E10" s="188"/>
      <c r="F10" s="189"/>
    </row>
    <row r="11" spans="2:6" ht="21.95" customHeight="1">
      <c r="B11" s="125" t="s">
        <v>296</v>
      </c>
      <c r="C11" s="126" t="s">
        <v>272</v>
      </c>
      <c r="D11" s="127">
        <v>8</v>
      </c>
      <c r="E11" s="127">
        <v>6000000</v>
      </c>
      <c r="F11" s="127">
        <v>10238500</v>
      </c>
    </row>
    <row r="12" spans="2:6" ht="21.95" customHeight="1">
      <c r="B12" s="182" t="s">
        <v>122</v>
      </c>
      <c r="C12" s="183"/>
      <c r="D12" s="127">
        <f>SUM(D11)</f>
        <v>8</v>
      </c>
      <c r="E12" s="127">
        <f>SUM(E11)</f>
        <v>6000000</v>
      </c>
      <c r="F12" s="127">
        <f>SUM(F11)</f>
        <v>10238500</v>
      </c>
    </row>
    <row r="13" spans="2:6" ht="21.95" customHeight="1">
      <c r="B13" s="187" t="s">
        <v>297</v>
      </c>
      <c r="C13" s="188"/>
      <c r="D13" s="188"/>
      <c r="E13" s="188"/>
      <c r="F13" s="189"/>
    </row>
    <row r="14" spans="2:6" ht="21.95" customHeight="1">
      <c r="B14" s="125" t="s">
        <v>298</v>
      </c>
      <c r="C14" s="126" t="s">
        <v>217</v>
      </c>
      <c r="D14" s="127">
        <v>17</v>
      </c>
      <c r="E14" s="127">
        <v>5332250</v>
      </c>
      <c r="F14" s="127">
        <v>17647812.02</v>
      </c>
    </row>
    <row r="15" spans="2:6" ht="21.75" customHeight="1">
      <c r="B15" s="182" t="s">
        <v>299</v>
      </c>
      <c r="C15" s="183"/>
      <c r="D15" s="127">
        <f>SUM(D14)</f>
        <v>17</v>
      </c>
      <c r="E15" s="127">
        <f>SUM(E14)</f>
        <v>5332250</v>
      </c>
      <c r="F15" s="127">
        <f>SUM(F14)</f>
        <v>17647812.02</v>
      </c>
    </row>
    <row r="16" spans="2:6" ht="23.25" customHeight="1">
      <c r="B16" s="187" t="s">
        <v>300</v>
      </c>
      <c r="C16" s="188"/>
      <c r="D16" s="188"/>
      <c r="E16" s="188"/>
      <c r="F16" s="189"/>
    </row>
    <row r="17" spans="2:6" ht="21" customHeight="1">
      <c r="B17" s="125" t="s">
        <v>189</v>
      </c>
      <c r="C17" s="126" t="s">
        <v>190</v>
      </c>
      <c r="D17" s="127">
        <v>4</v>
      </c>
      <c r="E17" s="127">
        <v>241000</v>
      </c>
      <c r="F17" s="127">
        <v>1976200</v>
      </c>
    </row>
    <row r="18" spans="2:6" ht="21" customHeight="1">
      <c r="B18" s="182" t="s">
        <v>301</v>
      </c>
      <c r="C18" s="183"/>
      <c r="D18" s="127">
        <f>SUM(D17)</f>
        <v>4</v>
      </c>
      <c r="E18" s="127">
        <f>SUM(E17)</f>
        <v>241000</v>
      </c>
      <c r="F18" s="127">
        <f>SUM(F17)</f>
        <v>1976200</v>
      </c>
    </row>
    <row r="19" spans="2:6" ht="21" customHeight="1">
      <c r="B19" s="182" t="s">
        <v>302</v>
      </c>
      <c r="C19" s="183"/>
      <c r="D19" s="127">
        <f>D18+D15+D12+D9</f>
        <v>52</v>
      </c>
      <c r="E19" s="127">
        <f>E18+E15+E12+E9</f>
        <v>86573250</v>
      </c>
      <c r="F19" s="127">
        <f>F18+F15+F12+F9</f>
        <v>76612512.019999996</v>
      </c>
    </row>
    <row r="20" spans="2:6" ht="21" customHeight="1">
      <c r="B20" s="186" t="s">
        <v>303</v>
      </c>
      <c r="C20" s="186"/>
      <c r="D20" s="186"/>
      <c r="E20" s="186"/>
      <c r="F20" s="186"/>
    </row>
    <row r="21" spans="2:6" ht="21" customHeight="1">
      <c r="B21" s="123" t="s">
        <v>31</v>
      </c>
      <c r="C21" s="124" t="s">
        <v>14</v>
      </c>
      <c r="D21" s="124" t="s">
        <v>3</v>
      </c>
      <c r="E21" s="124" t="s">
        <v>59</v>
      </c>
      <c r="F21" s="124" t="s">
        <v>1</v>
      </c>
    </row>
    <row r="22" spans="2:6" ht="21" customHeight="1">
      <c r="B22" s="187" t="s">
        <v>300</v>
      </c>
      <c r="C22" s="188"/>
      <c r="D22" s="188"/>
      <c r="E22" s="188"/>
      <c r="F22" s="189"/>
    </row>
    <row r="23" spans="2:6" ht="21" customHeight="1">
      <c r="B23" s="125" t="s">
        <v>212</v>
      </c>
      <c r="C23" s="126" t="s">
        <v>213</v>
      </c>
      <c r="D23" s="127">
        <v>1</v>
      </c>
      <c r="E23" s="127">
        <v>50000</v>
      </c>
      <c r="F23" s="127">
        <v>130000</v>
      </c>
    </row>
    <row r="24" spans="2:6" ht="21" customHeight="1">
      <c r="B24" s="182" t="s">
        <v>301</v>
      </c>
      <c r="C24" s="183"/>
      <c r="D24" s="127">
        <f>SUM(D23)</f>
        <v>1</v>
      </c>
      <c r="E24" s="127">
        <f>SUM(E23)</f>
        <v>50000</v>
      </c>
      <c r="F24" s="127">
        <f>SUM(F23)</f>
        <v>130000</v>
      </c>
    </row>
    <row r="25" spans="2:6" ht="18">
      <c r="B25" s="182" t="s">
        <v>302</v>
      </c>
      <c r="C25" s="183"/>
      <c r="D25" s="127">
        <v>1</v>
      </c>
      <c r="E25" s="127">
        <v>50000</v>
      </c>
      <c r="F25" s="127">
        <v>130000</v>
      </c>
    </row>
    <row r="26" spans="2:6" ht="23.25">
      <c r="B26" s="186" t="s">
        <v>304</v>
      </c>
      <c r="C26" s="186"/>
      <c r="D26" s="186"/>
      <c r="E26" s="186"/>
      <c r="F26" s="186"/>
    </row>
    <row r="27" spans="2:6" ht="21.75" customHeight="1">
      <c r="B27" s="128" t="s">
        <v>31</v>
      </c>
      <c r="C27" s="129" t="s">
        <v>14</v>
      </c>
      <c r="D27" s="129" t="s">
        <v>3</v>
      </c>
      <c r="E27" s="129" t="s">
        <v>59</v>
      </c>
      <c r="F27" s="129" t="s">
        <v>1</v>
      </c>
    </row>
    <row r="28" spans="2:6" ht="21.75" customHeight="1">
      <c r="B28" s="187" t="s">
        <v>297</v>
      </c>
      <c r="C28" s="188"/>
      <c r="D28" s="188"/>
      <c r="E28" s="188"/>
      <c r="F28" s="189"/>
    </row>
    <row r="29" spans="2:6" ht="21.75" customHeight="1">
      <c r="B29" s="125" t="s">
        <v>298</v>
      </c>
      <c r="C29" s="126" t="s">
        <v>217</v>
      </c>
      <c r="D29" s="127">
        <v>6</v>
      </c>
      <c r="E29" s="127">
        <v>3000000</v>
      </c>
      <c r="F29" s="127">
        <v>9930000</v>
      </c>
    </row>
    <row r="30" spans="2:6" ht="21.75" customHeight="1">
      <c r="B30" s="182" t="s">
        <v>299</v>
      </c>
      <c r="C30" s="183"/>
      <c r="D30" s="127">
        <f>SUM(D29)</f>
        <v>6</v>
      </c>
      <c r="E30" s="127">
        <f>SUM(E29)</f>
        <v>3000000</v>
      </c>
      <c r="F30" s="127">
        <f>SUM(F29)</f>
        <v>9930000</v>
      </c>
    </row>
    <row r="31" spans="2:6" ht="21.75" customHeight="1">
      <c r="B31" s="187" t="s">
        <v>300</v>
      </c>
      <c r="C31" s="188"/>
      <c r="D31" s="188"/>
      <c r="E31" s="188"/>
      <c r="F31" s="189"/>
    </row>
    <row r="32" spans="2:6" ht="21.75" customHeight="1">
      <c r="B32" s="125" t="s">
        <v>189</v>
      </c>
      <c r="C32" s="126" t="s">
        <v>190</v>
      </c>
      <c r="D32" s="127">
        <v>5</v>
      </c>
      <c r="E32" s="127">
        <v>400000</v>
      </c>
      <c r="F32" s="127">
        <v>3240000</v>
      </c>
    </row>
    <row r="33" spans="2:6" ht="21.75" customHeight="1">
      <c r="B33" s="182" t="s">
        <v>301</v>
      </c>
      <c r="C33" s="183"/>
      <c r="D33" s="127">
        <f>SUM(D32)</f>
        <v>5</v>
      </c>
      <c r="E33" s="127">
        <f>SUM(E32)</f>
        <v>400000</v>
      </c>
      <c r="F33" s="127">
        <f>SUM(F32)</f>
        <v>3240000</v>
      </c>
    </row>
    <row r="34" spans="2:6" ht="18">
      <c r="B34" s="182" t="s">
        <v>302</v>
      </c>
      <c r="C34" s="183"/>
      <c r="D34" s="127">
        <f>D33+D30</f>
        <v>11</v>
      </c>
      <c r="E34" s="127">
        <f>E33+E30</f>
        <v>3400000</v>
      </c>
      <c r="F34" s="127">
        <f>F33+F30</f>
        <v>13170000</v>
      </c>
    </row>
  </sheetData>
  <mergeCells count="22">
    <mergeCell ref="B30:C30"/>
    <mergeCell ref="B31:F31"/>
    <mergeCell ref="B33:C33"/>
    <mergeCell ref="B34:C34"/>
    <mergeCell ref="B20:F20"/>
    <mergeCell ref="B22:F22"/>
    <mergeCell ref="B24:C24"/>
    <mergeCell ref="B25:C25"/>
    <mergeCell ref="B26:F26"/>
    <mergeCell ref="B28:F28"/>
    <mergeCell ref="B19:C19"/>
    <mergeCell ref="B1:C1"/>
    <mergeCell ref="B3:D3"/>
    <mergeCell ref="B4:F4"/>
    <mergeCell ref="B6:F6"/>
    <mergeCell ref="B9:C9"/>
    <mergeCell ref="B10:F10"/>
    <mergeCell ref="B12:C12"/>
    <mergeCell ref="B13:F13"/>
    <mergeCell ref="B15:C15"/>
    <mergeCell ref="B16:F16"/>
    <mergeCell ref="B18:C1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rightToLeft="1" topLeftCell="A25" zoomScale="90" zoomScaleNormal="90" zoomScaleSheetLayoutView="95" workbookViewId="0">
      <selection activeCell="I54" sqref="I54"/>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20.25" customHeight="1">
      <c r="B1" s="195" t="s">
        <v>284</v>
      </c>
      <c r="C1" s="195"/>
      <c r="D1" s="195"/>
      <c r="E1" s="195"/>
    </row>
    <row r="2" spans="2:5" ht="15.75" customHeight="1">
      <c r="B2" s="45" t="s">
        <v>13</v>
      </c>
      <c r="C2" s="45" t="s">
        <v>14</v>
      </c>
      <c r="D2" s="45" t="s">
        <v>35</v>
      </c>
      <c r="E2" s="45" t="s">
        <v>36</v>
      </c>
    </row>
    <row r="3" spans="2:5" ht="12.95" customHeight="1">
      <c r="B3" s="196" t="s">
        <v>23</v>
      </c>
      <c r="C3" s="196"/>
      <c r="D3" s="196"/>
      <c r="E3" s="196"/>
    </row>
    <row r="4" spans="2:5" s="69" customFormat="1" ht="12.95" customHeight="1">
      <c r="B4" s="75" t="s">
        <v>181</v>
      </c>
      <c r="C4" s="76" t="s">
        <v>182</v>
      </c>
      <c r="D4" s="8">
        <v>0.7</v>
      </c>
      <c r="E4" s="8">
        <v>0.7</v>
      </c>
    </row>
    <row r="5" spans="2:5" s="69" customFormat="1" ht="12.95" customHeight="1">
      <c r="B5" s="61" t="s">
        <v>123</v>
      </c>
      <c r="C5" s="60" t="s">
        <v>124</v>
      </c>
      <c r="D5" s="8">
        <v>0.19</v>
      </c>
      <c r="E5" s="81">
        <v>0.19</v>
      </c>
    </row>
    <row r="6" spans="2:5" s="69" customFormat="1" ht="12.95" customHeight="1">
      <c r="B6" s="62" t="s">
        <v>81</v>
      </c>
      <c r="C6" s="63" t="s">
        <v>82</v>
      </c>
      <c r="D6" s="8">
        <v>0.63</v>
      </c>
      <c r="E6" s="81">
        <v>0.63</v>
      </c>
    </row>
    <row r="7" spans="2:5" s="69" customFormat="1" ht="12.95" customHeight="1">
      <c r="B7" s="18" t="s">
        <v>152</v>
      </c>
      <c r="C7" s="68" t="s">
        <v>151</v>
      </c>
      <c r="D7" s="8">
        <v>0.11</v>
      </c>
      <c r="E7" s="81">
        <v>0.12</v>
      </c>
    </row>
    <row r="8" spans="2:5" s="69" customFormat="1" ht="12.95" customHeight="1">
      <c r="B8" s="40" t="s">
        <v>193</v>
      </c>
      <c r="C8" s="60" t="s">
        <v>194</v>
      </c>
      <c r="D8" s="86">
        <v>1.1000000000000001</v>
      </c>
      <c r="E8" s="98">
        <v>1.1000000000000001</v>
      </c>
    </row>
    <row r="9" spans="2:5" s="99" customFormat="1" ht="12.95" customHeight="1">
      <c r="B9" s="61" t="s">
        <v>183</v>
      </c>
      <c r="C9" s="60" t="s">
        <v>184</v>
      </c>
      <c r="D9" s="110">
        <v>0.25</v>
      </c>
      <c r="E9" s="98">
        <v>0.25</v>
      </c>
    </row>
    <row r="10" spans="2:5" s="99" customFormat="1" ht="12.95" customHeight="1">
      <c r="B10" s="62" t="s">
        <v>129</v>
      </c>
      <c r="C10" s="63" t="s">
        <v>130</v>
      </c>
      <c r="D10" s="86">
        <v>0.63</v>
      </c>
      <c r="E10" s="98">
        <v>0.63</v>
      </c>
    </row>
    <row r="11" spans="2:5" s="99" customFormat="1" ht="12.95" customHeight="1">
      <c r="B11" s="61" t="s">
        <v>236</v>
      </c>
      <c r="C11" s="60" t="s">
        <v>237</v>
      </c>
      <c r="D11" s="110">
        <v>0.22</v>
      </c>
      <c r="E11" s="98">
        <v>0.23</v>
      </c>
    </row>
    <row r="12" spans="2:5" s="99" customFormat="1" ht="12.95" customHeight="1">
      <c r="B12" s="61" t="s">
        <v>229</v>
      </c>
      <c r="C12" s="60" t="s">
        <v>230</v>
      </c>
      <c r="D12" s="86">
        <v>0.38</v>
      </c>
      <c r="E12" s="98">
        <v>0.38</v>
      </c>
    </row>
    <row r="13" spans="2:5" s="99" customFormat="1" ht="12.95" customHeight="1">
      <c r="B13" s="40" t="s">
        <v>110</v>
      </c>
      <c r="C13" s="60" t="s">
        <v>111</v>
      </c>
      <c r="D13" s="86">
        <v>0.15</v>
      </c>
      <c r="E13" s="113">
        <v>0.15</v>
      </c>
    </row>
    <row r="14" spans="2:5" s="99" customFormat="1" ht="12.95" customHeight="1">
      <c r="B14" s="200" t="s">
        <v>37</v>
      </c>
      <c r="C14" s="201"/>
      <c r="D14" s="201"/>
      <c r="E14" s="202"/>
    </row>
    <row r="15" spans="2:5" s="99" customFormat="1" ht="12.95" customHeight="1">
      <c r="B15" s="62" t="s">
        <v>262</v>
      </c>
      <c r="C15" s="60" t="s">
        <v>261</v>
      </c>
      <c r="D15" s="86">
        <v>0.61</v>
      </c>
      <c r="E15" s="102">
        <v>0.61</v>
      </c>
    </row>
    <row r="16" spans="2:5" s="69" customFormat="1" ht="12.95" customHeight="1">
      <c r="B16" s="200" t="s">
        <v>25</v>
      </c>
      <c r="C16" s="201"/>
      <c r="D16" s="201"/>
      <c r="E16" s="202"/>
    </row>
    <row r="17" spans="2:5" s="99" customFormat="1" ht="12.95" customHeight="1">
      <c r="B17" s="62" t="s">
        <v>100</v>
      </c>
      <c r="C17" s="60" t="s">
        <v>101</v>
      </c>
      <c r="D17" s="86">
        <v>17.5</v>
      </c>
      <c r="E17" s="102">
        <v>17.5</v>
      </c>
    </row>
    <row r="18" spans="2:5" s="99" customFormat="1" ht="12.95" customHeight="1">
      <c r="B18" s="62" t="s">
        <v>66</v>
      </c>
      <c r="C18" s="60" t="s">
        <v>67</v>
      </c>
      <c r="D18" s="86">
        <v>0.3</v>
      </c>
      <c r="E18" s="102">
        <v>0.3</v>
      </c>
    </row>
    <row r="19" spans="2:5" s="69" customFormat="1" ht="12.95" customHeight="1">
      <c r="B19" s="192" t="s">
        <v>26</v>
      </c>
      <c r="C19" s="193"/>
      <c r="D19" s="193"/>
      <c r="E19" s="194"/>
    </row>
    <row r="20" spans="2:5" s="99" customFormat="1" ht="12.95" customHeight="1">
      <c r="B20" s="39" t="s">
        <v>113</v>
      </c>
      <c r="C20" s="39" t="s">
        <v>114</v>
      </c>
      <c r="D20" s="111">
        <v>10.16</v>
      </c>
      <c r="E20" s="102">
        <v>10.5</v>
      </c>
    </row>
    <row r="21" spans="2:5" s="99" customFormat="1" ht="12.95" customHeight="1">
      <c r="B21" s="39" t="s">
        <v>157</v>
      </c>
      <c r="C21" s="39" t="s">
        <v>158</v>
      </c>
      <c r="D21" s="111">
        <v>0.84</v>
      </c>
      <c r="E21" s="102">
        <v>0.84</v>
      </c>
    </row>
    <row r="22" spans="2:5" s="99" customFormat="1" ht="12.95" customHeight="1">
      <c r="B22" s="39" t="s">
        <v>70</v>
      </c>
      <c r="C22" s="39" t="s">
        <v>71</v>
      </c>
      <c r="D22" s="111">
        <v>0.74</v>
      </c>
      <c r="E22" s="102">
        <v>0.74</v>
      </c>
    </row>
    <row r="23" spans="2:5" s="99" customFormat="1" ht="12.95" customHeight="1">
      <c r="B23" s="39" t="s">
        <v>79</v>
      </c>
      <c r="C23" s="39" t="s">
        <v>80</v>
      </c>
      <c r="D23" s="111">
        <v>5.9</v>
      </c>
      <c r="E23" s="102">
        <v>5.85</v>
      </c>
    </row>
    <row r="24" spans="2:5" s="99" customFormat="1" ht="12.95" customHeight="1">
      <c r="B24" s="39" t="s">
        <v>218</v>
      </c>
      <c r="C24" s="39" t="s">
        <v>219</v>
      </c>
      <c r="D24" s="111">
        <v>8.11</v>
      </c>
      <c r="E24" s="102">
        <v>8.1</v>
      </c>
    </row>
    <row r="25" spans="2:5" ht="12.95" customHeight="1">
      <c r="B25" s="192" t="s">
        <v>28</v>
      </c>
      <c r="C25" s="193"/>
      <c r="D25" s="193"/>
      <c r="E25" s="194"/>
    </row>
    <row r="26" spans="2:5" s="99" customFormat="1" ht="12.95" customHeight="1">
      <c r="B26" s="39" t="s">
        <v>147</v>
      </c>
      <c r="C26" s="39" t="s">
        <v>148</v>
      </c>
      <c r="D26" s="8">
        <v>0.86</v>
      </c>
      <c r="E26" s="82">
        <v>0.86</v>
      </c>
    </row>
    <row r="27" spans="2:5" s="99" customFormat="1" ht="12.95" customHeight="1">
      <c r="B27" s="39" t="s">
        <v>159</v>
      </c>
      <c r="C27" s="39" t="s">
        <v>160</v>
      </c>
      <c r="D27" s="8">
        <v>12</v>
      </c>
      <c r="E27" s="82">
        <v>12</v>
      </c>
    </row>
    <row r="28" spans="2:5" ht="12.95" customHeight="1">
      <c r="B28" s="197" t="s">
        <v>29</v>
      </c>
      <c r="C28" s="198"/>
      <c r="D28" s="198"/>
      <c r="E28" s="199"/>
    </row>
    <row r="29" spans="2:5" s="69" customFormat="1" ht="12.95" customHeight="1">
      <c r="B29" s="39" t="s">
        <v>127</v>
      </c>
      <c r="C29" s="39" t="s">
        <v>128</v>
      </c>
      <c r="D29" s="81">
        <v>1.03</v>
      </c>
      <c r="E29" s="81">
        <v>1.03</v>
      </c>
    </row>
    <row r="30" spans="2:5" s="99" customFormat="1" ht="12.95" customHeight="1">
      <c r="B30" s="39" t="s">
        <v>177</v>
      </c>
      <c r="C30" s="39" t="s">
        <v>178</v>
      </c>
      <c r="D30" s="81">
        <v>9</v>
      </c>
      <c r="E30" s="81">
        <v>9</v>
      </c>
    </row>
    <row r="31" spans="2:5" s="99" customFormat="1" ht="12.95" customHeight="1">
      <c r="B31" s="39" t="s">
        <v>135</v>
      </c>
      <c r="C31" s="39" t="s">
        <v>136</v>
      </c>
      <c r="D31" s="81">
        <v>8.1</v>
      </c>
      <c r="E31" s="81">
        <v>8.1</v>
      </c>
    </row>
    <row r="32" spans="2:5" ht="21.75" customHeight="1">
      <c r="B32" s="195" t="s">
        <v>283</v>
      </c>
      <c r="C32" s="195"/>
      <c r="D32" s="195"/>
      <c r="E32" s="195"/>
    </row>
    <row r="33" spans="2:5" ht="13.5" customHeight="1">
      <c r="B33" s="45" t="s">
        <v>31</v>
      </c>
      <c r="C33" s="45" t="s">
        <v>14</v>
      </c>
      <c r="D33" s="45" t="s">
        <v>35</v>
      </c>
      <c r="E33" s="45" t="s">
        <v>36</v>
      </c>
    </row>
    <row r="34" spans="2:5" ht="12" customHeight="1">
      <c r="B34" s="192" t="s">
        <v>23</v>
      </c>
      <c r="C34" s="193"/>
      <c r="D34" s="193"/>
      <c r="E34" s="194"/>
    </row>
    <row r="35" spans="2:5" ht="12" customHeight="1">
      <c r="B35" s="52" t="s">
        <v>103</v>
      </c>
      <c r="C35" s="52" t="s">
        <v>102</v>
      </c>
      <c r="D35" s="8">
        <v>1</v>
      </c>
      <c r="E35" s="67">
        <v>1</v>
      </c>
    </row>
    <row r="36" spans="2:5" ht="12" customHeight="1">
      <c r="B36" s="39" t="s">
        <v>162</v>
      </c>
      <c r="C36" s="39" t="s">
        <v>163</v>
      </c>
      <c r="D36" s="8" t="s">
        <v>39</v>
      </c>
      <c r="E36" s="8" t="s">
        <v>39</v>
      </c>
    </row>
    <row r="37" spans="2:5" s="69" customFormat="1" ht="12" customHeight="1">
      <c r="B37" s="39" t="s">
        <v>169</v>
      </c>
      <c r="C37" s="39" t="s">
        <v>170</v>
      </c>
      <c r="D37" s="8">
        <v>1</v>
      </c>
      <c r="E37" s="8">
        <v>1</v>
      </c>
    </row>
    <row r="38" spans="2:5" s="69" customFormat="1" ht="12" customHeight="1">
      <c r="B38" s="58" t="s">
        <v>186</v>
      </c>
      <c r="C38" s="58" t="s">
        <v>187</v>
      </c>
      <c r="D38" s="8">
        <v>1</v>
      </c>
      <c r="E38" s="8">
        <v>1</v>
      </c>
    </row>
    <row r="39" spans="2:5" s="69" customFormat="1" ht="12" customHeight="1">
      <c r="B39" s="39" t="s">
        <v>191</v>
      </c>
      <c r="C39" s="39" t="s">
        <v>192</v>
      </c>
      <c r="D39" s="80">
        <v>1</v>
      </c>
      <c r="E39" s="8">
        <v>1</v>
      </c>
    </row>
    <row r="40" spans="2:5" s="69" customFormat="1" ht="12" customHeight="1">
      <c r="B40" s="9" t="s">
        <v>125</v>
      </c>
      <c r="C40" s="7" t="s">
        <v>126</v>
      </c>
      <c r="D40" s="80">
        <v>1</v>
      </c>
      <c r="E40" s="8">
        <v>1</v>
      </c>
    </row>
    <row r="41" spans="2:5" s="69" customFormat="1" ht="12" customHeight="1">
      <c r="B41" s="9" t="s">
        <v>223</v>
      </c>
      <c r="C41" s="7" t="s">
        <v>224</v>
      </c>
      <c r="D41" s="80">
        <v>1</v>
      </c>
      <c r="E41" s="8">
        <v>1</v>
      </c>
    </row>
    <row r="42" spans="2:5" s="69" customFormat="1" ht="12" customHeight="1">
      <c r="B42" s="39" t="s">
        <v>231</v>
      </c>
      <c r="C42" s="39" t="s">
        <v>232</v>
      </c>
      <c r="D42" s="80" t="s">
        <v>39</v>
      </c>
      <c r="E42" s="8" t="s">
        <v>39</v>
      </c>
    </row>
    <row r="43" spans="2:5" s="99" customFormat="1" ht="12" customHeight="1">
      <c r="B43" s="39" t="s">
        <v>155</v>
      </c>
      <c r="C43" s="39" t="s">
        <v>156</v>
      </c>
      <c r="D43" s="101">
        <v>0.37</v>
      </c>
      <c r="E43" s="103">
        <v>0.37</v>
      </c>
    </row>
    <row r="44" spans="2:5" s="99" customFormat="1" ht="12" customHeight="1">
      <c r="B44" s="39" t="s">
        <v>77</v>
      </c>
      <c r="C44" s="39" t="s">
        <v>78</v>
      </c>
      <c r="D44" s="101">
        <v>0.35</v>
      </c>
      <c r="E44" s="103">
        <v>0.35</v>
      </c>
    </row>
    <row r="45" spans="2:5" s="99" customFormat="1" ht="12" customHeight="1">
      <c r="B45" s="39" t="s">
        <v>108</v>
      </c>
      <c r="C45" s="39" t="s">
        <v>109</v>
      </c>
      <c r="D45" s="108">
        <v>1.1499999999999999</v>
      </c>
      <c r="E45" s="109">
        <v>1.1499999999999999</v>
      </c>
    </row>
    <row r="46" spans="2:5" s="99" customFormat="1" ht="12" customHeight="1">
      <c r="B46" s="117" t="s">
        <v>273</v>
      </c>
      <c r="C46" s="117" t="s">
        <v>274</v>
      </c>
      <c r="D46" s="101">
        <v>0.81</v>
      </c>
      <c r="E46" s="118">
        <v>0.81</v>
      </c>
    </row>
    <row r="47" spans="2:5" ht="12" customHeight="1">
      <c r="B47" s="192" t="s">
        <v>37</v>
      </c>
      <c r="C47" s="193"/>
      <c r="D47" s="193"/>
      <c r="E47" s="194"/>
    </row>
    <row r="48" spans="2:5" s="69" customFormat="1" ht="12" customHeight="1">
      <c r="B48" s="55" t="s">
        <v>92</v>
      </c>
      <c r="C48" s="55" t="s">
        <v>93</v>
      </c>
      <c r="D48" s="80">
        <v>0.42</v>
      </c>
      <c r="E48" s="8">
        <v>0.42</v>
      </c>
    </row>
    <row r="49" spans="2:5" s="69" customFormat="1" ht="12" customHeight="1">
      <c r="B49" s="52" t="s">
        <v>119</v>
      </c>
      <c r="C49" s="52" t="s">
        <v>120</v>
      </c>
      <c r="D49" s="80">
        <v>0.51</v>
      </c>
      <c r="E49" s="8">
        <v>0.51</v>
      </c>
    </row>
    <row r="50" spans="2:5" s="99" customFormat="1" ht="12" customHeight="1">
      <c r="B50" s="52" t="s">
        <v>201</v>
      </c>
      <c r="C50" s="52" t="s">
        <v>202</v>
      </c>
      <c r="D50" s="80">
        <v>0.32</v>
      </c>
      <c r="E50" s="8">
        <v>0.32</v>
      </c>
    </row>
    <row r="51" spans="2:5" ht="12" customHeight="1">
      <c r="B51" s="192" t="s">
        <v>38</v>
      </c>
      <c r="C51" s="193"/>
      <c r="D51" s="193"/>
      <c r="E51" s="194"/>
    </row>
    <row r="52" spans="2:5" ht="12" customHeight="1">
      <c r="B52" s="57" t="s">
        <v>144</v>
      </c>
      <c r="C52" s="57" t="s">
        <v>145</v>
      </c>
      <c r="D52" s="53">
        <v>0.9</v>
      </c>
      <c r="E52" s="53">
        <v>0.9</v>
      </c>
    </row>
    <row r="53" spans="2:5" s="69" customFormat="1" ht="12" customHeight="1">
      <c r="B53" s="59" t="s">
        <v>40</v>
      </c>
      <c r="C53" s="52" t="s">
        <v>41</v>
      </c>
      <c r="D53" s="53">
        <v>0.45</v>
      </c>
      <c r="E53" s="53">
        <v>0.45</v>
      </c>
    </row>
    <row r="54" spans="2:5" s="69" customFormat="1" ht="12" customHeight="1">
      <c r="B54" s="52" t="s">
        <v>96</v>
      </c>
      <c r="C54" s="52" t="s">
        <v>97</v>
      </c>
      <c r="D54" s="53">
        <v>0.36</v>
      </c>
      <c r="E54" s="53">
        <v>0.36</v>
      </c>
    </row>
    <row r="55" spans="2:5" s="69" customFormat="1" ht="12" customHeight="1">
      <c r="B55" s="52" t="s">
        <v>214</v>
      </c>
      <c r="C55" s="52" t="s">
        <v>215</v>
      </c>
      <c r="D55" s="53">
        <v>1.32</v>
      </c>
      <c r="E55" s="53">
        <v>1.32</v>
      </c>
    </row>
    <row r="56" spans="2:5" s="69" customFormat="1" ht="12" customHeight="1">
      <c r="B56" s="52" t="s">
        <v>209</v>
      </c>
      <c r="C56" s="52" t="s">
        <v>210</v>
      </c>
      <c r="D56" s="53">
        <v>0.65</v>
      </c>
      <c r="E56" s="53">
        <v>0.65</v>
      </c>
    </row>
    <row r="57" spans="2:5" ht="12" customHeight="1">
      <c r="B57" s="192" t="s">
        <v>42</v>
      </c>
      <c r="C57" s="193"/>
      <c r="D57" s="193"/>
      <c r="E57" s="194"/>
    </row>
    <row r="58" spans="2:5" ht="12" customHeight="1">
      <c r="B58" s="52" t="s">
        <v>63</v>
      </c>
      <c r="C58" s="52" t="s">
        <v>64</v>
      </c>
      <c r="D58" s="54">
        <v>1</v>
      </c>
      <c r="E58" s="54">
        <v>1</v>
      </c>
    </row>
    <row r="59" spans="2:5" ht="12" customHeight="1">
      <c r="B59" s="56" t="s">
        <v>68</v>
      </c>
      <c r="C59" s="56" t="s">
        <v>69</v>
      </c>
      <c r="D59" s="54" t="s">
        <v>39</v>
      </c>
      <c r="E59" s="54" t="s">
        <v>39</v>
      </c>
    </row>
    <row r="60" spans="2:5" ht="12" customHeight="1">
      <c r="B60" s="52" t="s">
        <v>43</v>
      </c>
      <c r="C60" s="52" t="s">
        <v>44</v>
      </c>
      <c r="D60" s="8">
        <v>1</v>
      </c>
      <c r="E60" s="64">
        <v>1</v>
      </c>
    </row>
    <row r="61" spans="2:5" s="69" customFormat="1" ht="12" customHeight="1">
      <c r="B61" s="192" t="s">
        <v>26</v>
      </c>
      <c r="C61" s="193"/>
      <c r="D61" s="193"/>
      <c r="E61" s="194"/>
    </row>
    <row r="62" spans="2:5" s="69" customFormat="1" ht="12" customHeight="1">
      <c r="B62" s="39" t="s">
        <v>83</v>
      </c>
      <c r="C62" s="39" t="s">
        <v>84</v>
      </c>
      <c r="D62" s="8">
        <v>41</v>
      </c>
      <c r="E62" s="85">
        <v>41</v>
      </c>
    </row>
  </sheetData>
  <mergeCells count="13">
    <mergeCell ref="B61:E61"/>
    <mergeCell ref="B19:E19"/>
    <mergeCell ref="B25:E25"/>
    <mergeCell ref="B1:E1"/>
    <mergeCell ref="B3:E3"/>
    <mergeCell ref="B57:E57"/>
    <mergeCell ref="B28:E28"/>
    <mergeCell ref="B32:E32"/>
    <mergeCell ref="B34:E34"/>
    <mergeCell ref="B47:E47"/>
    <mergeCell ref="B51:E51"/>
    <mergeCell ref="B16:E16"/>
    <mergeCell ref="B14:E14"/>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A25" workbookViewId="0">
      <selection activeCell="A24" sqref="A24:XFD24"/>
    </sheetView>
  </sheetViews>
  <sheetFormatPr defaultRowHeight="14.25"/>
  <cols>
    <col min="1" max="1" width="1.25" customWidth="1"/>
    <col min="2" max="2" width="22" customWidth="1"/>
    <col min="3" max="3" width="11.375" style="72"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6" customFormat="1" ht="21" customHeight="1">
      <c r="A1" s="20"/>
      <c r="B1" s="203" t="s">
        <v>87</v>
      </c>
      <c r="C1" s="203"/>
      <c r="D1" s="203"/>
    </row>
    <row r="2" spans="1:4" s="32" customFormat="1" ht="18" customHeight="1">
      <c r="B2" s="50" t="s">
        <v>31</v>
      </c>
      <c r="C2" s="70" t="s">
        <v>61</v>
      </c>
      <c r="D2" s="50" t="s">
        <v>62</v>
      </c>
    </row>
    <row r="3" spans="1:4" ht="54.75" customHeight="1">
      <c r="B3" s="17" t="s">
        <v>45</v>
      </c>
      <c r="C3" s="71">
        <v>42191</v>
      </c>
      <c r="D3" s="42" t="s">
        <v>141</v>
      </c>
    </row>
    <row r="4" spans="1:4" ht="49.5" customHeight="1">
      <c r="B4" s="17" t="s">
        <v>46</v>
      </c>
      <c r="C4" s="71">
        <v>42191</v>
      </c>
      <c r="D4" s="42" t="s">
        <v>249</v>
      </c>
    </row>
    <row r="5" spans="1:4" ht="45" customHeight="1">
      <c r="B5" s="17" t="s">
        <v>47</v>
      </c>
      <c r="C5" s="71">
        <v>42222</v>
      </c>
      <c r="D5" s="42" t="s">
        <v>248</v>
      </c>
    </row>
    <row r="6" spans="1:4" ht="46.5" customHeight="1">
      <c r="B6" s="17" t="s">
        <v>48</v>
      </c>
      <c r="C6" s="71">
        <v>42564</v>
      </c>
      <c r="D6" s="42" t="s">
        <v>139</v>
      </c>
    </row>
    <row r="7" spans="1:4" ht="43.5" customHeight="1">
      <c r="B7" s="17" t="s">
        <v>54</v>
      </c>
      <c r="C7" s="71">
        <v>42922</v>
      </c>
      <c r="D7" s="42" t="s">
        <v>251</v>
      </c>
    </row>
    <row r="8" spans="1:4" ht="46.5" customHeight="1">
      <c r="B8" s="17" t="s">
        <v>55</v>
      </c>
      <c r="C8" s="71">
        <v>42922</v>
      </c>
      <c r="D8" s="42" t="s">
        <v>252</v>
      </c>
    </row>
    <row r="9" spans="1:4" ht="35.25" customHeight="1">
      <c r="B9" s="17" t="s">
        <v>56</v>
      </c>
      <c r="C9" s="71">
        <v>42953</v>
      </c>
      <c r="D9" s="42" t="s">
        <v>94</v>
      </c>
    </row>
    <row r="10" spans="1:4" ht="42.75" customHeight="1">
      <c r="B10" s="17" t="s">
        <v>57</v>
      </c>
      <c r="C10" s="71">
        <v>42953</v>
      </c>
      <c r="D10" s="42" t="s">
        <v>247</v>
      </c>
    </row>
    <row r="11" spans="1:4" ht="31.5" customHeight="1">
      <c r="B11" s="17" t="s">
        <v>52</v>
      </c>
      <c r="C11" s="71">
        <v>42953</v>
      </c>
      <c r="D11" s="42" t="s">
        <v>140</v>
      </c>
    </row>
    <row r="12" spans="1:4" ht="45" customHeight="1">
      <c r="B12" s="17" t="s">
        <v>53</v>
      </c>
      <c r="C12" s="71">
        <v>42953</v>
      </c>
      <c r="D12" s="42" t="s">
        <v>250</v>
      </c>
    </row>
    <row r="13" spans="1:4" ht="49.5" customHeight="1">
      <c r="B13" s="17" t="s">
        <v>51</v>
      </c>
      <c r="C13" s="71">
        <v>42799</v>
      </c>
      <c r="D13" s="42" t="s">
        <v>85</v>
      </c>
    </row>
    <row r="14" spans="1:4" ht="30.75" customHeight="1">
      <c r="B14" s="18" t="s">
        <v>74</v>
      </c>
      <c r="C14" s="71">
        <v>43320</v>
      </c>
      <c r="D14" s="42" t="s">
        <v>75</v>
      </c>
    </row>
    <row r="15" spans="1:4" ht="35.25" customHeight="1">
      <c r="B15" s="7" t="s">
        <v>76</v>
      </c>
      <c r="C15" s="71">
        <v>43320</v>
      </c>
      <c r="D15" s="42" t="s">
        <v>253</v>
      </c>
    </row>
    <row r="16" spans="1:4" ht="43.5" customHeight="1">
      <c r="B16" s="17" t="s">
        <v>49</v>
      </c>
      <c r="C16" s="71">
        <v>42591</v>
      </c>
      <c r="D16" s="42" t="s">
        <v>246</v>
      </c>
    </row>
    <row r="17" spans="2:4" ht="49.5" customHeight="1">
      <c r="B17" s="43" t="s">
        <v>50</v>
      </c>
      <c r="C17" s="71">
        <v>42740</v>
      </c>
      <c r="D17" s="42" t="s">
        <v>86</v>
      </c>
    </row>
    <row r="18" spans="2:4" ht="60.75" customHeight="1">
      <c r="B18" s="18" t="s">
        <v>204</v>
      </c>
      <c r="C18" s="71">
        <v>43237</v>
      </c>
      <c r="D18" s="42" t="s">
        <v>205</v>
      </c>
    </row>
    <row r="19" spans="2:4" ht="69" customHeight="1">
      <c r="B19" s="18" t="s">
        <v>161</v>
      </c>
      <c r="C19" s="71">
        <v>43121</v>
      </c>
      <c r="D19" s="42" t="s">
        <v>150</v>
      </c>
    </row>
    <row r="20" spans="2:4" ht="96" customHeight="1">
      <c r="B20" s="31" t="s">
        <v>146</v>
      </c>
      <c r="C20" s="71">
        <v>43489</v>
      </c>
      <c r="D20" s="42" t="s">
        <v>149</v>
      </c>
    </row>
    <row r="21" spans="2:4" ht="34.5" customHeight="1">
      <c r="B21" s="78" t="s">
        <v>185</v>
      </c>
      <c r="C21" s="71">
        <v>43559</v>
      </c>
      <c r="D21" s="42" t="s">
        <v>188</v>
      </c>
    </row>
    <row r="22" spans="2:4" ht="26.25" customHeight="1">
      <c r="B22" s="78" t="s">
        <v>238</v>
      </c>
      <c r="C22" s="71">
        <v>43654</v>
      </c>
      <c r="D22" s="42" t="s">
        <v>254</v>
      </c>
    </row>
    <row r="23" spans="2:4" ht="36.75" customHeight="1">
      <c r="B23" s="78" t="s">
        <v>239</v>
      </c>
      <c r="C23" s="71">
        <v>43654</v>
      </c>
      <c r="D23" s="42" t="s">
        <v>245</v>
      </c>
    </row>
    <row r="24" spans="2:4" ht="30" customHeight="1">
      <c r="B24" s="78" t="s">
        <v>240</v>
      </c>
      <c r="C24" s="71">
        <v>43654</v>
      </c>
      <c r="D24" s="42" t="s">
        <v>243</v>
      </c>
    </row>
    <row r="25" spans="2:4" ht="31.5">
      <c r="B25" s="78" t="s">
        <v>260</v>
      </c>
      <c r="C25" s="71">
        <v>43654</v>
      </c>
      <c r="D25" s="42" t="s">
        <v>242</v>
      </c>
    </row>
    <row r="26" spans="2:4" ht="29.25" customHeight="1">
      <c r="B26" s="78" t="s">
        <v>241</v>
      </c>
      <c r="C26" s="71">
        <v>43654</v>
      </c>
      <c r="D26" s="42" t="s">
        <v>244</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rightToLeft="1" topLeftCell="B1" zoomScaleNormal="100" workbookViewId="0">
      <selection activeCell="D18" sqref="D18"/>
    </sheetView>
  </sheetViews>
  <sheetFormatPr defaultRowHeight="14.25"/>
  <cols>
    <col min="1" max="1" width="2.75" style="14" hidden="1" customWidth="1"/>
    <col min="2" max="2" width="1.125" style="14" customWidth="1"/>
    <col min="3" max="3" width="15.125" style="14" customWidth="1"/>
    <col min="4" max="4" width="83.75" style="14" customWidth="1"/>
    <col min="5" max="21" width="9" style="14"/>
    <col min="22" max="22" width="0" style="14" hidden="1" customWidth="1"/>
    <col min="23" max="23" width="1" style="14" customWidth="1"/>
    <col min="24" max="24" width="21.75" style="14" customWidth="1"/>
    <col min="25" max="25" width="91.875" style="14" customWidth="1"/>
    <col min="26" max="277" width="9" style="14"/>
    <col min="278" max="278" width="0" style="14" hidden="1" customWidth="1"/>
    <col min="279" max="279" width="1" style="14" customWidth="1"/>
    <col min="280" max="280" width="21.75" style="14" customWidth="1"/>
    <col min="281" max="281" width="91.875" style="14" customWidth="1"/>
    <col min="282" max="533" width="9" style="14"/>
    <col min="534" max="534" width="0" style="14" hidden="1" customWidth="1"/>
    <col min="535" max="535" width="1" style="14" customWidth="1"/>
    <col min="536" max="536" width="21.75" style="14" customWidth="1"/>
    <col min="537" max="537" width="91.875" style="14" customWidth="1"/>
    <col min="538" max="789" width="9" style="14"/>
    <col min="790" max="790" width="0" style="14" hidden="1" customWidth="1"/>
    <col min="791" max="791" width="1" style="14" customWidth="1"/>
    <col min="792" max="792" width="21.75" style="14" customWidth="1"/>
    <col min="793" max="793" width="91.875" style="14" customWidth="1"/>
    <col min="794" max="1045" width="9" style="14"/>
    <col min="1046" max="1046" width="0" style="14" hidden="1" customWidth="1"/>
    <col min="1047" max="1047" width="1" style="14" customWidth="1"/>
    <col min="1048" max="1048" width="21.75" style="14" customWidth="1"/>
    <col min="1049" max="1049" width="91.875" style="14" customWidth="1"/>
    <col min="1050" max="1301" width="9" style="14"/>
    <col min="1302" max="1302" width="0" style="14" hidden="1" customWidth="1"/>
    <col min="1303" max="1303" width="1" style="14" customWidth="1"/>
    <col min="1304" max="1304" width="21.75" style="14" customWidth="1"/>
    <col min="1305" max="1305" width="91.875" style="14" customWidth="1"/>
    <col min="1306" max="1557" width="9" style="14"/>
    <col min="1558" max="1558" width="0" style="14" hidden="1" customWidth="1"/>
    <col min="1559" max="1559" width="1" style="14" customWidth="1"/>
    <col min="1560" max="1560" width="21.75" style="14" customWidth="1"/>
    <col min="1561" max="1561" width="91.875" style="14" customWidth="1"/>
    <col min="1562" max="1813" width="9" style="14"/>
    <col min="1814" max="1814" width="0" style="14" hidden="1" customWidth="1"/>
    <col min="1815" max="1815" width="1" style="14" customWidth="1"/>
    <col min="1816" max="1816" width="21.75" style="14" customWidth="1"/>
    <col min="1817" max="1817" width="91.875" style="14" customWidth="1"/>
    <col min="1818" max="2069" width="9" style="14"/>
    <col min="2070" max="2070" width="0" style="14" hidden="1" customWidth="1"/>
    <col min="2071" max="2071" width="1" style="14" customWidth="1"/>
    <col min="2072" max="2072" width="21.75" style="14" customWidth="1"/>
    <col min="2073" max="2073" width="91.875" style="14" customWidth="1"/>
    <col min="2074" max="2325" width="9" style="14"/>
    <col min="2326" max="2326" width="0" style="14" hidden="1" customWidth="1"/>
    <col min="2327" max="2327" width="1" style="14" customWidth="1"/>
    <col min="2328" max="2328" width="21.75" style="14" customWidth="1"/>
    <col min="2329" max="2329" width="91.875" style="14" customWidth="1"/>
    <col min="2330" max="2581" width="9" style="14"/>
    <col min="2582" max="2582" width="0" style="14" hidden="1" customWidth="1"/>
    <col min="2583" max="2583" width="1" style="14" customWidth="1"/>
    <col min="2584" max="2584" width="21.75" style="14" customWidth="1"/>
    <col min="2585" max="2585" width="91.875" style="14" customWidth="1"/>
    <col min="2586" max="2837" width="9" style="14"/>
    <col min="2838" max="2838" width="0" style="14" hidden="1" customWidth="1"/>
    <col min="2839" max="2839" width="1" style="14" customWidth="1"/>
    <col min="2840" max="2840" width="21.75" style="14" customWidth="1"/>
    <col min="2841" max="2841" width="91.875" style="14" customWidth="1"/>
    <col min="2842" max="3093" width="9" style="14"/>
    <col min="3094" max="3094" width="0" style="14" hidden="1" customWidth="1"/>
    <col min="3095" max="3095" width="1" style="14" customWidth="1"/>
    <col min="3096" max="3096" width="21.75" style="14" customWidth="1"/>
    <col min="3097" max="3097" width="91.875" style="14" customWidth="1"/>
    <col min="3098" max="3349" width="9" style="14"/>
    <col min="3350" max="3350" width="0" style="14" hidden="1" customWidth="1"/>
    <col min="3351" max="3351" width="1" style="14" customWidth="1"/>
    <col min="3352" max="3352" width="21.75" style="14" customWidth="1"/>
    <col min="3353" max="3353" width="91.875" style="14" customWidth="1"/>
    <col min="3354" max="3605" width="9" style="14"/>
    <col min="3606" max="3606" width="0" style="14" hidden="1" customWidth="1"/>
    <col min="3607" max="3607" width="1" style="14" customWidth="1"/>
    <col min="3608" max="3608" width="21.75" style="14" customWidth="1"/>
    <col min="3609" max="3609" width="91.875" style="14" customWidth="1"/>
    <col min="3610" max="3861" width="9" style="14"/>
    <col min="3862" max="3862" width="0" style="14" hidden="1" customWidth="1"/>
    <col min="3863" max="3863" width="1" style="14" customWidth="1"/>
    <col min="3864" max="3864" width="21.75" style="14" customWidth="1"/>
    <col min="3865" max="3865" width="91.875" style="14" customWidth="1"/>
    <col min="3866" max="4117" width="9" style="14"/>
    <col min="4118" max="4118" width="0" style="14" hidden="1" customWidth="1"/>
    <col min="4119" max="4119" width="1" style="14" customWidth="1"/>
    <col min="4120" max="4120" width="21.75" style="14" customWidth="1"/>
    <col min="4121" max="4121" width="91.875" style="14" customWidth="1"/>
    <col min="4122" max="4373" width="9" style="14"/>
    <col min="4374" max="4374" width="0" style="14" hidden="1" customWidth="1"/>
    <col min="4375" max="4375" width="1" style="14" customWidth="1"/>
    <col min="4376" max="4376" width="21.75" style="14" customWidth="1"/>
    <col min="4377" max="4377" width="91.875" style="14" customWidth="1"/>
    <col min="4378" max="4629" width="9" style="14"/>
    <col min="4630" max="4630" width="0" style="14" hidden="1" customWidth="1"/>
    <col min="4631" max="4631" width="1" style="14" customWidth="1"/>
    <col min="4632" max="4632" width="21.75" style="14" customWidth="1"/>
    <col min="4633" max="4633" width="91.875" style="14" customWidth="1"/>
    <col min="4634" max="4885" width="9" style="14"/>
    <col min="4886" max="4886" width="0" style="14" hidden="1" customWidth="1"/>
    <col min="4887" max="4887" width="1" style="14" customWidth="1"/>
    <col min="4888" max="4888" width="21.75" style="14" customWidth="1"/>
    <col min="4889" max="4889" width="91.875" style="14" customWidth="1"/>
    <col min="4890" max="5141" width="9" style="14"/>
    <col min="5142" max="5142" width="0" style="14" hidden="1" customWidth="1"/>
    <col min="5143" max="5143" width="1" style="14" customWidth="1"/>
    <col min="5144" max="5144" width="21.75" style="14" customWidth="1"/>
    <col min="5145" max="5145" width="91.875" style="14" customWidth="1"/>
    <col min="5146" max="5397" width="9" style="14"/>
    <col min="5398" max="5398" width="0" style="14" hidden="1" customWidth="1"/>
    <col min="5399" max="5399" width="1" style="14" customWidth="1"/>
    <col min="5400" max="5400" width="21.75" style="14" customWidth="1"/>
    <col min="5401" max="5401" width="91.875" style="14" customWidth="1"/>
    <col min="5402" max="5653" width="9" style="14"/>
    <col min="5654" max="5654" width="0" style="14" hidden="1" customWidth="1"/>
    <col min="5655" max="5655" width="1" style="14" customWidth="1"/>
    <col min="5656" max="5656" width="21.75" style="14" customWidth="1"/>
    <col min="5657" max="5657" width="91.875" style="14" customWidth="1"/>
    <col min="5658" max="5909" width="9" style="14"/>
    <col min="5910" max="5910" width="0" style="14" hidden="1" customWidth="1"/>
    <col min="5911" max="5911" width="1" style="14" customWidth="1"/>
    <col min="5912" max="5912" width="21.75" style="14" customWidth="1"/>
    <col min="5913" max="5913" width="91.875" style="14" customWidth="1"/>
    <col min="5914" max="6165" width="9" style="14"/>
    <col min="6166" max="6166" width="0" style="14" hidden="1" customWidth="1"/>
    <col min="6167" max="6167" width="1" style="14" customWidth="1"/>
    <col min="6168" max="6168" width="21.75" style="14" customWidth="1"/>
    <col min="6169" max="6169" width="91.875" style="14" customWidth="1"/>
    <col min="6170" max="6421" width="9" style="14"/>
    <col min="6422" max="6422" width="0" style="14" hidden="1" customWidth="1"/>
    <col min="6423" max="6423" width="1" style="14" customWidth="1"/>
    <col min="6424" max="6424" width="21.75" style="14" customWidth="1"/>
    <col min="6425" max="6425" width="91.875" style="14" customWidth="1"/>
    <col min="6426" max="6677" width="9" style="14"/>
    <col min="6678" max="6678" width="0" style="14" hidden="1" customWidth="1"/>
    <col min="6679" max="6679" width="1" style="14" customWidth="1"/>
    <col min="6680" max="6680" width="21.75" style="14" customWidth="1"/>
    <col min="6681" max="6681" width="91.875" style="14" customWidth="1"/>
    <col min="6682" max="6933" width="9" style="14"/>
    <col min="6934" max="6934" width="0" style="14" hidden="1" customWidth="1"/>
    <col min="6935" max="6935" width="1" style="14" customWidth="1"/>
    <col min="6936" max="6936" width="21.75" style="14" customWidth="1"/>
    <col min="6937" max="6937" width="91.875" style="14" customWidth="1"/>
    <col min="6938" max="7189" width="9" style="14"/>
    <col min="7190" max="7190" width="0" style="14" hidden="1" customWidth="1"/>
    <col min="7191" max="7191" width="1" style="14" customWidth="1"/>
    <col min="7192" max="7192" width="21.75" style="14" customWidth="1"/>
    <col min="7193" max="7193" width="91.875" style="14" customWidth="1"/>
    <col min="7194" max="7445" width="9" style="14"/>
    <col min="7446" max="7446" width="0" style="14" hidden="1" customWidth="1"/>
    <col min="7447" max="7447" width="1" style="14" customWidth="1"/>
    <col min="7448" max="7448" width="21.75" style="14" customWidth="1"/>
    <col min="7449" max="7449" width="91.875" style="14" customWidth="1"/>
    <col min="7450" max="7701" width="9" style="14"/>
    <col min="7702" max="7702" width="0" style="14" hidden="1" customWidth="1"/>
    <col min="7703" max="7703" width="1" style="14" customWidth="1"/>
    <col min="7704" max="7704" width="21.75" style="14" customWidth="1"/>
    <col min="7705" max="7705" width="91.875" style="14" customWidth="1"/>
    <col min="7706" max="7957" width="9" style="14"/>
    <col min="7958" max="7958" width="0" style="14" hidden="1" customWidth="1"/>
    <col min="7959" max="7959" width="1" style="14" customWidth="1"/>
    <col min="7960" max="7960" width="21.75" style="14" customWidth="1"/>
    <col min="7961" max="7961" width="91.875" style="14" customWidth="1"/>
    <col min="7962" max="8213" width="9" style="14"/>
    <col min="8214" max="8214" width="0" style="14" hidden="1" customWidth="1"/>
    <col min="8215" max="8215" width="1" style="14" customWidth="1"/>
    <col min="8216" max="8216" width="21.75" style="14" customWidth="1"/>
    <col min="8217" max="8217" width="91.875" style="14" customWidth="1"/>
    <col min="8218" max="8469" width="9" style="14"/>
    <col min="8470" max="8470" width="0" style="14" hidden="1" customWidth="1"/>
    <col min="8471" max="8471" width="1" style="14" customWidth="1"/>
    <col min="8472" max="8472" width="21.75" style="14" customWidth="1"/>
    <col min="8473" max="8473" width="91.875" style="14" customWidth="1"/>
    <col min="8474" max="8725" width="9" style="14"/>
    <col min="8726" max="8726" width="0" style="14" hidden="1" customWidth="1"/>
    <col min="8727" max="8727" width="1" style="14" customWidth="1"/>
    <col min="8728" max="8728" width="21.75" style="14" customWidth="1"/>
    <col min="8729" max="8729" width="91.875" style="14" customWidth="1"/>
    <col min="8730" max="8981" width="9" style="14"/>
    <col min="8982" max="8982" width="0" style="14" hidden="1" customWidth="1"/>
    <col min="8983" max="8983" width="1" style="14" customWidth="1"/>
    <col min="8984" max="8984" width="21.75" style="14" customWidth="1"/>
    <col min="8985" max="8985" width="91.875" style="14" customWidth="1"/>
    <col min="8986" max="9237" width="9" style="14"/>
    <col min="9238" max="9238" width="0" style="14" hidden="1" customWidth="1"/>
    <col min="9239" max="9239" width="1" style="14" customWidth="1"/>
    <col min="9240" max="9240" width="21.75" style="14" customWidth="1"/>
    <col min="9241" max="9241" width="91.875" style="14" customWidth="1"/>
    <col min="9242" max="9493" width="9" style="14"/>
    <col min="9494" max="9494" width="0" style="14" hidden="1" customWidth="1"/>
    <col min="9495" max="9495" width="1" style="14" customWidth="1"/>
    <col min="9496" max="9496" width="21.75" style="14" customWidth="1"/>
    <col min="9497" max="9497" width="91.875" style="14" customWidth="1"/>
    <col min="9498" max="9749" width="9" style="14"/>
    <col min="9750" max="9750" width="0" style="14" hidden="1" customWidth="1"/>
    <col min="9751" max="9751" width="1" style="14" customWidth="1"/>
    <col min="9752" max="9752" width="21.75" style="14" customWidth="1"/>
    <col min="9753" max="9753" width="91.875" style="14" customWidth="1"/>
    <col min="9754" max="10005" width="9" style="14"/>
    <col min="10006" max="10006" width="0" style="14" hidden="1" customWidth="1"/>
    <col min="10007" max="10007" width="1" style="14" customWidth="1"/>
    <col min="10008" max="10008" width="21.75" style="14" customWidth="1"/>
    <col min="10009" max="10009" width="91.875" style="14" customWidth="1"/>
    <col min="10010" max="10261" width="9" style="14"/>
    <col min="10262" max="10262" width="0" style="14" hidden="1" customWidth="1"/>
    <col min="10263" max="10263" width="1" style="14" customWidth="1"/>
    <col min="10264" max="10264" width="21.75" style="14" customWidth="1"/>
    <col min="10265" max="10265" width="91.875" style="14" customWidth="1"/>
    <col min="10266" max="10517" width="9" style="14"/>
    <col min="10518" max="10518" width="0" style="14" hidden="1" customWidth="1"/>
    <col min="10519" max="10519" width="1" style="14" customWidth="1"/>
    <col min="10520" max="10520" width="21.75" style="14" customWidth="1"/>
    <col min="10521" max="10521" width="91.875" style="14" customWidth="1"/>
    <col min="10522" max="10773" width="9" style="14"/>
    <col min="10774" max="10774" width="0" style="14" hidden="1" customWidth="1"/>
    <col min="10775" max="10775" width="1" style="14" customWidth="1"/>
    <col min="10776" max="10776" width="21.75" style="14" customWidth="1"/>
    <col min="10777" max="10777" width="91.875" style="14" customWidth="1"/>
    <col min="10778" max="11029" width="9" style="14"/>
    <col min="11030" max="11030" width="0" style="14" hidden="1" customWidth="1"/>
    <col min="11031" max="11031" width="1" style="14" customWidth="1"/>
    <col min="11032" max="11032" width="21.75" style="14" customWidth="1"/>
    <col min="11033" max="11033" width="91.875" style="14" customWidth="1"/>
    <col min="11034" max="11285" width="9" style="14"/>
    <col min="11286" max="11286" width="0" style="14" hidden="1" customWidth="1"/>
    <col min="11287" max="11287" width="1" style="14" customWidth="1"/>
    <col min="11288" max="11288" width="21.75" style="14" customWidth="1"/>
    <col min="11289" max="11289" width="91.875" style="14" customWidth="1"/>
    <col min="11290" max="11541" width="9" style="14"/>
    <col min="11542" max="11542" width="0" style="14" hidden="1" customWidth="1"/>
    <col min="11543" max="11543" width="1" style="14" customWidth="1"/>
    <col min="11544" max="11544" width="21.75" style="14" customWidth="1"/>
    <col min="11545" max="11545" width="91.875" style="14" customWidth="1"/>
    <col min="11546" max="11797" width="9" style="14"/>
    <col min="11798" max="11798" width="0" style="14" hidden="1" customWidth="1"/>
    <col min="11799" max="11799" width="1" style="14" customWidth="1"/>
    <col min="11800" max="11800" width="21.75" style="14" customWidth="1"/>
    <col min="11801" max="11801" width="91.875" style="14" customWidth="1"/>
    <col min="11802" max="12053" width="9" style="14"/>
    <col min="12054" max="12054" width="0" style="14" hidden="1" customWidth="1"/>
    <col min="12055" max="12055" width="1" style="14" customWidth="1"/>
    <col min="12056" max="12056" width="21.75" style="14" customWidth="1"/>
    <col min="12057" max="12057" width="91.875" style="14" customWidth="1"/>
    <col min="12058" max="12309" width="9" style="14"/>
    <col min="12310" max="12310" width="0" style="14" hidden="1" customWidth="1"/>
    <col min="12311" max="12311" width="1" style="14" customWidth="1"/>
    <col min="12312" max="12312" width="21.75" style="14" customWidth="1"/>
    <col min="12313" max="12313" width="91.875" style="14" customWidth="1"/>
    <col min="12314" max="12565" width="9" style="14"/>
    <col min="12566" max="12566" width="0" style="14" hidden="1" customWidth="1"/>
    <col min="12567" max="12567" width="1" style="14" customWidth="1"/>
    <col min="12568" max="12568" width="21.75" style="14" customWidth="1"/>
    <col min="12569" max="12569" width="91.875" style="14" customWidth="1"/>
    <col min="12570" max="12821" width="9" style="14"/>
    <col min="12822" max="12822" width="0" style="14" hidden="1" customWidth="1"/>
    <col min="12823" max="12823" width="1" style="14" customWidth="1"/>
    <col min="12824" max="12824" width="21.75" style="14" customWidth="1"/>
    <col min="12825" max="12825" width="91.875" style="14" customWidth="1"/>
    <col min="12826" max="13077" width="9" style="14"/>
    <col min="13078" max="13078" width="0" style="14" hidden="1" customWidth="1"/>
    <col min="13079" max="13079" width="1" style="14" customWidth="1"/>
    <col min="13080" max="13080" width="21.75" style="14" customWidth="1"/>
    <col min="13081" max="13081" width="91.875" style="14" customWidth="1"/>
    <col min="13082" max="13333" width="9" style="14"/>
    <col min="13334" max="13334" width="0" style="14" hidden="1" customWidth="1"/>
    <col min="13335" max="13335" width="1" style="14" customWidth="1"/>
    <col min="13336" max="13336" width="21.75" style="14" customWidth="1"/>
    <col min="13337" max="13337" width="91.875" style="14" customWidth="1"/>
    <col min="13338" max="13589" width="9" style="14"/>
    <col min="13590" max="13590" width="0" style="14" hidden="1" customWidth="1"/>
    <col min="13591" max="13591" width="1" style="14" customWidth="1"/>
    <col min="13592" max="13592" width="21.75" style="14" customWidth="1"/>
    <col min="13593" max="13593" width="91.875" style="14" customWidth="1"/>
    <col min="13594" max="13845" width="9" style="14"/>
    <col min="13846" max="13846" width="0" style="14" hidden="1" customWidth="1"/>
    <col min="13847" max="13847" width="1" style="14" customWidth="1"/>
    <col min="13848" max="13848" width="21.75" style="14" customWidth="1"/>
    <col min="13849" max="13849" width="91.875" style="14" customWidth="1"/>
    <col min="13850" max="14101" width="9" style="14"/>
    <col min="14102" max="14102" width="0" style="14" hidden="1" customWidth="1"/>
    <col min="14103" max="14103" width="1" style="14" customWidth="1"/>
    <col min="14104" max="14104" width="21.75" style="14" customWidth="1"/>
    <col min="14105" max="14105" width="91.875" style="14" customWidth="1"/>
    <col min="14106" max="14357" width="9" style="14"/>
    <col min="14358" max="14358" width="0" style="14" hidden="1" customWidth="1"/>
    <col min="14359" max="14359" width="1" style="14" customWidth="1"/>
    <col min="14360" max="14360" width="21.75" style="14" customWidth="1"/>
    <col min="14361" max="14361" width="91.875" style="14" customWidth="1"/>
    <col min="14362" max="14613" width="9" style="14"/>
    <col min="14614" max="14614" width="0" style="14" hidden="1" customWidth="1"/>
    <col min="14615" max="14615" width="1" style="14" customWidth="1"/>
    <col min="14616" max="14616" width="21.75" style="14" customWidth="1"/>
    <col min="14617" max="14617" width="91.875" style="14" customWidth="1"/>
    <col min="14618" max="14869" width="9" style="14"/>
    <col min="14870" max="14870" width="0" style="14" hidden="1" customWidth="1"/>
    <col min="14871" max="14871" width="1" style="14" customWidth="1"/>
    <col min="14872" max="14872" width="21.75" style="14" customWidth="1"/>
    <col min="14873" max="14873" width="91.875" style="14" customWidth="1"/>
    <col min="14874" max="15125" width="9" style="14"/>
    <col min="15126" max="15126" width="0" style="14" hidden="1" customWidth="1"/>
    <col min="15127" max="15127" width="1" style="14" customWidth="1"/>
    <col min="15128" max="15128" width="21.75" style="14" customWidth="1"/>
    <col min="15129" max="15129" width="91.875" style="14" customWidth="1"/>
    <col min="15130" max="15381" width="9" style="14"/>
    <col min="15382" max="15382" width="0" style="14" hidden="1" customWidth="1"/>
    <col min="15383" max="15383" width="1" style="14" customWidth="1"/>
    <col min="15384" max="15384" width="21.75" style="14" customWidth="1"/>
    <col min="15385" max="15385" width="91.875" style="14" customWidth="1"/>
    <col min="15386" max="15637" width="9" style="14"/>
    <col min="15638" max="15638" width="0" style="14" hidden="1" customWidth="1"/>
    <col min="15639" max="15639" width="1" style="14" customWidth="1"/>
    <col min="15640" max="15640" width="21.75" style="14" customWidth="1"/>
    <col min="15641" max="15641" width="91.875" style="14" customWidth="1"/>
    <col min="15642" max="15893" width="9" style="14"/>
    <col min="15894" max="15894" width="0" style="14" hidden="1" customWidth="1"/>
    <col min="15895" max="15895" width="1" style="14" customWidth="1"/>
    <col min="15896" max="15896" width="21.75" style="14" customWidth="1"/>
    <col min="15897" max="15897" width="91.875" style="14" customWidth="1"/>
    <col min="15898" max="16384" width="9" style="14"/>
  </cols>
  <sheetData>
    <row r="1" spans="3:4" s="12" customFormat="1" ht="16.5" customHeight="1">
      <c r="C1" s="205" t="s">
        <v>279</v>
      </c>
      <c r="D1" s="205"/>
    </row>
    <row r="2" spans="3:4" s="13" customFormat="1" ht="16.5" customHeight="1">
      <c r="C2" s="206" t="s">
        <v>112</v>
      </c>
      <c r="D2" s="206"/>
    </row>
    <row r="3" spans="3:4" s="13" customFormat="1" ht="51" customHeight="1">
      <c r="C3" s="92" t="s">
        <v>233</v>
      </c>
      <c r="D3" s="112" t="s">
        <v>280</v>
      </c>
    </row>
    <row r="4" spans="3:4" s="13" customFormat="1" ht="39" customHeight="1">
      <c r="C4" s="105" t="s">
        <v>255</v>
      </c>
      <c r="D4" s="93" t="s">
        <v>256</v>
      </c>
    </row>
    <row r="5" spans="3:4" s="13" customFormat="1" ht="31.5" customHeight="1">
      <c r="C5" s="92" t="s">
        <v>266</v>
      </c>
      <c r="D5" s="93" t="s">
        <v>234</v>
      </c>
    </row>
    <row r="6" spans="3:4" s="13" customFormat="1" ht="35.25" customHeight="1">
      <c r="C6" s="94" t="s">
        <v>225</v>
      </c>
      <c r="D6" s="95" t="s">
        <v>226</v>
      </c>
    </row>
    <row r="7" spans="3:4" s="13" customFormat="1" ht="33.75" customHeight="1">
      <c r="C7" s="96" t="s">
        <v>203</v>
      </c>
      <c r="D7" s="95" t="s">
        <v>220</v>
      </c>
    </row>
    <row r="8" spans="3:4" s="13" customFormat="1" ht="38.25" customHeight="1">
      <c r="C8" s="97" t="s">
        <v>197</v>
      </c>
      <c r="D8" s="95" t="s">
        <v>200</v>
      </c>
    </row>
    <row r="9" spans="3:4" s="13" customFormat="1" ht="33.75" customHeight="1">
      <c r="C9" s="97" t="s">
        <v>196</v>
      </c>
      <c r="D9" s="95" t="s">
        <v>195</v>
      </c>
    </row>
    <row r="10" spans="3:4" ht="22.5" customHeight="1">
      <c r="C10" s="207" t="s">
        <v>207</v>
      </c>
      <c r="D10" s="207"/>
    </row>
    <row r="11" spans="3:4" ht="42" customHeight="1">
      <c r="C11" s="106" t="s">
        <v>259</v>
      </c>
      <c r="D11" s="107" t="s">
        <v>281</v>
      </c>
    </row>
    <row r="12" spans="3:4" ht="47.25" customHeight="1">
      <c r="C12" s="92" t="s">
        <v>225</v>
      </c>
      <c r="D12" s="93" t="s">
        <v>282</v>
      </c>
    </row>
    <row r="13" spans="3:4" ht="57" customHeight="1">
      <c r="C13" s="92" t="s">
        <v>221</v>
      </c>
      <c r="D13" s="93" t="s">
        <v>278</v>
      </c>
    </row>
    <row r="14" spans="3:4" s="13" customFormat="1" ht="77.25" customHeight="1">
      <c r="C14" s="92" t="s">
        <v>222</v>
      </c>
      <c r="D14" s="100" t="s">
        <v>275</v>
      </c>
    </row>
    <row r="15" spans="3:4" ht="27.75" customHeight="1">
      <c r="C15" s="204" t="s">
        <v>208</v>
      </c>
      <c r="D15" s="204"/>
    </row>
    <row r="16" spans="3:4" ht="45.75" customHeight="1">
      <c r="C16" s="51" t="s">
        <v>95</v>
      </c>
      <c r="D16" s="83" t="s">
        <v>206</v>
      </c>
    </row>
    <row r="17" spans="3:4" ht="66" customHeight="1">
      <c r="C17" s="49" t="s">
        <v>164</v>
      </c>
      <c r="D17" s="66" t="s">
        <v>305</v>
      </c>
    </row>
  </sheetData>
  <mergeCells count="4">
    <mergeCell ref="C15:D15"/>
    <mergeCell ref="C1:D1"/>
    <mergeCell ref="C2:D2"/>
    <mergeCell ref="C10:D10"/>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2019-07-22T09:59:45Z</cp:lastPrinted>
  <dcterms:created xsi:type="dcterms:W3CDTF">2018-01-02T05:37:56Z</dcterms:created>
  <dcterms:modified xsi:type="dcterms:W3CDTF">2019-07-22T10:57:02Z</dcterms:modified>
</cp:coreProperties>
</file>