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E20" i="16" l="1"/>
  <c r="F19" i="16"/>
  <c r="F20" i="16" s="1"/>
  <c r="E19" i="16"/>
  <c r="D19" i="16"/>
  <c r="D20" i="16" s="1"/>
  <c r="F12" i="16"/>
  <c r="E12" i="16"/>
  <c r="D12" i="16"/>
  <c r="F9" i="16"/>
  <c r="F13" i="16" s="1"/>
  <c r="E9" i="16"/>
  <c r="E13" i="16" s="1"/>
  <c r="D9" i="16"/>
  <c r="D13" i="16" s="1"/>
  <c r="M64" i="15"/>
  <c r="N64" i="15"/>
  <c r="L64" i="15"/>
  <c r="M63" i="15"/>
  <c r="N63" i="15"/>
  <c r="L63" i="15"/>
  <c r="M49" i="15"/>
  <c r="N49" i="15"/>
  <c r="L49" i="15"/>
  <c r="M39" i="15"/>
  <c r="N39" i="15"/>
  <c r="L39" i="15"/>
  <c r="L29" i="15"/>
  <c r="M29" i="15"/>
  <c r="N29" i="15"/>
  <c r="L55" i="15"/>
  <c r="M55" i="15"/>
  <c r="N55" i="15"/>
  <c r="L20" i="15"/>
  <c r="M20" i="15"/>
  <c r="N20" i="15"/>
  <c r="L59" i="15"/>
  <c r="M59" i="15"/>
  <c r="N59" i="15"/>
  <c r="L12" i="15"/>
  <c r="M12" i="15"/>
  <c r="N12" i="15"/>
  <c r="L45" i="15"/>
  <c r="M45" i="15"/>
  <c r="N45" i="15"/>
  <c r="L38" i="15"/>
  <c r="M38" i="15"/>
  <c r="N38" i="15"/>
  <c r="B6" i="11" l="1"/>
  <c r="B4" i="11"/>
  <c r="B5" i="11"/>
  <c r="B10" i="11"/>
</calcChain>
</file>

<file path=xl/sharedStrings.xml><?xml version="1.0" encoding="utf-8"?>
<sst xmlns="http://schemas.openxmlformats.org/spreadsheetml/2006/main" count="462" uniqueCount="313">
  <si>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</si>
  <si>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</si>
  <si>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</si>
  <si>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</si>
  <si>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</si>
  <si>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</si>
  <si>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</si>
  <si>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</si>
  <si>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</si>
  <si>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</si>
  <si>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</si>
  <si>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</si>
  <si>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</si>
  <si>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</si>
  <si>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</si>
  <si>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</si>
  <si>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</si>
  <si>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</si>
  <si>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</si>
  <si>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</si>
  <si>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</si>
  <si>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</si>
  <si>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</si>
  <si>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</si>
  <si>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</si>
  <si>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</si>
  <si>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</si>
  <si>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</si>
  <si>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</si>
  <si>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</si>
  <si>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</si>
  <si>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</si>
  <si>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</si>
  <si>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</si>
  <si>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</si>
  <si>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</si>
  <si>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</si>
  <si>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</si>
  <si>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</si>
  <si>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</si>
  <si>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</si>
  <si>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</si>
  <si>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</si>
  <si>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</si>
  <si>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</si>
  <si>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</si>
  <si>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</si>
  <si>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</si>
  <si>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</si>
  <si>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</si>
  <si>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</si>
  <si>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</si>
  <si>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</si>
  <si>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</si>
  <si>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</si>
  <si>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</si>
  <si>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</si>
  <si>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</si>
  <si>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</si>
  <si>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 xml:space="preserve">المعمورة العقارية </t>
  </si>
  <si>
    <t>SMRI</t>
  </si>
  <si>
    <t>الامين للاستثمار المالي</t>
  </si>
  <si>
    <t>VAMF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</si>
  <si>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</si>
  <si>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</si>
  <si>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</si>
  <si>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</si>
  <si>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</si>
  <si>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</si>
  <si>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</si>
  <si>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</si>
  <si>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</si>
  <si>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</si>
  <si>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</si>
  <si>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</si>
  <si>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</si>
  <si>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</si>
  <si>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</si>
  <si>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</si>
  <si>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</si>
  <si>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</si>
  <si>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</si>
  <si>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</si>
  <si>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</si>
  <si>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</si>
  <si>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</si>
  <si>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</si>
  <si>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</si>
  <si>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</si>
  <si>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</si>
  <si>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</si>
  <si>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</si>
  <si>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</si>
  <si>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</si>
  <si>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</si>
  <si>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</si>
  <si>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</si>
  <si>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</si>
  <si>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</si>
  <si>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</si>
  <si>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</si>
  <si>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</si>
  <si>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</si>
  <si>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</si>
  <si>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</si>
  <si>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</si>
  <si>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</si>
  <si>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</si>
  <si>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</si>
  <si>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</si>
  <si>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</si>
  <si>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</si>
  <si>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</si>
  <si>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</si>
  <si>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</si>
  <si>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</si>
  <si>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</si>
  <si>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</si>
  <si>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</si>
  <si>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</si>
  <si>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</si>
  <si>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</si>
  <si>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</si>
  <si>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</si>
  <si>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</si>
  <si>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</si>
  <si>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</si>
  <si>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</si>
  <si>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</si>
  <si>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</si>
  <si>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الاستثمارات السياحية (HNTI)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</si>
  <si>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</si>
  <si>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</si>
  <si>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</si>
  <si>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</si>
  <si>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</si>
  <si>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</si>
  <si>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</si>
  <si>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</si>
  <si>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</si>
  <si>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</si>
  <si>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</si>
  <si>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</si>
  <si>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</si>
  <si>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</si>
  <si>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</si>
  <si>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</si>
  <si>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</si>
  <si>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</si>
  <si>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</si>
  <si>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</si>
  <si>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</si>
  <si>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</si>
  <si>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</si>
  <si>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</si>
  <si>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</si>
  <si>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</si>
  <si>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</si>
  <si>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</si>
  <si>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</si>
  <si>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</si>
  <si>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</si>
  <si>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 xml:space="preserve">انتاج وتسويق اللحوم </t>
  </si>
  <si>
    <t>AIPM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</si>
  <si>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</si>
  <si>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</si>
  <si>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</si>
  <si>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</si>
  <si>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</si>
  <si>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</si>
  <si>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</si>
  <si>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</si>
  <si>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</si>
  <si>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</si>
  <si>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</si>
  <si>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</si>
  <si>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</si>
  <si>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</si>
  <si>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</si>
  <si>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</si>
  <si>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</si>
  <si>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</si>
  <si>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</si>
  <si>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</si>
  <si>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</si>
  <si>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</si>
  <si>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</si>
  <si>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</si>
  <si>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</si>
  <si>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</si>
  <si>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</si>
  <si>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</si>
  <si>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</si>
  <si>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</si>
  <si>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</si>
  <si>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</si>
  <si>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النخبة للمقاولات العامة</t>
  </si>
  <si>
    <t>SNUC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</si>
  <si>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</si>
  <si>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</si>
  <si>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</si>
  <si>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</si>
  <si>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</si>
  <si>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</si>
  <si>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</si>
  <si>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</si>
  <si>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</si>
  <si>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</si>
  <si>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</si>
  <si>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</si>
  <si>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</si>
  <si>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</si>
  <si>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</si>
  <si>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</si>
  <si>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</si>
  <si>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</si>
  <si>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</si>
  <si>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</si>
  <si>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</si>
  <si>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</si>
  <si>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</si>
  <si>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تعلن الشركة عن توزيع الارباح للسنوات السابقة المقررة حسب قرار الهيئة العامة في مقر الشركة الكائن في بغداد - الجادرية كل يوم اثنين ابتداء من 2022/12/12 والى 2022/12/26 من الساعة 9 صباحا الى الساعة 12 ظهرا مع جلب المستمسكات الثبوتية او بموجب وكالة مصدقة.</t>
  </si>
  <si>
    <t>مصرف الائتمان</t>
  </si>
  <si>
    <t>BROI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</si>
  <si>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</si>
  <si>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</si>
  <si>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</si>
  <si>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</si>
  <si>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</si>
  <si>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</si>
  <si>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</si>
  <si>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</si>
  <si>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</si>
  <si>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</si>
  <si>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</si>
  <si>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</si>
  <si>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</si>
  <si>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</si>
  <si>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</si>
  <si>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</si>
  <si>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</si>
  <si>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</si>
  <si>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ثلاثة اشهر من تاريخ 2022/10/3. صدرت موافقة هيأة الاوراق المالية على تمديد فترة إضافة أسهم الزيادة لمدة (ثلاثة أشهر) من تاريخ 2023/1/3.</t>
  </si>
  <si>
    <t xml:space="preserve">المصرف المتحد </t>
  </si>
  <si>
    <t>BUND</t>
  </si>
  <si>
    <t>فنادق عشتار</t>
  </si>
  <si>
    <t>HISH</t>
  </si>
  <si>
    <t>قطاع الاتصالات</t>
  </si>
  <si>
    <t>آسياسيل للاتصالات</t>
  </si>
  <si>
    <t>TASC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</si>
  <si>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</si>
  <si>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مجموع قطاع الاتصالات</t>
  </si>
  <si>
    <t xml:space="preserve"> بدأ الاكتتاب على أسهم الشركة إعتباراً من يوم الاحد 2023/2/19 على الاسهم المطروحة البالغة (18) مليار سهم ولمدة (30) يوماً في مصرف الصناعي / الفرع الرئيسي وفرع المصرف في الزعفرانية  ، تنفيذاً لقرار الهيئة العامة المنعقدة في 2021/12/30 زيادة رأسمال الشركة من (3.120.000.000)  دينار الى (4.680.000.000)  دينار وفق المادة (55/ اولا) من قانون الشركات.</t>
  </si>
  <si>
    <t xml:space="preserve"> بدأ الاكتتاب على أسهم الشركة إعتباراً من يوم الاثنين  2023/2/6 على الاسهم المطروحة البالغة (1,560) مليون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</si>
  <si>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</si>
  <si>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</si>
  <si>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</si>
  <si>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</si>
  <si>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</si>
  <si>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</si>
  <si>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</si>
  <si>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</si>
  <si>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</si>
  <si>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</si>
  <si>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المصرف التجاري(BCOI)</t>
  </si>
  <si>
    <t>الخاتم للاتصالات(TZNI)</t>
  </si>
  <si>
    <t>تعلن الشركة عن توزيع صكوك ارباح المساهمين للسنة المالية 2021/2020 ابتداء من 2023/2/23 من الساعة 9 صباحا الى الساعة 3 ظهرا.</t>
  </si>
  <si>
    <t>مصرف أمين العراق الإسلامي (BAME)</t>
  </si>
  <si>
    <t xml:space="preserve"> بدأ الاكتتاب على أسهم الشركة إعتباراً من يوم الخميس 2023/2/23 على الاسهم المطروحة لمدة (60) يوماً في مصرف الهدى/الفرع الرئيسي، تنفيذاً لقرار الهيئة العامة المنعقدة في 2022/1/7 زيادة رأسمال الشركة من (222.500.000.000)  دينار الى (250.000.000.000)  دينار وفق المادة (55/ اولا) من قانون الشركات.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</si>
  <si>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</si>
  <si>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</si>
  <si>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</si>
  <si>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</si>
  <si>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</si>
  <si>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</si>
  <si>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</si>
  <si>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</si>
  <si>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</si>
  <si>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</si>
  <si>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</si>
  <si>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</si>
  <si>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خامسا  : توزيع الارباح</t>
  </si>
  <si>
    <t>فنادق المنصور(HMAN)</t>
  </si>
  <si>
    <t>سيعقد إجتماع الهيئة العامة للشركة يوم الاحد الموافق 2023/3/19 الساعة العاشرة صباحا في  مقر الشركة ، لمناقشة الحسابات الختامية للسنة المالية  المنتهية في  2021/12/31   ، مناقشة العجز المتراكم ، انتخاب (5) اعضاء اصليين ومثلهم احتياط ، مناقشة اطفاء الديون المشكوك في تحصيلها . تم إيقاف التداول على أسهم الشركة إعتباراً من جلسة الثلاثاء 2023/3/14 .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</si>
  <si>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</si>
  <si>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</si>
  <si>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</si>
  <si>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</si>
  <si>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</si>
  <si>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>مصرف بابل</t>
  </si>
  <si>
    <t>BBAY</t>
  </si>
  <si>
    <t>مصرف المنصور(BMNS)</t>
  </si>
  <si>
    <t>سيعقد إجتماع الهيئة العامة للشركة يوم الاربعاء الموافق 2023/4/5 الساعة العاشرة صباحا في  قاعة الديوان في نادية العلوية، لمناقشة الحسابات الختامية للسنة المالية  المنتهية في  2022/12/31   ،مناقشة مقسوم الارباح . سيتم إيقاف التداول على أسهم الشركة إعتباراً من جلسة الاحد 2023/4/2 .</t>
  </si>
  <si>
    <t>فنادق عشتار(HISH)</t>
  </si>
  <si>
    <t>مصرف الاتحاد العراقي (BUOI)</t>
  </si>
  <si>
    <t>استنادا الى كتاب هيأة الأوراق المالية المرقم (506/10) في 2023/3/12 سيتم التداول على اسهم شركة فنادق عشتار في منصة التداول النظامية اعتبارا من جلسة الخميس 2023/3/23 لايفاءها بمتطلبات الإفصاح المالي وتقديم الحسابات الختامية للسنة المالية النتهية في 2021/12/31.</t>
  </si>
  <si>
    <t>أخبار الشركات المساهمة المدرجة في سوق العراق للاوراق المالية الاربعاء الموافق 2023/3/22</t>
  </si>
  <si>
    <t>الشركات غير المتداولة للسوق النظامي لجلسة الاربعاء الموافق 2023/3/22</t>
  </si>
  <si>
    <t>الشركات غير المتداولة للسوق الثاني لجلسة الاربعاء الموافق 2023/3/22</t>
  </si>
  <si>
    <t>الشركات غير المتداولة للسوق الثالث لجلسة الاربعاء الموافق 2023/3/22</t>
  </si>
  <si>
    <t>الجلسة (55) نشرة منصة تداول الشركات غير المفصحة ليوم الاربعاء الموافق 2023/3/22 Undisclosed Platform Trading</t>
  </si>
  <si>
    <t>الجلسة (55) نشرة منصة التداول السوق الثاني ليوم الاربعاء الموافق 2023/3/22 Second Market Trading</t>
  </si>
  <si>
    <r>
      <t>الجلسة (55)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الاربعاء الموافق 2023/3/22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</si>
  <si>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 xml:space="preserve">جلسة الاربعاء الموافق 2023/3/22        - </t>
  </si>
  <si>
    <t>الجلسة (55) لسنة 2023</t>
  </si>
  <si>
    <t>نشرة تداول أسهم غير العراقيين لجلسة الاربعاء 2023/3/22</t>
  </si>
  <si>
    <t>المصرف التجاري العراقي</t>
  </si>
  <si>
    <t xml:space="preserve">قطاع الفنادق والسياحة </t>
  </si>
  <si>
    <t xml:space="preserve">مجموع قطاع الفنادق والسياحة </t>
  </si>
  <si>
    <t xml:space="preserve">قطاع الاتصالات </t>
  </si>
  <si>
    <t>اسيا سيل للاتصالات</t>
  </si>
  <si>
    <t xml:space="preserve">مجموع قطاع الاتصالات </t>
  </si>
  <si>
    <t>إجابت شركة النخبة للمقاولات العامة على الكتاب المرسل من سوق العراق للاوراق المالية بعدم وجود أحداث الجوهرية أدت إلى إرتفاع سعر السهم لجلستين بكامل حدود نسبة التغير لجلسات 3/15 و 3/16 و 2023/3/20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</si>
</sst>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6"/>
      <color rgb="FF00B050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37">
    <xf numFmtId="0" fontId="0" fillId="0" borderId="0"/>
    <xf numFmtId="0" fontId="2" fillId="0" borderId="0"/>
    <xf numFmtId="0" fontId="2" fillId="0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3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3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43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4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3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0" fillId="46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0" fillId="4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44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0" fillId="4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0" fillId="4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0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5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0" fillId="5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0" fillId="52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0" fillId="4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0" fillId="4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0" fillId="5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1" fillId="37" borderId="0" applyNumberFormat="0" applyBorder="0" applyAlignment="0" applyProtection="0"/>
    <xf numFmtId="0" fontId="30" fillId="9" borderId="14" applyNumberFormat="0" applyAlignment="0" applyProtection="0"/>
    <xf numFmtId="0" fontId="30" fillId="9" borderId="14" applyNumberFormat="0" applyAlignment="0" applyProtection="0"/>
    <xf numFmtId="0" fontId="12" fillId="54" borderId="20" applyNumberFormat="0" applyAlignment="0" applyProtection="0"/>
    <xf numFmtId="0" fontId="31" fillId="10" borderId="17" applyNumberFormat="0" applyAlignment="0" applyProtection="0"/>
    <xf numFmtId="0" fontId="31" fillId="10" borderId="17" applyNumberFormat="0" applyAlignment="0" applyProtection="0"/>
    <xf numFmtId="0" fontId="13" fillId="55" borderId="2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5" fillId="38" borderId="0" applyNumberFormat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6" fillId="0" borderId="2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7" fillId="0" borderId="2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18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8" borderId="14" applyNumberFormat="0" applyAlignment="0" applyProtection="0"/>
    <xf numFmtId="0" fontId="37" fillId="8" borderId="14" applyNumberFormat="0" applyAlignment="0" applyProtection="0"/>
    <xf numFmtId="0" fontId="19" fillId="41" borderId="20" applyNumberFormat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20" fillId="0" borderId="25" applyNumberFormat="0" applyFill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5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2" fillId="57" borderId="26" applyNumberFormat="0" applyFont="0" applyAlignment="0" applyProtection="0"/>
    <xf numFmtId="0" fontId="2" fillId="57" borderId="26" applyNumberFormat="0" applyFont="0" applyAlignment="0" applyProtection="0"/>
    <xf numFmtId="0" fontId="40" fillId="9" borderId="15" applyNumberFormat="0" applyAlignment="0" applyProtection="0"/>
    <xf numFmtId="0" fontId="40" fillId="9" borderId="15" applyNumberFormat="0" applyAlignment="0" applyProtection="0"/>
    <xf numFmtId="0" fontId="23" fillId="54" borderId="2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5" fillId="0" borderId="2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54" borderId="29" applyNumberFormat="0" applyAlignment="0" applyProtection="0"/>
    <xf numFmtId="0" fontId="19" fillId="41" borderId="29" applyNumberFormat="0" applyAlignment="0" applyProtection="0"/>
    <xf numFmtId="0" fontId="2" fillId="57" borderId="30" applyNumberFormat="0" applyFont="0" applyAlignment="0" applyProtection="0"/>
    <xf numFmtId="0" fontId="2" fillId="57" borderId="30" applyNumberFormat="0" applyFont="0" applyAlignment="0" applyProtection="0"/>
    <xf numFmtId="0" fontId="23" fillId="54" borderId="31" applyNumberFormat="0" applyAlignment="0" applyProtection="0"/>
    <xf numFmtId="0" fontId="25" fillId="0" borderId="32" applyNumberFormat="0" applyFill="0" applyAlignment="0" applyProtection="0"/>
    <xf numFmtId="0" fontId="2" fillId="57" borderId="37" applyNumberFormat="0" applyFont="0" applyAlignment="0" applyProtection="0"/>
    <xf numFmtId="0" fontId="2" fillId="57" borderId="37" applyNumberFormat="0" applyFont="0" applyAlignment="0" applyProtection="0"/>
    <xf numFmtId="0" fontId="19" fillId="41" borderId="36" applyNumberFormat="0" applyAlignment="0" applyProtection="0"/>
    <xf numFmtId="0" fontId="12" fillId="54" borderId="36" applyNumberFormat="0" applyAlignment="0" applyProtection="0"/>
    <xf numFmtId="0" fontId="23" fillId="54" borderId="38" applyNumberFormat="0" applyAlignment="0" applyProtection="0"/>
    <xf numFmtId="0" fontId="25" fillId="0" borderId="39" applyNumberFormat="0" applyFill="0" applyAlignment="0" applyProtection="0"/>
    <xf numFmtId="0" fontId="2" fillId="57" borderId="41" applyNumberFormat="0" applyFont="0" applyAlignment="0" applyProtection="0"/>
    <xf numFmtId="0" fontId="2" fillId="57" borderId="41" applyNumberFormat="0" applyFont="0" applyAlignment="0" applyProtection="0"/>
    <xf numFmtId="0" fontId="19" fillId="41" borderId="40" applyNumberFormat="0" applyAlignment="0" applyProtection="0"/>
    <xf numFmtId="0" fontId="12" fillId="54" borderId="40" applyNumberFormat="0" applyAlignment="0" applyProtection="0"/>
    <xf numFmtId="0" fontId="23" fillId="54" borderId="42" applyNumberFormat="0" applyAlignment="0" applyProtection="0"/>
    <xf numFmtId="0" fontId="25" fillId="0" borderId="43" applyNumberFormat="0" applyFill="0" applyAlignment="0" applyProtection="0"/>
    <xf numFmtId="0" fontId="12" fillId="54" borderId="46" applyNumberFormat="0" applyAlignment="0" applyProtection="0"/>
    <xf numFmtId="0" fontId="19" fillId="41" borderId="46" applyNumberFormat="0" applyAlignment="0" applyProtection="0"/>
    <xf numFmtId="0" fontId="2" fillId="57" borderId="47" applyNumberFormat="0" applyFont="0" applyAlignment="0" applyProtection="0"/>
    <xf numFmtId="0" fontId="2" fillId="57" borderId="47" applyNumberFormat="0" applyFont="0" applyAlignment="0" applyProtection="0"/>
    <xf numFmtId="0" fontId="23" fillId="54" borderId="48" applyNumberFormat="0" applyAlignment="0" applyProtection="0"/>
    <xf numFmtId="0" fontId="25" fillId="0" borderId="49" applyNumberFormat="0" applyFill="0" applyAlignment="0" applyProtection="0"/>
  </cellStyleXfs>
  <cellXfs count="229">
    <xf numFmtId="0" fontId="0" fillId="0" borderId="0" xfId="0"/>
    <xf numFmtId="2" fontId="3" fillId="0" borderId="1" xfId="0" applyNumberFormat="1" applyFont="1" applyBorder="1"/>
    <xf numFmtId="0" fontId="5" fillId="0" borderId="0" xfId="0" applyFont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44" fillId="0" borderId="0" xfId="0" applyFont="1"/>
    <xf numFmtId="0" fontId="45" fillId="0" borderId="0" xfId="0" applyFont="1"/>
    <xf numFmtId="166" fontId="5" fillId="0" borderId="0" xfId="0" applyNumberFormat="1" applyFont="1"/>
    <xf numFmtId="0" fontId="46" fillId="0" borderId="55" xfId="0" applyFont="1" applyFill="1" applyBorder="1" applyAlignment="1">
      <alignment vertical="center"/>
    </xf>
    <xf numFmtId="164" fontId="46" fillId="0" borderId="55" xfId="0" applyNumberFormat="1" applyFont="1" applyBorder="1" applyAlignment="1">
      <alignment horizontal="center" vertical="center"/>
    </xf>
    <xf numFmtId="164" fontId="46" fillId="0" borderId="55" xfId="0" applyNumberFormat="1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1" fillId="0" borderId="55" xfId="0" applyFont="1" applyFill="1" applyBorder="1" applyAlignment="1">
      <alignment vertical="center"/>
    </xf>
    <xf numFmtId="164" fontId="51" fillId="0" borderId="55" xfId="0" applyNumberFormat="1" applyFont="1" applyBorder="1" applyAlignment="1">
      <alignment horizontal="center" vertical="center"/>
    </xf>
    <xf numFmtId="4" fontId="51" fillId="0" borderId="55" xfId="0" applyNumberFormat="1" applyFont="1" applyBorder="1" applyAlignment="1">
      <alignment horizontal="center" vertical="center"/>
    </xf>
    <xf numFmtId="3" fontId="51" fillId="0" borderId="55" xfId="0" applyNumberFormat="1" applyFont="1" applyBorder="1" applyAlignment="1">
      <alignment horizontal="center" vertical="center"/>
    </xf>
    <xf numFmtId="0" fontId="53" fillId="0" borderId="0" xfId="0" applyFont="1"/>
    <xf numFmtId="2" fontId="54" fillId="0" borderId="1" xfId="0" applyNumberFormat="1" applyFont="1" applyBorder="1"/>
    <xf numFmtId="2" fontId="54" fillId="0" borderId="2" xfId="0" applyNumberFormat="1" applyFont="1" applyBorder="1"/>
    <xf numFmtId="0" fontId="54" fillId="0" borderId="1" xfId="0" applyFont="1" applyBorder="1"/>
    <xf numFmtId="0" fontId="54" fillId="0" borderId="2" xfId="0" applyFont="1" applyBorder="1"/>
    <xf numFmtId="0" fontId="6" fillId="0" borderId="64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vertical="center"/>
    </xf>
    <xf numFmtId="164" fontId="46" fillId="0" borderId="7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3" fontId="51" fillId="59" borderId="55" xfId="0" applyNumberFormat="1" applyFont="1" applyFill="1" applyBorder="1" applyAlignment="1">
      <alignment horizontal="center" vertical="center"/>
    </xf>
    <xf numFmtId="3" fontId="51" fillId="59" borderId="74" xfId="0" applyNumberFormat="1" applyFont="1" applyFill="1" applyBorder="1" applyAlignment="1">
      <alignment horizontal="center" vertical="center"/>
    </xf>
    <xf numFmtId="3" fontId="51" fillId="60" borderId="5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164" fontId="46" fillId="0" borderId="33" xfId="0" applyNumberFormat="1" applyFont="1" applyBorder="1" applyAlignment="1">
      <alignment horizontal="center" vertical="center"/>
    </xf>
    <xf numFmtId="164" fontId="51" fillId="0" borderId="74" xfId="0" applyNumberFormat="1" applyFont="1" applyBorder="1" applyAlignment="1">
      <alignment horizontal="center" vertical="center"/>
    </xf>
    <xf numFmtId="164" fontId="46" fillId="0" borderId="61" xfId="0" applyNumberFormat="1" applyFont="1" applyBorder="1" applyAlignment="1">
      <alignment horizontal="center" vertical="center"/>
    </xf>
    <xf numFmtId="164" fontId="46" fillId="0" borderId="45" xfId="0" applyNumberFormat="1" applyFont="1" applyBorder="1" applyAlignment="1">
      <alignment horizontal="center" vertical="center"/>
    </xf>
    <xf numFmtId="164" fontId="46" fillId="0" borderId="74" xfId="0" applyNumberFormat="1" applyFont="1" applyBorder="1" applyAlignment="1">
      <alignment horizontal="center" vertical="center"/>
    </xf>
    <xf numFmtId="0" fontId="46" fillId="0" borderId="76" xfId="0" applyFont="1" applyFill="1" applyBorder="1" applyAlignment="1">
      <alignment vertical="center"/>
    </xf>
    <xf numFmtId="0" fontId="46" fillId="0" borderId="61" xfId="0" applyFont="1" applyFill="1" applyBorder="1" applyAlignment="1">
      <alignment vertical="center"/>
    </xf>
    <xf numFmtId="0" fontId="56" fillId="0" borderId="0" xfId="0" applyFont="1"/>
    <xf numFmtId="2" fontId="3" fillId="0" borderId="2" xfId="0" applyNumberFormat="1" applyFont="1" applyBorder="1" applyAlignment="1">
      <alignment vertical="center"/>
    </xf>
    <xf numFmtId="0" fontId="46" fillId="0" borderId="74" xfId="0" applyFont="1" applyFill="1" applyBorder="1" applyAlignment="1">
      <alignment vertical="center"/>
    </xf>
    <xf numFmtId="3" fontId="45" fillId="0" borderId="0" xfId="0" applyNumberFormat="1" applyFont="1"/>
    <xf numFmtId="164" fontId="51" fillId="0" borderId="75" xfId="0" applyNumberFormat="1" applyFont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164" fontId="51" fillId="0" borderId="54" xfId="0" applyNumberFormat="1" applyFont="1" applyBorder="1" applyAlignment="1">
      <alignment horizontal="left" vertical="center"/>
    </xf>
    <xf numFmtId="0" fontId="46" fillId="0" borderId="63" xfId="0" applyFont="1" applyFill="1" applyBorder="1" applyAlignment="1">
      <alignment vertical="center"/>
    </xf>
    <xf numFmtId="0" fontId="4" fillId="2" borderId="55" xfId="1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vertical="center"/>
    </xf>
    <xf numFmtId="0" fontId="47" fillId="0" borderId="72" xfId="0" applyFont="1" applyFill="1" applyBorder="1" applyAlignment="1">
      <alignment vertical="center"/>
    </xf>
    <xf numFmtId="2" fontId="4" fillId="0" borderId="55" xfId="2" applyNumberFormat="1" applyFont="1" applyBorder="1" applyAlignment="1">
      <alignment horizontal="center" vertical="center"/>
    </xf>
    <xf numFmtId="2" fontId="4" fillId="0" borderId="55" xfId="2" applyNumberFormat="1" applyFont="1" applyBorder="1" applyAlignment="1">
      <alignment horizontal="center" vertical="center" wrapText="1"/>
    </xf>
    <xf numFmtId="0" fontId="6" fillId="4" borderId="55" xfId="0" applyFont="1" applyFill="1" applyBorder="1" applyAlignment="1">
      <alignment vertical="center" wrapText="1"/>
    </xf>
    <xf numFmtId="166" fontId="6" fillId="4" borderId="55" xfId="0" applyNumberFormat="1" applyFont="1" applyFill="1" applyBorder="1" applyAlignment="1">
      <alignment horizontal="center" vertical="center" wrapText="1"/>
    </xf>
    <xf numFmtId="164" fontId="6" fillId="4" borderId="55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vertical="center" wrapText="1"/>
    </xf>
    <xf numFmtId="14" fontId="6" fillId="0" borderId="55" xfId="0" applyNumberFormat="1" applyFont="1" applyFill="1" applyBorder="1" applyAlignment="1">
      <alignment horizontal="center" vertical="center"/>
    </xf>
    <xf numFmtId="166" fontId="6" fillId="4" borderId="55" xfId="0" applyNumberFormat="1" applyFont="1" applyFill="1" applyBorder="1" applyAlignment="1">
      <alignment horizontal="right" vertical="center" wrapText="1"/>
    </xf>
    <xf numFmtId="0" fontId="47" fillId="0" borderId="55" xfId="0" applyFont="1" applyFill="1" applyBorder="1" applyAlignment="1">
      <alignment vertical="center" wrapText="1"/>
    </xf>
    <xf numFmtId="164" fontId="47" fillId="0" borderId="55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center" vertical="center"/>
    </xf>
    <xf numFmtId="167" fontId="6" fillId="0" borderId="55" xfId="0" applyNumberFormat="1" applyFont="1" applyBorder="1" applyAlignment="1">
      <alignment horizontal="center" vertical="center"/>
    </xf>
    <xf numFmtId="2" fontId="6" fillId="0" borderId="55" xfId="0" applyNumberFormat="1" applyFont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/>
    </xf>
    <xf numFmtId="0" fontId="47" fillId="2" borderId="55" xfId="1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vertical="center"/>
    </xf>
    <xf numFmtId="2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3" fontId="3" fillId="0" borderId="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80" xfId="0" applyFont="1" applyFill="1" applyBorder="1" applyAlignment="1">
      <alignment vertical="center"/>
    </xf>
    <xf numFmtId="3" fontId="0" fillId="0" borderId="0" xfId="0" applyNumberFormat="1"/>
    <xf numFmtId="164" fontId="46" fillId="0" borderId="76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vertical="center"/>
    </xf>
    <xf numFmtId="0" fontId="46" fillId="0" borderId="81" xfId="0" applyFont="1" applyFill="1" applyBorder="1" applyAlignment="1">
      <alignment vertical="center"/>
    </xf>
    <xf numFmtId="164" fontId="51" fillId="0" borderId="81" xfId="0" applyNumberFormat="1" applyFont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164" fontId="61" fillId="0" borderId="55" xfId="0" applyNumberFormat="1" applyFont="1" applyBorder="1" applyAlignment="1">
      <alignment horizontal="center" vertical="center"/>
    </xf>
    <xf numFmtId="4" fontId="61" fillId="0" borderId="55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3" fontId="61" fillId="0" borderId="55" xfId="0" applyNumberFormat="1" applyFont="1" applyBorder="1" applyAlignment="1">
      <alignment horizontal="center" vertical="center"/>
    </xf>
    <xf numFmtId="4" fontId="62" fillId="0" borderId="55" xfId="0" applyNumberFormat="1" applyFont="1" applyBorder="1" applyAlignment="1">
      <alignment horizontal="center" vertical="center"/>
    </xf>
    <xf numFmtId="4" fontId="63" fillId="0" borderId="55" xfId="0" applyNumberFormat="1" applyFont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164" fontId="61" fillId="0" borderId="81" xfId="0" applyNumberFormat="1" applyFont="1" applyBorder="1" applyAlignment="1">
      <alignment horizontal="center" vertical="center"/>
    </xf>
    <xf numFmtId="4" fontId="63" fillId="0" borderId="81" xfId="0" applyNumberFormat="1" applyFont="1" applyBorder="1" applyAlignment="1">
      <alignment horizontal="center" vertical="center"/>
    </xf>
    <xf numFmtId="164" fontId="61" fillId="0" borderId="82" xfId="0" applyNumberFormat="1" applyFont="1" applyBorder="1" applyAlignment="1">
      <alignment horizontal="center" vertical="center"/>
    </xf>
    <xf numFmtId="4" fontId="63" fillId="0" borderId="82" xfId="0" applyNumberFormat="1" applyFont="1" applyBorder="1" applyAlignment="1">
      <alignment horizontal="center" vertical="center"/>
    </xf>
    <xf numFmtId="164" fontId="51" fillId="0" borderId="82" xfId="0" applyNumberFormat="1" applyFont="1" applyBorder="1" applyAlignment="1">
      <alignment horizontal="center" vertical="center"/>
    </xf>
    <xf numFmtId="4" fontId="64" fillId="0" borderId="6" xfId="0" applyNumberFormat="1" applyFont="1" applyBorder="1" applyAlignment="1">
      <alignment vertical="center"/>
    </xf>
    <xf numFmtId="0" fontId="67" fillId="0" borderId="0" xfId="0" applyFont="1"/>
    <xf numFmtId="0" fontId="68" fillId="4" borderId="84" xfId="364" applyFont="1" applyFill="1" applyBorder="1" applyAlignment="1">
      <alignment horizontal="right" vertical="center"/>
    </xf>
    <xf numFmtId="0" fontId="68" fillId="4" borderId="84" xfId="364" applyFont="1" applyFill="1" applyBorder="1" applyAlignment="1">
      <alignment horizontal="left" vertical="center"/>
    </xf>
    <xf numFmtId="3" fontId="68" fillId="0" borderId="85" xfId="2" applyNumberFormat="1" applyFont="1" applyFill="1" applyBorder="1" applyAlignment="1">
      <alignment horizontal="center" vertical="center"/>
    </xf>
    <xf numFmtId="3" fontId="65" fillId="0" borderId="85" xfId="2" applyNumberFormat="1" applyFont="1" applyFill="1" applyBorder="1" applyAlignment="1">
      <alignment horizontal="center" vertical="center"/>
    </xf>
    <xf numFmtId="0" fontId="60" fillId="0" borderId="80" xfId="0" applyFont="1" applyFill="1" applyBorder="1" applyAlignment="1">
      <alignment horizontal="right" vertical="center" wrapText="1"/>
    </xf>
    <xf numFmtId="0" fontId="69" fillId="0" borderId="0" xfId="0" applyFont="1"/>
    <xf numFmtId="0" fontId="6" fillId="0" borderId="44" xfId="0" applyFont="1" applyFill="1" applyBorder="1" applyAlignment="1">
      <alignment vertical="center"/>
    </xf>
    <xf numFmtId="164" fontId="51" fillId="0" borderId="3" xfId="0" applyNumberFormat="1" applyFont="1" applyBorder="1" applyAlignment="1">
      <alignment horizontal="center" vertical="center"/>
    </xf>
    <xf numFmtId="164" fontId="46" fillId="0" borderId="86" xfId="0" applyNumberFormat="1" applyFont="1" applyBorder="1" applyAlignment="1">
      <alignment horizontal="center" vertical="center"/>
    </xf>
    <xf numFmtId="0" fontId="65" fillId="2" borderId="87" xfId="0" applyFont="1" applyFill="1" applyBorder="1" applyAlignment="1">
      <alignment horizontal="center" vertical="center"/>
    </xf>
    <xf numFmtId="0" fontId="65" fillId="2" borderId="87" xfId="0" applyFont="1" applyFill="1" applyBorder="1" applyAlignment="1">
      <alignment horizontal="center" vertical="center" wrapText="1"/>
    </xf>
    <xf numFmtId="0" fontId="65" fillId="0" borderId="87" xfId="2" applyFont="1" applyFill="1" applyBorder="1" applyAlignment="1">
      <alignment horizontal="right" vertical="center"/>
    </xf>
    <xf numFmtId="0" fontId="65" fillId="0" borderId="87" xfId="2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6" fillId="0" borderId="77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3" fontId="60" fillId="0" borderId="34" xfId="0" applyNumberFormat="1" applyFont="1" applyBorder="1" applyAlignment="1">
      <alignment horizontal="center" vertical="center"/>
    </xf>
    <xf numFmtId="3" fontId="60" fillId="0" borderId="35" xfId="0" applyNumberFormat="1" applyFont="1" applyBorder="1" applyAlignment="1">
      <alignment horizontal="center" vertical="center"/>
    </xf>
    <xf numFmtId="3" fontId="60" fillId="0" borderId="33" xfId="0" applyNumberFormat="1" applyFont="1" applyBorder="1" applyAlignment="1">
      <alignment horizontal="center" vertical="center"/>
    </xf>
    <xf numFmtId="0" fontId="60" fillId="0" borderId="80" xfId="0" applyFont="1" applyFill="1" applyBorder="1" applyAlignment="1">
      <alignment horizontal="right" vertical="center" wrapText="1"/>
    </xf>
    <xf numFmtId="0" fontId="60" fillId="0" borderId="77" xfId="0" applyFont="1" applyFill="1" applyBorder="1" applyAlignment="1">
      <alignment horizontal="right" vertical="center" wrapText="1"/>
    </xf>
    <xf numFmtId="0" fontId="60" fillId="0" borderId="75" xfId="0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55" fillId="0" borderId="6" xfId="0" applyNumberFormat="1" applyFont="1" applyBorder="1" applyAlignment="1">
      <alignment horizontal="center" vertical="center"/>
    </xf>
    <xf numFmtId="2" fontId="55" fillId="0" borderId="7" xfId="0" applyNumberFormat="1" applyFont="1" applyBorder="1" applyAlignment="1">
      <alignment horizontal="center" vertical="center"/>
    </xf>
    <xf numFmtId="2" fontId="55" fillId="0" borderId="8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0" fontId="59" fillId="58" borderId="60" xfId="0" applyFont="1" applyFill="1" applyBorder="1" applyAlignment="1">
      <alignment horizontal="center" vertical="center"/>
    </xf>
    <xf numFmtId="164" fontId="58" fillId="0" borderId="57" xfId="0" applyNumberFormat="1" applyFont="1" applyFill="1" applyBorder="1" applyAlignment="1">
      <alignment horizontal="right" vertical="center" wrapText="1"/>
    </xf>
    <xf numFmtId="164" fontId="58" fillId="0" borderId="58" xfId="0" applyNumberFormat="1" applyFont="1" applyFill="1" applyBorder="1" applyAlignment="1">
      <alignment horizontal="right" vertical="center" wrapText="1"/>
    </xf>
    <xf numFmtId="164" fontId="58" fillId="0" borderId="59" xfId="0" applyNumberFormat="1" applyFont="1" applyFill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2" fontId="50" fillId="0" borderId="78" xfId="0" applyNumberFormat="1" applyFont="1" applyBorder="1" applyAlignment="1">
      <alignment horizontal="center" vertical="center"/>
    </xf>
    <xf numFmtId="2" fontId="50" fillId="0" borderId="77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0" fontId="47" fillId="59" borderId="72" xfId="0" applyFont="1" applyFill="1" applyBorder="1" applyAlignment="1">
      <alignment horizontal="center" vertical="center"/>
    </xf>
    <xf numFmtId="0" fontId="47" fillId="59" borderId="75" xfId="0" applyFont="1" applyFill="1" applyBorder="1" applyAlignment="1">
      <alignment horizontal="center" vertical="center"/>
    </xf>
    <xf numFmtId="2" fontId="45" fillId="59" borderId="72" xfId="0" applyNumberFormat="1" applyFont="1" applyFill="1" applyBorder="1" applyAlignment="1">
      <alignment horizontal="center"/>
    </xf>
    <xf numFmtId="2" fontId="45" fillId="59" borderId="70" xfId="0" applyNumberFormat="1" applyFont="1" applyFill="1" applyBorder="1" applyAlignment="1">
      <alignment horizontal="center"/>
    </xf>
    <xf numFmtId="2" fontId="45" fillId="59" borderId="75" xfId="0" applyNumberFormat="1" applyFont="1" applyFill="1" applyBorder="1" applyAlignment="1">
      <alignment horizontal="center"/>
    </xf>
    <xf numFmtId="0" fontId="47" fillId="0" borderId="79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2" fontId="45" fillId="0" borderId="80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2" fontId="45" fillId="0" borderId="75" xfId="0" applyNumberFormat="1" applyFont="1" applyBorder="1" applyAlignment="1">
      <alignment horizontal="center"/>
    </xf>
    <xf numFmtId="2" fontId="50" fillId="0" borderId="80" xfId="0" applyNumberFormat="1" applyFont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2" fontId="45" fillId="0" borderId="78" xfId="0" applyNumberFormat="1" applyFont="1" applyBorder="1" applyAlignment="1">
      <alignment horizontal="center"/>
    </xf>
    <xf numFmtId="2" fontId="52" fillId="0" borderId="4" xfId="0" applyNumberFormat="1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2" fontId="50" fillId="0" borderId="72" xfId="0" applyNumberFormat="1" applyFont="1" applyBorder="1" applyAlignment="1">
      <alignment horizontal="center" vertical="center"/>
    </xf>
    <xf numFmtId="2" fontId="50" fillId="0" borderId="70" xfId="0" applyNumberFormat="1" applyFont="1" applyBorder="1" applyAlignment="1">
      <alignment horizontal="center" vertical="center"/>
    </xf>
    <xf numFmtId="2" fontId="45" fillId="0" borderId="72" xfId="0" applyNumberFormat="1" applyFont="1" applyBorder="1" applyAlignment="1">
      <alignment horizontal="center"/>
    </xf>
    <xf numFmtId="2" fontId="45" fillId="0" borderId="70" xfId="0" applyNumberFormat="1" applyFont="1" applyBorder="1" applyAlignment="1">
      <alignment horizontal="center"/>
    </xf>
    <xf numFmtId="0" fontId="47" fillId="60" borderId="44" xfId="0" applyFont="1" applyFill="1" applyBorder="1" applyAlignment="1">
      <alignment horizontal="center" vertical="center"/>
    </xf>
    <xf numFmtId="0" fontId="47" fillId="60" borderId="45" xfId="0" applyFont="1" applyFill="1" applyBorder="1" applyAlignment="1">
      <alignment horizontal="center" vertical="center"/>
    </xf>
    <xf numFmtId="2" fontId="50" fillId="60" borderId="53" xfId="0" applyNumberFormat="1" applyFont="1" applyFill="1" applyBorder="1" applyAlignment="1">
      <alignment horizontal="center"/>
    </xf>
    <xf numFmtId="2" fontId="50" fillId="60" borderId="50" xfId="0" applyNumberFormat="1" applyFont="1" applyFill="1" applyBorder="1" applyAlignment="1">
      <alignment horizontal="center"/>
    </xf>
    <xf numFmtId="2" fontId="50" fillId="60" borderId="52" xfId="0" applyNumberFormat="1" applyFont="1" applyFill="1" applyBorder="1" applyAlignment="1">
      <alignment horizontal="center"/>
    </xf>
    <xf numFmtId="2" fontId="50" fillId="59" borderId="78" xfId="0" applyNumberFormat="1" applyFont="1" applyFill="1" applyBorder="1" applyAlignment="1">
      <alignment horizontal="center"/>
    </xf>
    <xf numFmtId="2" fontId="50" fillId="59" borderId="77" xfId="0" applyNumberFormat="1" applyFont="1" applyFill="1" applyBorder="1" applyAlignment="1">
      <alignment horizontal="center"/>
    </xf>
    <xf numFmtId="2" fontId="50" fillId="59" borderId="75" xfId="0" applyNumberFormat="1" applyFont="1" applyFill="1" applyBorder="1" applyAlignment="1">
      <alignment horizontal="center"/>
    </xf>
    <xf numFmtId="2" fontId="50" fillId="0" borderId="78" xfId="0" applyNumberFormat="1" applyFont="1" applyBorder="1" applyAlignment="1">
      <alignment horizontal="center"/>
    </xf>
    <xf numFmtId="2" fontId="50" fillId="0" borderId="77" xfId="0" applyNumberFormat="1" applyFont="1" applyBorder="1" applyAlignment="1">
      <alignment horizontal="center"/>
    </xf>
    <xf numFmtId="2" fontId="50" fillId="0" borderId="75" xfId="0" applyNumberFormat="1" applyFont="1" applyBorder="1" applyAlignment="1">
      <alignment horizontal="center"/>
    </xf>
    <xf numFmtId="0" fontId="65" fillId="0" borderId="88" xfId="0" applyFont="1" applyBorder="1" applyAlignment="1">
      <alignment horizontal="center" vertical="center"/>
    </xf>
    <xf numFmtId="0" fontId="65" fillId="0" borderId="89" xfId="0" applyFont="1" applyBorder="1" applyAlignment="1">
      <alignment horizontal="center" vertical="center"/>
    </xf>
    <xf numFmtId="0" fontId="65" fillId="0" borderId="90" xfId="0" applyFont="1" applyBorder="1" applyAlignment="1">
      <alignment horizontal="center" vertical="center"/>
    </xf>
    <xf numFmtId="0" fontId="68" fillId="0" borderId="91" xfId="2" applyFont="1" applyFill="1" applyBorder="1" applyAlignment="1">
      <alignment horizontal="center" vertical="center"/>
    </xf>
    <xf numFmtId="0" fontId="68" fillId="0" borderId="92" xfId="2" applyFont="1" applyFill="1" applyBorder="1" applyAlignment="1">
      <alignment horizontal="center" vertical="center"/>
    </xf>
    <xf numFmtId="0" fontId="68" fillId="0" borderId="91" xfId="0" applyFont="1" applyFill="1" applyBorder="1" applyAlignment="1">
      <alignment horizontal="center" vertical="center"/>
    </xf>
    <xf numFmtId="0" fontId="68" fillId="0" borderId="92" xfId="0" applyFont="1" applyFill="1" applyBorder="1" applyAlignment="1">
      <alignment horizontal="center" vertical="center"/>
    </xf>
    <xf numFmtId="0" fontId="65" fillId="0" borderId="83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2" fontId="47" fillId="0" borderId="78" xfId="0" applyNumberFormat="1" applyFont="1" applyBorder="1" applyAlignment="1">
      <alignment horizontal="center" vertical="center"/>
    </xf>
    <xf numFmtId="2" fontId="47" fillId="0" borderId="77" xfId="0" applyNumberFormat="1" applyFont="1" applyBorder="1" applyAlignment="1">
      <alignment horizontal="center" vertical="center"/>
    </xf>
    <xf numFmtId="2" fontId="47" fillId="0" borderId="75" xfId="0" applyNumberFormat="1" applyFont="1" applyBorder="1" applyAlignment="1">
      <alignment horizontal="center" vertical="center"/>
    </xf>
    <xf numFmtId="2" fontId="47" fillId="0" borderId="34" xfId="0" applyNumberFormat="1" applyFont="1" applyBorder="1" applyAlignment="1">
      <alignment horizontal="center"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7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5" fontId="4" fillId="3" borderId="81" xfId="2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867834</xdr:colOff>
      <xdr:row>0</xdr:row>
      <xdr:rowOff>0</xdr:rowOff>
    </xdr:from>
    <xdr:to>
      <xdr:col>13</xdr:col>
      <xdr:colOff>0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96629" cy="83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23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1169358" y="1066800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133003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133003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133003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49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49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49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49</xdr:row>
      <xdr:rowOff>0</xdr:rowOff>
    </xdr:from>
    <xdr:to>
      <xdr:col>13</xdr:col>
      <xdr:colOff>1028825</xdr:colOff>
      <xdr:row>50</xdr:row>
      <xdr:rowOff>133003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989206</xdr:colOff>
      <xdr:row>49</xdr:row>
      <xdr:rowOff>47625</xdr:rowOff>
    </xdr:from>
    <xdr:to>
      <xdr:col>14</xdr:col>
      <xdr:colOff>9525</xdr:colOff>
      <xdr:row>49</xdr:row>
      <xdr:rowOff>371475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18225" y="9563100"/>
          <a:ext cx="401444" cy="323850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59</xdr:row>
      <xdr:rowOff>66328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59</xdr:row>
      <xdr:rowOff>66328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59</xdr:row>
      <xdr:rowOff>66328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55</xdr:row>
      <xdr:rowOff>0</xdr:rowOff>
    </xdr:from>
    <xdr:to>
      <xdr:col>13</xdr:col>
      <xdr:colOff>685925</xdr:colOff>
      <xdr:row>59</xdr:row>
      <xdr:rowOff>94903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55</xdr:row>
      <xdr:rowOff>0</xdr:rowOff>
    </xdr:from>
    <xdr:to>
      <xdr:col>8</xdr:col>
      <xdr:colOff>125</xdr:colOff>
      <xdr:row>57</xdr:row>
      <xdr:rowOff>113953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55</xdr:row>
      <xdr:rowOff>0</xdr:rowOff>
    </xdr:from>
    <xdr:to>
      <xdr:col>8</xdr:col>
      <xdr:colOff>125</xdr:colOff>
      <xdr:row>57</xdr:row>
      <xdr:rowOff>113953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7</xdr:col>
      <xdr:colOff>1026583</xdr:colOff>
      <xdr:row>55</xdr:row>
      <xdr:rowOff>0</xdr:rowOff>
    </xdr:from>
    <xdr:to>
      <xdr:col>8</xdr:col>
      <xdr:colOff>125</xdr:colOff>
      <xdr:row>57</xdr:row>
      <xdr:rowOff>113953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59</xdr:row>
      <xdr:rowOff>66328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59</xdr:row>
      <xdr:rowOff>66328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60</xdr:row>
      <xdr:rowOff>152053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60</xdr:row>
      <xdr:rowOff>152053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60</xdr:row>
      <xdr:rowOff>152053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55</xdr:row>
      <xdr:rowOff>0</xdr:rowOff>
    </xdr:from>
    <xdr:to>
      <xdr:col>13</xdr:col>
      <xdr:colOff>685925</xdr:colOff>
      <xdr:row>60</xdr:row>
      <xdr:rowOff>180628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58</xdr:row>
      <xdr:rowOff>47278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58</xdr:row>
      <xdr:rowOff>47278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58</xdr:row>
      <xdr:rowOff>47278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60</xdr:row>
      <xdr:rowOff>152053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55</xdr:row>
      <xdr:rowOff>0</xdr:rowOff>
    </xdr:from>
    <xdr:to>
      <xdr:col>13</xdr:col>
      <xdr:colOff>1028825</xdr:colOff>
      <xdr:row>60</xdr:row>
      <xdr:rowOff>152053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55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533053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0420350"/>
          <a:ext cx="2242" cy="533053"/>
        </a:xfrm>
        <a:prstGeom prst="rect">
          <a:avLst/>
        </a:prstGeom>
      </xdr:spPr>
    </xdr:pic>
    <xdr:clientData/>
  </xdr:oneCellAnchor>
  <xdr:twoCellAnchor editAs="oneCell">
    <xdr:from>
      <xdr:col>13</xdr:col>
      <xdr:colOff>1001619</xdr:colOff>
      <xdr:row>39</xdr:row>
      <xdr:rowOff>28575</xdr:rowOff>
    </xdr:from>
    <xdr:to>
      <xdr:col>13</xdr:col>
      <xdr:colOff>1378496</xdr:colOff>
      <xdr:row>39</xdr:row>
      <xdr:rowOff>304800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30379" y="79248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55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55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63163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494953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494953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494953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69" name="Picture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70" name="Picture 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71" name="Picture 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72" name="Picture 7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0637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55</xdr:row>
      <xdr:rowOff>0</xdr:rowOff>
    </xdr:from>
    <xdr:ext cx="2242" cy="561628"/>
    <xdr:pic>
      <xdr:nvPicPr>
        <xdr:cNvPr id="73" name="Picture 7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372975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75" name="Picture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76" name="Picture 7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77" name="Picture 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78" name="Picture 7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45</xdr:row>
      <xdr:rowOff>0</xdr:rowOff>
    </xdr:from>
    <xdr:ext cx="2242" cy="333028"/>
    <xdr:pic>
      <xdr:nvPicPr>
        <xdr:cNvPr id="79" name="Picture 7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3254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80" name="Picture 7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81" name="Picture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82" name="Picture 8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83" name="Picture 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84" name="Picture 8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85" name="Picture 8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37160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550333</xdr:colOff>
      <xdr:row>45</xdr:row>
      <xdr:rowOff>0</xdr:rowOff>
    </xdr:from>
    <xdr:ext cx="2242" cy="533053"/>
    <xdr:pic>
      <xdr:nvPicPr>
        <xdr:cNvPr id="98" name="Picture 9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656875" y="989647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7" name="Picture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8" name="Picture 8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89" name="Picture 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90" name="Picture 8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91" name="Picture 9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1242060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494953"/>
    <xdr:pic>
      <xdr:nvPicPr>
        <xdr:cNvPr id="92" name="Picture 9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494953"/>
    <xdr:pic>
      <xdr:nvPicPr>
        <xdr:cNvPr id="93" name="Picture 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494953"/>
    <xdr:pic>
      <xdr:nvPicPr>
        <xdr:cNvPr id="94" name="Picture 9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95" name="Picture 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96" name="Picture 9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97" name="Picture 9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99" name="Picture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100" name="Picture 9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101" name="Picture 1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102" name="Picture 1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103" name="Picture 1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104" name="Picture 1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533053"/>
    <xdr:pic>
      <xdr:nvPicPr>
        <xdr:cNvPr id="105" name="Picture 1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5330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106" name="Picture 10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108" name="Picture 10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109" name="Picture 10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110" name="Picture 10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47</xdr:row>
      <xdr:rowOff>0</xdr:rowOff>
    </xdr:from>
    <xdr:ext cx="2242" cy="333028"/>
    <xdr:pic>
      <xdr:nvPicPr>
        <xdr:cNvPr id="111" name="Picture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92542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56</xdr:row>
      <xdr:rowOff>0</xdr:rowOff>
    </xdr:from>
    <xdr:ext cx="2242" cy="618778"/>
    <xdr:pic>
      <xdr:nvPicPr>
        <xdr:cNvPr id="112" name="Picture 1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56</xdr:row>
      <xdr:rowOff>0</xdr:rowOff>
    </xdr:from>
    <xdr:ext cx="2242" cy="618778"/>
    <xdr:pic>
      <xdr:nvPicPr>
        <xdr:cNvPr id="113" name="Picture 1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56</xdr:row>
      <xdr:rowOff>0</xdr:rowOff>
    </xdr:from>
    <xdr:ext cx="2242" cy="618778"/>
    <xdr:pic>
      <xdr:nvPicPr>
        <xdr:cNvPr id="114" name="Picture 1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2249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15" name="Picture 1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49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16" name="Picture 1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49150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494953"/>
    <xdr:pic>
      <xdr:nvPicPr>
        <xdr:cNvPr id="117" name="Picture 1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494953"/>
    <xdr:pic>
      <xdr:nvPicPr>
        <xdr:cNvPr id="118" name="Picture 1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494953"/>
    <xdr:pic>
      <xdr:nvPicPr>
        <xdr:cNvPr id="119" name="Picture 1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120" name="Picture 1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121" name="Picture 1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122" name="Picture 1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123" name="Picture 1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124" name="Picture 1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35</xdr:row>
      <xdr:rowOff>0</xdr:rowOff>
    </xdr:from>
    <xdr:ext cx="2242" cy="333028"/>
    <xdr:pic>
      <xdr:nvPicPr>
        <xdr:cNvPr id="125" name="Picture 1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6562725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56</xdr:row>
      <xdr:rowOff>0</xdr:rowOff>
    </xdr:from>
    <xdr:ext cx="2242" cy="618778"/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56</xdr:row>
      <xdr:rowOff>0</xdr:rowOff>
    </xdr:from>
    <xdr:ext cx="2242" cy="618778"/>
    <xdr:pic>
      <xdr:nvPicPr>
        <xdr:cNvPr id="127" name="Picture 1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56</xdr:row>
      <xdr:rowOff>0</xdr:rowOff>
    </xdr:from>
    <xdr:ext cx="2242" cy="618778"/>
    <xdr:pic>
      <xdr:nvPicPr>
        <xdr:cNvPr id="128" name="Picture 1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580050" y="11868150"/>
          <a:ext cx="2242" cy="61877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1868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30" name="Picture 1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18681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31" name="Picture 1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872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32" name="Picture 1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28725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33" name="Picture 1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4968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34" name="Picture 1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24968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35" name="Picture 1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3401675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56</xdr:row>
      <xdr:rowOff>0</xdr:rowOff>
    </xdr:from>
    <xdr:ext cx="2242" cy="561628"/>
    <xdr:pic>
      <xdr:nvPicPr>
        <xdr:cNvPr id="136" name="Picture 1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922950" y="13401675"/>
          <a:ext cx="2242" cy="5616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37" name="Picture 1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1062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1062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39" name="Picture 1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1062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1062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41" name="Picture 1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1062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48</xdr:row>
      <xdr:rowOff>0</xdr:rowOff>
    </xdr:from>
    <xdr:ext cx="2242" cy="333028"/>
    <xdr:pic>
      <xdr:nvPicPr>
        <xdr:cNvPr id="142" name="Picture 1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21062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51</xdr:row>
      <xdr:rowOff>0</xdr:rowOff>
    </xdr:from>
    <xdr:ext cx="2242" cy="333028"/>
    <xdr:pic>
      <xdr:nvPicPr>
        <xdr:cNvPr id="143" name="Picture 1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92868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51</xdr:row>
      <xdr:rowOff>0</xdr:rowOff>
    </xdr:from>
    <xdr:ext cx="2242" cy="333028"/>
    <xdr:pic>
      <xdr:nvPicPr>
        <xdr:cNvPr id="144" name="Picture 1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92868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51</xdr:row>
      <xdr:rowOff>0</xdr:rowOff>
    </xdr:from>
    <xdr:ext cx="2242" cy="333028"/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92868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51</xdr:row>
      <xdr:rowOff>0</xdr:rowOff>
    </xdr:from>
    <xdr:ext cx="2242" cy="333028"/>
    <xdr:pic>
      <xdr:nvPicPr>
        <xdr:cNvPr id="146" name="Picture 1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92868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51</xdr:row>
      <xdr:rowOff>0</xdr:rowOff>
    </xdr:from>
    <xdr:ext cx="2242" cy="333028"/>
    <xdr:pic>
      <xdr:nvPicPr>
        <xdr:cNvPr id="147" name="Picture 1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92868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51</xdr:row>
      <xdr:rowOff>0</xdr:rowOff>
    </xdr:from>
    <xdr:ext cx="2242" cy="333028"/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9286875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29</xdr:row>
      <xdr:rowOff>0</xdr:rowOff>
    </xdr:from>
    <xdr:ext cx="2242" cy="333028"/>
    <xdr:pic>
      <xdr:nvPicPr>
        <xdr:cNvPr id="149" name="Picture 1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16395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29</xdr:row>
      <xdr:rowOff>0</xdr:rowOff>
    </xdr:from>
    <xdr:ext cx="2242" cy="333028"/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16395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29</xdr:row>
      <xdr:rowOff>0</xdr:rowOff>
    </xdr:from>
    <xdr:ext cx="2242" cy="333028"/>
    <xdr:pic>
      <xdr:nvPicPr>
        <xdr:cNvPr id="151" name="Picture 1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16395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29</xdr:row>
      <xdr:rowOff>0</xdr:rowOff>
    </xdr:from>
    <xdr:ext cx="2242" cy="333028"/>
    <xdr:pic>
      <xdr:nvPicPr>
        <xdr:cNvPr id="152" name="Picture 1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16395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29</xdr:row>
      <xdr:rowOff>0</xdr:rowOff>
    </xdr:from>
    <xdr:ext cx="2242" cy="333028"/>
    <xdr:pic>
      <xdr:nvPicPr>
        <xdr:cNvPr id="153" name="Picture 1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1639550"/>
          <a:ext cx="2242" cy="333028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29</xdr:row>
      <xdr:rowOff>0</xdr:rowOff>
    </xdr:from>
    <xdr:ext cx="2242" cy="333028"/>
    <xdr:pic>
      <xdr:nvPicPr>
        <xdr:cNvPr id="154" name="Picture 15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523525" y="11639550"/>
          <a:ext cx="2242" cy="33302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0</xdr:row>
      <xdr:rowOff>9525</xdr:rowOff>
    </xdr:from>
    <xdr:to>
      <xdr:col>5</xdr:col>
      <xdr:colOff>1295400</xdr:colOff>
      <xdr:row>1</xdr:row>
      <xdr:rowOff>38100</xdr:rowOff>
    </xdr:to>
    <xdr:pic>
      <xdr:nvPicPr>
        <xdr:cNvPr id="3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4740850" y="9525"/>
          <a:ext cx="676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1026583</xdr:colOff>
      <xdr:row>29</xdr:row>
      <xdr:rowOff>0</xdr:rowOff>
    </xdr:from>
    <xdr:ext cx="2242" cy="53305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06742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494953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4949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73</xdr:row>
      <xdr:rowOff>0</xdr:rowOff>
    </xdr:from>
    <xdr:ext cx="2242" cy="533053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91249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29</xdr:row>
      <xdr:rowOff>0</xdr:rowOff>
    </xdr:from>
    <xdr:ext cx="2242" cy="533053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5886450"/>
          <a:ext cx="2242" cy="5330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zoomScale="90" zoomScaleNormal="90" workbookViewId="0">
      <selection activeCell="O15" sqref="O15"/>
    </sheetView>
  </sheetViews>
  <sheetFormatPr defaultRowHeight="15"/>
  <cols>
    <col min="1" max="1" width="24.140625" customWidth="1"/>
    <col min="2" max="2" width="11.5703125" customWidth="1"/>
    <col min="3" max="3" width="13.2851562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7.85546875" customWidth="1"/>
  </cols>
  <sheetData>
    <row r="1" spans="1:15" s="2" customFormat="1" ht="21" customHeight="1">
      <c r="A1" s="125" t="s">
        <v>0</v>
      </c>
      <c r="B1" s="126"/>
      <c r="C1" s="127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s="2" customFormat="1" ht="25.5" customHeight="1">
      <c r="A2" s="132" t="s">
        <v>303</v>
      </c>
      <c r="B2" s="132"/>
      <c r="C2" s="133"/>
      <c r="D2" s="131" t="s">
        <v>304</v>
      </c>
      <c r="E2" s="132"/>
      <c r="F2" s="133"/>
      <c r="G2" s="23"/>
      <c r="H2" s="23"/>
      <c r="I2" s="23"/>
      <c r="J2" s="23"/>
      <c r="K2" s="23"/>
      <c r="L2" s="23"/>
      <c r="M2" s="23"/>
    </row>
    <row r="3" spans="1:15" s="2" customFormat="1" ht="17.25" customHeight="1">
      <c r="A3" s="123" t="s">
        <v>139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  <c r="L3" s="24"/>
      <c r="M3" s="22"/>
    </row>
    <row r="4" spans="1:15" s="7" customFormat="1" ht="29.25" customHeight="1">
      <c r="A4" s="5" t="s">
        <v>2</v>
      </c>
      <c r="B4" s="142">
        <f>'نشرة التداول'!M64</f>
        <v>346514511</v>
      </c>
      <c r="C4" s="141"/>
      <c r="D4" s="70"/>
      <c r="E4" s="23"/>
      <c r="F4" s="23"/>
      <c r="G4" s="23"/>
      <c r="H4" s="23"/>
      <c r="I4" s="23"/>
      <c r="J4" s="131" t="s">
        <v>5</v>
      </c>
      <c r="K4" s="132"/>
      <c r="L4" s="133"/>
      <c r="M4" s="72">
        <v>103</v>
      </c>
      <c r="O4" s="81"/>
    </row>
    <row r="5" spans="1:15" s="7" customFormat="1" ht="30.75" customHeight="1">
      <c r="A5" s="69" t="s">
        <v>1</v>
      </c>
      <c r="B5" s="140">
        <f>'نشرة التداول'!N64</f>
        <v>784765992.77999997</v>
      </c>
      <c r="C5" s="141"/>
      <c r="D5" s="70"/>
      <c r="E5" s="23"/>
      <c r="F5" s="23"/>
      <c r="G5" s="23"/>
      <c r="H5" s="23"/>
      <c r="I5" s="25"/>
      <c r="J5" s="134" t="s">
        <v>6</v>
      </c>
      <c r="K5" s="135"/>
      <c r="L5" s="136"/>
      <c r="M5" s="72">
        <v>32</v>
      </c>
      <c r="O5" s="81"/>
    </row>
    <row r="6" spans="1:15" s="7" customFormat="1" ht="33.75" customHeight="1">
      <c r="A6" s="28" t="s">
        <v>3</v>
      </c>
      <c r="B6" s="73">
        <f>'نشرة التداول'!L64</f>
        <v>658</v>
      </c>
      <c r="C6" s="139"/>
      <c r="D6" s="138"/>
      <c r="E6" s="23"/>
      <c r="F6" s="23"/>
      <c r="G6" s="23"/>
      <c r="H6" s="23"/>
      <c r="I6" s="25"/>
      <c r="J6" s="1" t="s">
        <v>7</v>
      </c>
      <c r="K6" s="23"/>
      <c r="L6" s="23"/>
      <c r="M6" s="74">
        <v>11</v>
      </c>
      <c r="O6" s="81"/>
    </row>
    <row r="7" spans="1:15" s="7" customFormat="1" ht="30.75" customHeight="1">
      <c r="A7" s="5" t="s">
        <v>103</v>
      </c>
      <c r="B7" s="75">
        <v>643.96</v>
      </c>
      <c r="C7" s="137" t="s">
        <v>91</v>
      </c>
      <c r="D7" s="138"/>
      <c r="E7" s="23"/>
      <c r="F7" s="23"/>
      <c r="G7" s="23"/>
      <c r="H7" s="23"/>
      <c r="I7" s="25"/>
      <c r="J7" s="1" t="s">
        <v>8</v>
      </c>
      <c r="K7" s="23"/>
      <c r="L7" s="23"/>
      <c r="M7" s="76">
        <v>9</v>
      </c>
      <c r="O7" s="81"/>
    </row>
    <row r="8" spans="1:15" s="7" customFormat="1" ht="35.25" customHeight="1">
      <c r="A8" s="5" t="s">
        <v>104</v>
      </c>
      <c r="B8" s="75">
        <v>641.82000000000005</v>
      </c>
      <c r="C8" s="137" t="s">
        <v>91</v>
      </c>
      <c r="D8" s="138"/>
      <c r="E8" s="23"/>
      <c r="F8" s="23"/>
      <c r="G8" s="23"/>
      <c r="H8" s="23"/>
      <c r="I8" s="25"/>
      <c r="J8" s="1" t="s">
        <v>9</v>
      </c>
      <c r="K8" s="23"/>
      <c r="L8" s="23"/>
      <c r="M8" s="76">
        <v>1</v>
      </c>
      <c r="O8" s="81"/>
    </row>
    <row r="9" spans="1:15" s="7" customFormat="1" ht="32.25" customHeight="1">
      <c r="A9" s="5" t="s">
        <v>4</v>
      </c>
      <c r="B9" s="99">
        <v>0.33</v>
      </c>
      <c r="C9" s="137"/>
      <c r="D9" s="138"/>
      <c r="E9" s="23"/>
      <c r="F9" s="23"/>
      <c r="G9" s="23"/>
      <c r="H9" s="23"/>
      <c r="I9" s="25"/>
      <c r="J9" s="143" t="s">
        <v>159</v>
      </c>
      <c r="K9" s="144"/>
      <c r="L9" s="145"/>
      <c r="M9" s="72">
        <v>3</v>
      </c>
      <c r="O9" s="81"/>
    </row>
    <row r="10" spans="1:15" s="7" customFormat="1" ht="33" customHeight="1">
      <c r="A10" s="5" t="s">
        <v>114</v>
      </c>
      <c r="B10" s="99">
        <f>B7-B8</f>
        <v>2.1399999999999864</v>
      </c>
      <c r="C10" s="137" t="s">
        <v>91</v>
      </c>
      <c r="D10" s="138"/>
      <c r="E10" s="23"/>
      <c r="F10" s="23"/>
      <c r="G10" s="23"/>
      <c r="H10" s="24"/>
      <c r="I10" s="26"/>
      <c r="J10" s="43" t="s">
        <v>10</v>
      </c>
      <c r="K10" s="24"/>
      <c r="L10" s="24"/>
      <c r="M10" s="77">
        <v>67</v>
      </c>
      <c r="N10" s="81"/>
      <c r="O10" s="81"/>
    </row>
    <row r="11" spans="1:15" ht="17.100000000000001" customHeight="1">
      <c r="A11" s="128" t="s">
        <v>94</v>
      </c>
      <c r="B11" s="129"/>
      <c r="C11" s="129"/>
      <c r="D11" s="129"/>
      <c r="E11" s="129"/>
      <c r="F11" s="130"/>
      <c r="G11" s="14"/>
      <c r="H11" s="128" t="s">
        <v>95</v>
      </c>
      <c r="I11" s="129"/>
      <c r="J11" s="129"/>
      <c r="K11" s="129"/>
      <c r="L11" s="129"/>
      <c r="M11" s="130"/>
    </row>
    <row r="12" spans="1:15" ht="17.100000000000001" customHeight="1">
      <c r="A12" s="63" t="s">
        <v>28</v>
      </c>
      <c r="B12" s="64" t="s">
        <v>96</v>
      </c>
      <c r="C12" s="65" t="s">
        <v>97</v>
      </c>
      <c r="D12" s="150" t="s">
        <v>35</v>
      </c>
      <c r="E12" s="151"/>
      <c r="F12" s="152"/>
      <c r="G12" s="71"/>
      <c r="H12" s="153" t="s">
        <v>28</v>
      </c>
      <c r="I12" s="154"/>
      <c r="J12" s="155"/>
      <c r="K12" s="27" t="s">
        <v>96</v>
      </c>
      <c r="L12" s="27" t="s">
        <v>20</v>
      </c>
      <c r="M12" s="27" t="s">
        <v>35</v>
      </c>
    </row>
    <row r="13" spans="1:15" ht="17.100000000000001" customHeight="1">
      <c r="A13" s="86" t="s">
        <v>141</v>
      </c>
      <c r="B13" s="87">
        <v>0.15</v>
      </c>
      <c r="C13" s="92">
        <v>15.38</v>
      </c>
      <c r="D13" s="117">
        <v>19904682</v>
      </c>
      <c r="E13" s="118">
        <v>19904682</v>
      </c>
      <c r="F13" s="119">
        <v>19904682</v>
      </c>
      <c r="G13" s="16"/>
      <c r="H13" s="114" t="s">
        <v>133</v>
      </c>
      <c r="I13" s="115" t="s">
        <v>133</v>
      </c>
      <c r="J13" s="116" t="s">
        <v>133</v>
      </c>
      <c r="K13" s="87">
        <v>1.8</v>
      </c>
      <c r="L13" s="91">
        <v>-5.26</v>
      </c>
      <c r="M13" s="90">
        <v>5000</v>
      </c>
    </row>
    <row r="14" spans="1:15" ht="17.100000000000001" customHeight="1">
      <c r="A14" s="89" t="s">
        <v>155</v>
      </c>
      <c r="B14" s="87">
        <v>0.36</v>
      </c>
      <c r="C14" s="92">
        <v>9.09</v>
      </c>
      <c r="D14" s="117">
        <v>13240000</v>
      </c>
      <c r="E14" s="118">
        <v>13240000</v>
      </c>
      <c r="F14" s="119">
        <v>13240000</v>
      </c>
      <c r="G14" s="16"/>
      <c r="H14" s="114" t="s">
        <v>203</v>
      </c>
      <c r="I14" s="115" t="s">
        <v>203</v>
      </c>
      <c r="J14" s="116" t="s">
        <v>203</v>
      </c>
      <c r="K14" s="87">
        <v>0.19</v>
      </c>
      <c r="L14" s="91">
        <v>-5</v>
      </c>
      <c r="M14" s="90">
        <v>17000000</v>
      </c>
    </row>
    <row r="15" spans="1:15" ht="17.100000000000001" customHeight="1">
      <c r="A15" s="93" t="s">
        <v>129</v>
      </c>
      <c r="B15" s="94">
        <v>7.5</v>
      </c>
      <c r="C15" s="95">
        <v>7.14</v>
      </c>
      <c r="D15" s="117">
        <v>50000</v>
      </c>
      <c r="E15" s="118">
        <v>50000</v>
      </c>
      <c r="F15" s="119">
        <v>50000</v>
      </c>
      <c r="G15" s="16"/>
      <c r="H15" s="114" t="s">
        <v>167</v>
      </c>
      <c r="I15" s="115" t="s">
        <v>167</v>
      </c>
      <c r="J15" s="116" t="s">
        <v>167</v>
      </c>
      <c r="K15" s="87">
        <v>0.69</v>
      </c>
      <c r="L15" s="91">
        <v>-4.17</v>
      </c>
      <c r="M15" s="90">
        <v>5000</v>
      </c>
    </row>
    <row r="16" spans="1:15" ht="17.100000000000001" customHeight="1">
      <c r="A16" s="93" t="s">
        <v>115</v>
      </c>
      <c r="B16" s="96">
        <v>1.37</v>
      </c>
      <c r="C16" s="97">
        <v>5.38</v>
      </c>
      <c r="D16" s="117">
        <v>37024785</v>
      </c>
      <c r="E16" s="118">
        <v>37024785</v>
      </c>
      <c r="F16" s="119">
        <v>37024785</v>
      </c>
      <c r="G16" s="16"/>
      <c r="H16" s="114" t="s">
        <v>151</v>
      </c>
      <c r="I16" s="115" t="s">
        <v>151</v>
      </c>
      <c r="J16" s="116" t="s">
        <v>151</v>
      </c>
      <c r="K16" s="87">
        <v>18</v>
      </c>
      <c r="L16" s="91">
        <v>-2.7</v>
      </c>
      <c r="M16" s="90">
        <v>250000</v>
      </c>
    </row>
    <row r="17" spans="1:13" ht="17.100000000000001" customHeight="1">
      <c r="A17" s="86" t="s">
        <v>232</v>
      </c>
      <c r="B17" s="87">
        <v>2.2400000000000002</v>
      </c>
      <c r="C17" s="97">
        <v>4.67</v>
      </c>
      <c r="D17" s="117">
        <v>50885000</v>
      </c>
      <c r="E17" s="118">
        <v>50885000</v>
      </c>
      <c r="F17" s="119">
        <v>50885000</v>
      </c>
      <c r="G17" s="16"/>
      <c r="H17" s="114" t="s">
        <v>205</v>
      </c>
      <c r="I17" s="115" t="s">
        <v>205</v>
      </c>
      <c r="J17" s="116" t="s">
        <v>205</v>
      </c>
      <c r="K17" s="87">
        <v>29.3</v>
      </c>
      <c r="L17" s="91">
        <v>-2.33</v>
      </c>
      <c r="M17" s="90">
        <v>153000</v>
      </c>
    </row>
    <row r="18" spans="1:13" ht="17.100000000000001" customHeight="1">
      <c r="A18" s="156" t="s">
        <v>98</v>
      </c>
      <c r="B18" s="156"/>
      <c r="C18" s="156"/>
      <c r="D18" s="156"/>
      <c r="E18" s="156"/>
      <c r="F18" s="156"/>
      <c r="G18" s="17"/>
      <c r="H18" s="156" t="s">
        <v>99</v>
      </c>
      <c r="I18" s="156"/>
      <c r="J18" s="156"/>
      <c r="K18" s="156"/>
      <c r="L18" s="156"/>
      <c r="M18" s="156"/>
    </row>
    <row r="19" spans="1:13" ht="17.100000000000001" customHeight="1">
      <c r="A19" s="63" t="s">
        <v>28</v>
      </c>
      <c r="B19" s="64" t="s">
        <v>96</v>
      </c>
      <c r="C19" s="65" t="s">
        <v>97</v>
      </c>
      <c r="D19" s="150" t="s">
        <v>35</v>
      </c>
      <c r="E19" s="151"/>
      <c r="F19" s="152"/>
      <c r="G19" s="71"/>
      <c r="H19" s="157" t="s">
        <v>28</v>
      </c>
      <c r="I19" s="158"/>
      <c r="J19" s="159"/>
      <c r="K19" s="15" t="s">
        <v>96</v>
      </c>
      <c r="L19" s="15" t="s">
        <v>20</v>
      </c>
      <c r="M19" s="15" t="s">
        <v>1</v>
      </c>
    </row>
    <row r="20" spans="1:13" ht="17.100000000000001" customHeight="1">
      <c r="A20" s="86" t="s">
        <v>232</v>
      </c>
      <c r="B20" s="87">
        <v>2.2400000000000002</v>
      </c>
      <c r="C20" s="88">
        <v>4.67</v>
      </c>
      <c r="D20" s="117">
        <v>50885000</v>
      </c>
      <c r="E20" s="118">
        <v>50885000</v>
      </c>
      <c r="F20" s="119">
        <v>50885000</v>
      </c>
      <c r="G20" s="78"/>
      <c r="H20" s="114" t="s">
        <v>248</v>
      </c>
      <c r="I20" s="115" t="s">
        <v>248</v>
      </c>
      <c r="J20" s="116" t="s">
        <v>248</v>
      </c>
      <c r="K20" s="87">
        <v>7.6</v>
      </c>
      <c r="L20" s="88">
        <v>0.66</v>
      </c>
      <c r="M20" s="90">
        <v>165685874.09999999</v>
      </c>
    </row>
    <row r="21" spans="1:13" ht="17.100000000000001" customHeight="1">
      <c r="A21" s="89" t="s">
        <v>58</v>
      </c>
      <c r="B21" s="87">
        <v>2.84</v>
      </c>
      <c r="C21" s="88">
        <v>-0.7</v>
      </c>
      <c r="D21" s="117">
        <v>46757836</v>
      </c>
      <c r="E21" s="118">
        <v>46757836</v>
      </c>
      <c r="F21" s="119">
        <v>46757836</v>
      </c>
      <c r="G21" s="78"/>
      <c r="H21" s="114" t="s">
        <v>58</v>
      </c>
      <c r="I21" s="115" t="s">
        <v>58</v>
      </c>
      <c r="J21" s="116" t="s">
        <v>58</v>
      </c>
      <c r="K21" s="87">
        <v>2.84</v>
      </c>
      <c r="L21" s="88">
        <v>-0.7</v>
      </c>
      <c r="M21" s="90">
        <v>132041233.31999999</v>
      </c>
    </row>
    <row r="22" spans="1:13" ht="17.100000000000001" customHeight="1">
      <c r="A22" s="89" t="s">
        <v>69</v>
      </c>
      <c r="B22" s="87">
        <v>0.59</v>
      </c>
      <c r="C22" s="88">
        <v>-1.67</v>
      </c>
      <c r="D22" s="117">
        <v>45712345</v>
      </c>
      <c r="E22" s="118">
        <v>45712345</v>
      </c>
      <c r="F22" s="119">
        <v>45712345</v>
      </c>
      <c r="G22" s="78"/>
      <c r="H22" s="114" t="s">
        <v>232</v>
      </c>
      <c r="I22" s="115" t="s">
        <v>232</v>
      </c>
      <c r="J22" s="116" t="s">
        <v>232</v>
      </c>
      <c r="K22" s="87">
        <v>2.2400000000000002</v>
      </c>
      <c r="L22" s="88">
        <v>4.67</v>
      </c>
      <c r="M22" s="90">
        <v>112739700</v>
      </c>
    </row>
    <row r="23" spans="1:13" ht="17.100000000000001" customHeight="1">
      <c r="A23" s="89" t="s">
        <v>115</v>
      </c>
      <c r="B23" s="87">
        <v>1.37</v>
      </c>
      <c r="C23" s="88">
        <v>5.38</v>
      </c>
      <c r="D23" s="117">
        <v>37024785</v>
      </c>
      <c r="E23" s="118">
        <v>37024785</v>
      </c>
      <c r="F23" s="119">
        <v>37024785</v>
      </c>
      <c r="G23" s="78"/>
      <c r="H23" s="114" t="s">
        <v>59</v>
      </c>
      <c r="I23" s="115" t="s">
        <v>59</v>
      </c>
      <c r="J23" s="116" t="s">
        <v>59</v>
      </c>
      <c r="K23" s="87">
        <v>13.7</v>
      </c>
      <c r="L23" s="88">
        <v>0</v>
      </c>
      <c r="M23" s="90">
        <v>93908000</v>
      </c>
    </row>
    <row r="24" spans="1:13" ht="17.100000000000001" customHeight="1">
      <c r="A24" s="86" t="s">
        <v>194</v>
      </c>
      <c r="B24" s="87">
        <v>1.74</v>
      </c>
      <c r="C24" s="88">
        <v>3.57</v>
      </c>
      <c r="D24" s="117">
        <v>35365785</v>
      </c>
      <c r="E24" s="118">
        <v>35365785</v>
      </c>
      <c r="F24" s="119">
        <v>35365785</v>
      </c>
      <c r="G24" s="78"/>
      <c r="H24" s="114" t="s">
        <v>194</v>
      </c>
      <c r="I24" s="115" t="s">
        <v>194</v>
      </c>
      <c r="J24" s="116" t="s">
        <v>194</v>
      </c>
      <c r="K24" s="87">
        <v>1.74</v>
      </c>
      <c r="L24" s="88">
        <v>3.57</v>
      </c>
      <c r="M24" s="90">
        <v>60212371.189999998</v>
      </c>
    </row>
    <row r="25" spans="1:13" s="7" customFormat="1" ht="27.75" customHeight="1">
      <c r="A25" s="107" t="s">
        <v>294</v>
      </c>
      <c r="B25" s="120" t="s">
        <v>312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</row>
    <row r="26" spans="1:13" s="7" customFormat="1" ht="37.5" customHeight="1">
      <c r="A26" s="105" t="s">
        <v>293</v>
      </c>
      <c r="B26" s="120" t="s">
        <v>295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2"/>
    </row>
    <row r="27" spans="1:13" ht="33" customHeight="1">
      <c r="A27" s="147" t="s">
        <v>250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9"/>
    </row>
    <row r="28" spans="1:13" ht="20.25" customHeight="1">
      <c r="A28" s="146" t="s">
        <v>100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</sheetData>
  <mergeCells count="46">
    <mergeCell ref="C8:D8"/>
    <mergeCell ref="J9:L9"/>
    <mergeCell ref="A28:M28"/>
    <mergeCell ref="D24:F24"/>
    <mergeCell ref="H24:J24"/>
    <mergeCell ref="A27:M27"/>
    <mergeCell ref="D12:F12"/>
    <mergeCell ref="H12:J12"/>
    <mergeCell ref="A18:F18"/>
    <mergeCell ref="H18:M18"/>
    <mergeCell ref="D19:F19"/>
    <mergeCell ref="H19:J19"/>
    <mergeCell ref="H13:J13"/>
    <mergeCell ref="H14:J14"/>
    <mergeCell ref="D13:F13"/>
    <mergeCell ref="D14:F14"/>
    <mergeCell ref="B26:M26"/>
    <mergeCell ref="B25:M25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D21:F21"/>
    <mergeCell ref="H21:J21"/>
    <mergeCell ref="D22:F22"/>
    <mergeCell ref="H22:J22"/>
    <mergeCell ref="D23:F23"/>
    <mergeCell ref="H23:J23"/>
    <mergeCell ref="H15:J15"/>
    <mergeCell ref="H16:J16"/>
    <mergeCell ref="H17:J17"/>
    <mergeCell ref="D17:F17"/>
    <mergeCell ref="D20:F20"/>
    <mergeCell ref="H20:J20"/>
    <mergeCell ref="D15:F15"/>
    <mergeCell ref="D16:F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rightToLeft="1" topLeftCell="A58" workbookViewId="0">
      <selection activeCell="K24" sqref="K24"/>
    </sheetView>
  </sheetViews>
  <sheetFormatPr defaultColWidth="9" defaultRowHeight="19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5" ht="23.25" customHeight="1">
      <c r="B1" s="176" t="s">
        <v>302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2:15" ht="33" customHeight="1">
      <c r="B2" s="66" t="s">
        <v>11</v>
      </c>
      <c r="C2" s="67" t="s">
        <v>12</v>
      </c>
      <c r="D2" s="67" t="s">
        <v>13</v>
      </c>
      <c r="E2" s="67" t="s">
        <v>14</v>
      </c>
      <c r="F2" s="67" t="s">
        <v>15</v>
      </c>
      <c r="G2" s="67" t="s">
        <v>16</v>
      </c>
      <c r="H2" s="67" t="s">
        <v>17</v>
      </c>
      <c r="I2" s="67" t="s">
        <v>18</v>
      </c>
      <c r="J2" s="67" t="s">
        <v>19</v>
      </c>
      <c r="K2" s="67" t="s">
        <v>20</v>
      </c>
      <c r="L2" s="67" t="s">
        <v>3</v>
      </c>
      <c r="M2" s="67" t="s">
        <v>2</v>
      </c>
      <c r="N2" s="67" t="s">
        <v>1</v>
      </c>
    </row>
    <row r="3" spans="2:15" ht="15.6" customHeight="1">
      <c r="B3" s="173" t="s">
        <v>21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2"/>
    </row>
    <row r="4" spans="2:15" ht="15.6" customHeight="1">
      <c r="B4" s="51" t="s">
        <v>194</v>
      </c>
      <c r="C4" s="11" t="s">
        <v>195</v>
      </c>
      <c r="D4" s="19">
        <v>1.68</v>
      </c>
      <c r="E4" s="19">
        <v>1.74</v>
      </c>
      <c r="F4" s="19">
        <v>1.68</v>
      </c>
      <c r="G4" s="19">
        <v>1.7</v>
      </c>
      <c r="H4" s="19">
        <v>1.62</v>
      </c>
      <c r="I4" s="19">
        <v>1.74</v>
      </c>
      <c r="J4" s="19">
        <v>1.68</v>
      </c>
      <c r="K4" s="20">
        <v>3.57</v>
      </c>
      <c r="L4" s="21">
        <v>30</v>
      </c>
      <c r="M4" s="21">
        <v>35365785</v>
      </c>
      <c r="N4" s="21">
        <v>60212371.189999998</v>
      </c>
      <c r="O4" s="7"/>
    </row>
    <row r="5" spans="2:15" ht="15.6" customHeight="1">
      <c r="B5" s="51" t="s">
        <v>180</v>
      </c>
      <c r="C5" s="11" t="s">
        <v>181</v>
      </c>
      <c r="D5" s="19">
        <v>0.5</v>
      </c>
      <c r="E5" s="19">
        <v>0.51</v>
      </c>
      <c r="F5" s="19">
        <v>0.5</v>
      </c>
      <c r="G5" s="19">
        <v>0.5</v>
      </c>
      <c r="H5" s="19">
        <v>0.5</v>
      </c>
      <c r="I5" s="19">
        <v>0.5</v>
      </c>
      <c r="J5" s="19">
        <v>0.5</v>
      </c>
      <c r="K5" s="20">
        <v>0</v>
      </c>
      <c r="L5" s="21">
        <v>11</v>
      </c>
      <c r="M5" s="21">
        <v>25816482</v>
      </c>
      <c r="N5" s="21">
        <v>12909241</v>
      </c>
      <c r="O5" s="7"/>
    </row>
    <row r="6" spans="2:15" ht="15.6" customHeight="1">
      <c r="B6" s="51" t="s">
        <v>186</v>
      </c>
      <c r="C6" s="11" t="s">
        <v>187</v>
      </c>
      <c r="D6" s="19">
        <v>0.26</v>
      </c>
      <c r="E6" s="19">
        <v>0.26</v>
      </c>
      <c r="F6" s="19">
        <v>0.26</v>
      </c>
      <c r="G6" s="19">
        <v>0.26</v>
      </c>
      <c r="H6" s="19">
        <v>0.26</v>
      </c>
      <c r="I6" s="19">
        <v>0.26</v>
      </c>
      <c r="J6" s="19">
        <v>0.26</v>
      </c>
      <c r="K6" s="20">
        <v>0</v>
      </c>
      <c r="L6" s="21">
        <v>3</v>
      </c>
      <c r="M6" s="21">
        <v>4345000</v>
      </c>
      <c r="N6" s="21">
        <v>1129700</v>
      </c>
      <c r="O6" s="7"/>
    </row>
    <row r="7" spans="2:15" ht="15.6" customHeight="1">
      <c r="B7" s="52" t="s">
        <v>262</v>
      </c>
      <c r="C7" s="11" t="s">
        <v>263</v>
      </c>
      <c r="D7" s="19">
        <v>0.13</v>
      </c>
      <c r="E7" s="19">
        <v>0.13</v>
      </c>
      <c r="F7" s="19">
        <v>0.13</v>
      </c>
      <c r="G7" s="19">
        <v>0.13</v>
      </c>
      <c r="H7" s="19">
        <v>0.13</v>
      </c>
      <c r="I7" s="19">
        <v>0.13</v>
      </c>
      <c r="J7" s="19">
        <v>0.13</v>
      </c>
      <c r="K7" s="20">
        <v>0</v>
      </c>
      <c r="L7" s="21">
        <v>1</v>
      </c>
      <c r="M7" s="21">
        <v>64217</v>
      </c>
      <c r="N7" s="21">
        <v>8348.2099999999991</v>
      </c>
      <c r="O7" s="7"/>
    </row>
    <row r="8" spans="2:15" ht="15.6" customHeight="1">
      <c r="B8" s="52" t="s">
        <v>191</v>
      </c>
      <c r="C8" s="47" t="s">
        <v>190</v>
      </c>
      <c r="D8" s="19">
        <v>0.2</v>
      </c>
      <c r="E8" s="19">
        <v>0.2</v>
      </c>
      <c r="F8" s="19">
        <v>0.2</v>
      </c>
      <c r="G8" s="19">
        <v>0.2</v>
      </c>
      <c r="H8" s="19">
        <v>0.2</v>
      </c>
      <c r="I8" s="19">
        <v>0.2</v>
      </c>
      <c r="J8" s="19">
        <v>0.2</v>
      </c>
      <c r="K8" s="20">
        <v>0</v>
      </c>
      <c r="L8" s="21">
        <v>3</v>
      </c>
      <c r="M8" s="21">
        <v>1224000</v>
      </c>
      <c r="N8" s="21">
        <v>244800</v>
      </c>
      <c r="O8" s="7"/>
    </row>
    <row r="9" spans="2:15" ht="15.6" customHeight="1">
      <c r="B9" s="51" t="s">
        <v>69</v>
      </c>
      <c r="C9" s="11" t="s">
        <v>70</v>
      </c>
      <c r="D9" s="19">
        <v>0.6</v>
      </c>
      <c r="E9" s="19">
        <v>0.6</v>
      </c>
      <c r="F9" s="19">
        <v>0.59</v>
      </c>
      <c r="G9" s="19">
        <v>0.6</v>
      </c>
      <c r="H9" s="19">
        <v>0.6</v>
      </c>
      <c r="I9" s="19">
        <v>0.59</v>
      </c>
      <c r="J9" s="19">
        <v>0.6</v>
      </c>
      <c r="K9" s="20">
        <v>-1.67</v>
      </c>
      <c r="L9" s="21">
        <v>43</v>
      </c>
      <c r="M9" s="21">
        <v>45712345</v>
      </c>
      <c r="N9" s="21">
        <v>27285407</v>
      </c>
      <c r="O9" s="7"/>
    </row>
    <row r="10" spans="2:15" ht="15.6" customHeight="1">
      <c r="B10" s="68" t="s">
        <v>115</v>
      </c>
      <c r="C10" s="49" t="s">
        <v>116</v>
      </c>
      <c r="D10" s="19">
        <v>1.3</v>
      </c>
      <c r="E10" s="19">
        <v>1.38</v>
      </c>
      <c r="F10" s="19">
        <v>1.3</v>
      </c>
      <c r="G10" s="19">
        <v>1.35</v>
      </c>
      <c r="H10" s="19">
        <v>1.3</v>
      </c>
      <c r="I10" s="19">
        <v>1.37</v>
      </c>
      <c r="J10" s="19">
        <v>1.3</v>
      </c>
      <c r="K10" s="20">
        <v>5.38</v>
      </c>
      <c r="L10" s="21">
        <v>38</v>
      </c>
      <c r="M10" s="21">
        <v>37024785</v>
      </c>
      <c r="N10" s="21">
        <v>50113849.210000001</v>
      </c>
      <c r="O10" s="7"/>
    </row>
    <row r="11" spans="2:15" ht="15.6" customHeight="1">
      <c r="B11" s="52" t="s">
        <v>203</v>
      </c>
      <c r="C11" s="11" t="s">
        <v>204</v>
      </c>
      <c r="D11" s="19">
        <v>0.19</v>
      </c>
      <c r="E11" s="19">
        <v>0.19</v>
      </c>
      <c r="F11" s="19">
        <v>0.19</v>
      </c>
      <c r="G11" s="19">
        <v>0.19</v>
      </c>
      <c r="H11" s="19">
        <v>0.19</v>
      </c>
      <c r="I11" s="19">
        <v>0.19</v>
      </c>
      <c r="J11" s="19">
        <v>0.2</v>
      </c>
      <c r="K11" s="20">
        <v>-5</v>
      </c>
      <c r="L11" s="21">
        <v>2</v>
      </c>
      <c r="M11" s="21">
        <v>17000000</v>
      </c>
      <c r="N11" s="21">
        <v>3230000</v>
      </c>
      <c r="O11" s="7"/>
    </row>
    <row r="12" spans="2:15" ht="15.6" customHeight="1">
      <c r="B12" s="178" t="s">
        <v>22</v>
      </c>
      <c r="C12" s="169"/>
      <c r="D12" s="170"/>
      <c r="E12" s="171"/>
      <c r="F12" s="171"/>
      <c r="G12" s="171"/>
      <c r="H12" s="171"/>
      <c r="I12" s="171"/>
      <c r="J12" s="171"/>
      <c r="K12" s="172"/>
      <c r="L12" s="21">
        <f>SUM(L4:L11)</f>
        <v>131</v>
      </c>
      <c r="M12" s="21">
        <f>SUM(M4:M11)</f>
        <v>166552614</v>
      </c>
      <c r="N12" s="21">
        <f>SUM(N4:N11)</f>
        <v>155133716.60999998</v>
      </c>
      <c r="O12" s="7"/>
    </row>
    <row r="13" spans="2:15" ht="16.5" customHeight="1">
      <c r="B13" s="179" t="s">
        <v>247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62"/>
      <c r="O13" s="7"/>
    </row>
    <row r="14" spans="2:15" ht="15.6" customHeight="1">
      <c r="B14" s="51" t="s">
        <v>248</v>
      </c>
      <c r="C14" s="18" t="s">
        <v>249</v>
      </c>
      <c r="D14" s="19">
        <v>7.55</v>
      </c>
      <c r="E14" s="19">
        <v>7.63</v>
      </c>
      <c r="F14" s="19">
        <v>7.55</v>
      </c>
      <c r="G14" s="19">
        <v>7.6</v>
      </c>
      <c r="H14" s="19">
        <v>7.55</v>
      </c>
      <c r="I14" s="19">
        <v>7.6</v>
      </c>
      <c r="J14" s="19">
        <v>7.55</v>
      </c>
      <c r="K14" s="20">
        <v>0.66</v>
      </c>
      <c r="L14" s="21">
        <v>61</v>
      </c>
      <c r="M14" s="21">
        <v>21810911</v>
      </c>
      <c r="N14" s="21">
        <v>165685874.09999999</v>
      </c>
    </row>
    <row r="15" spans="2:15" ht="15.6" customHeight="1">
      <c r="B15" s="174" t="s">
        <v>251</v>
      </c>
      <c r="C15" s="169"/>
      <c r="D15" s="181"/>
      <c r="E15" s="182"/>
      <c r="F15" s="182"/>
      <c r="G15" s="182"/>
      <c r="H15" s="182"/>
      <c r="I15" s="182"/>
      <c r="J15" s="182"/>
      <c r="K15" s="172"/>
      <c r="L15" s="21">
        <v>61</v>
      </c>
      <c r="M15" s="21">
        <v>21810911</v>
      </c>
      <c r="N15" s="21">
        <v>165685874.09999999</v>
      </c>
    </row>
    <row r="16" spans="2:15" ht="17.25" customHeight="1">
      <c r="B16" s="160" t="s">
        <v>23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</row>
    <row r="17" spans="2:15" ht="15.6" customHeight="1">
      <c r="B17" s="51" t="s">
        <v>205</v>
      </c>
      <c r="C17" s="11" t="s">
        <v>206</v>
      </c>
      <c r="D17" s="19">
        <v>29.5</v>
      </c>
      <c r="E17" s="19">
        <v>29.5</v>
      </c>
      <c r="F17" s="19">
        <v>29.3</v>
      </c>
      <c r="G17" s="19">
        <v>29.43</v>
      </c>
      <c r="H17" s="19">
        <v>29.8</v>
      </c>
      <c r="I17" s="19">
        <v>29.3</v>
      </c>
      <c r="J17" s="19">
        <v>30</v>
      </c>
      <c r="K17" s="20">
        <v>-2.33</v>
      </c>
      <c r="L17" s="21">
        <v>5</v>
      </c>
      <c r="M17" s="21">
        <v>153000</v>
      </c>
      <c r="N17" s="21">
        <v>4503200</v>
      </c>
    </row>
    <row r="18" spans="2:15" ht="15.6" customHeight="1">
      <c r="B18" s="51" t="s">
        <v>207</v>
      </c>
      <c r="C18" s="11" t="s">
        <v>208</v>
      </c>
      <c r="D18" s="19">
        <v>3.05</v>
      </c>
      <c r="E18" s="19">
        <v>3.1</v>
      </c>
      <c r="F18" s="19">
        <v>3</v>
      </c>
      <c r="G18" s="19">
        <v>3.06</v>
      </c>
      <c r="H18" s="19">
        <v>3.05</v>
      </c>
      <c r="I18" s="19">
        <v>3.06</v>
      </c>
      <c r="J18" s="19">
        <v>3.05</v>
      </c>
      <c r="K18" s="20">
        <v>0.33</v>
      </c>
      <c r="L18" s="21">
        <v>56</v>
      </c>
      <c r="M18" s="21">
        <v>5985000</v>
      </c>
      <c r="N18" s="21">
        <v>18284350</v>
      </c>
    </row>
    <row r="19" spans="2:15" ht="15.6" customHeight="1">
      <c r="B19" s="51" t="s">
        <v>59</v>
      </c>
      <c r="C19" s="11" t="s">
        <v>60</v>
      </c>
      <c r="D19" s="19">
        <v>13.6</v>
      </c>
      <c r="E19" s="19">
        <v>13.7</v>
      </c>
      <c r="F19" s="19">
        <v>13.54</v>
      </c>
      <c r="G19" s="19">
        <v>13.66</v>
      </c>
      <c r="H19" s="19">
        <v>13.68</v>
      </c>
      <c r="I19" s="19">
        <v>13.7</v>
      </c>
      <c r="J19" s="19">
        <v>13.7</v>
      </c>
      <c r="K19" s="20">
        <v>0</v>
      </c>
      <c r="L19" s="21">
        <v>45</v>
      </c>
      <c r="M19" s="21">
        <v>6875000</v>
      </c>
      <c r="N19" s="21">
        <v>93908000</v>
      </c>
    </row>
    <row r="20" spans="2:15" ht="15.6" customHeight="1">
      <c r="B20" s="174" t="s">
        <v>45</v>
      </c>
      <c r="C20" s="169"/>
      <c r="D20" s="181"/>
      <c r="E20" s="182"/>
      <c r="F20" s="182"/>
      <c r="G20" s="182"/>
      <c r="H20" s="182"/>
      <c r="I20" s="182"/>
      <c r="J20" s="182"/>
      <c r="K20" s="172"/>
      <c r="L20" s="21">
        <f>SUM(L17:L19)</f>
        <v>106</v>
      </c>
      <c r="M20" s="21">
        <f>SUM(M17:M19)</f>
        <v>13013000</v>
      </c>
      <c r="N20" s="21">
        <f>SUM(N17:N19)</f>
        <v>116695550</v>
      </c>
    </row>
    <row r="21" spans="2:15" ht="15.6" customHeight="1">
      <c r="B21" s="179" t="s">
        <v>24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62"/>
    </row>
    <row r="22" spans="2:15" ht="15.6" customHeight="1">
      <c r="B22" s="51" t="s">
        <v>58</v>
      </c>
      <c r="C22" s="11" t="s">
        <v>57</v>
      </c>
      <c r="D22" s="19">
        <v>2.86</v>
      </c>
      <c r="E22" s="19">
        <v>2.88</v>
      </c>
      <c r="F22" s="19">
        <v>2.8</v>
      </c>
      <c r="G22" s="19">
        <v>2.82</v>
      </c>
      <c r="H22" s="19">
        <v>2.85</v>
      </c>
      <c r="I22" s="19">
        <v>2.84</v>
      </c>
      <c r="J22" s="19">
        <v>2.86</v>
      </c>
      <c r="K22" s="20">
        <v>-0.7</v>
      </c>
      <c r="L22" s="21">
        <v>102</v>
      </c>
      <c r="M22" s="21">
        <v>46757836</v>
      </c>
      <c r="N22" s="21">
        <v>132041233.31999999</v>
      </c>
      <c r="O22" s="7"/>
    </row>
    <row r="23" spans="2:15" ht="15.6" customHeight="1">
      <c r="B23" s="51" t="s">
        <v>117</v>
      </c>
      <c r="C23" s="11" t="s">
        <v>118</v>
      </c>
      <c r="D23" s="19">
        <v>0.77</v>
      </c>
      <c r="E23" s="19">
        <v>0.77</v>
      </c>
      <c r="F23" s="19">
        <v>0.77</v>
      </c>
      <c r="G23" s="19">
        <v>0.77</v>
      </c>
      <c r="H23" s="19">
        <v>0.77</v>
      </c>
      <c r="I23" s="19">
        <v>0.77</v>
      </c>
      <c r="J23" s="19">
        <v>0.77</v>
      </c>
      <c r="K23" s="20">
        <v>0</v>
      </c>
      <c r="L23" s="21">
        <v>4</v>
      </c>
      <c r="M23" s="21">
        <v>1845000</v>
      </c>
      <c r="N23" s="21">
        <v>1420650</v>
      </c>
      <c r="O23" s="7"/>
    </row>
    <row r="24" spans="2:15" ht="15.6" customHeight="1">
      <c r="B24" s="51" t="s">
        <v>133</v>
      </c>
      <c r="C24" s="11" t="s">
        <v>134</v>
      </c>
      <c r="D24" s="19">
        <v>1.8</v>
      </c>
      <c r="E24" s="19">
        <v>1.8</v>
      </c>
      <c r="F24" s="19">
        <v>1.8</v>
      </c>
      <c r="G24" s="19">
        <v>1.8</v>
      </c>
      <c r="H24" s="19">
        <v>1.9</v>
      </c>
      <c r="I24" s="19">
        <v>1.8</v>
      </c>
      <c r="J24" s="19">
        <v>1.9</v>
      </c>
      <c r="K24" s="20">
        <v>-5.26</v>
      </c>
      <c r="L24" s="21">
        <v>1</v>
      </c>
      <c r="M24" s="21">
        <v>5000</v>
      </c>
      <c r="N24" s="21">
        <v>9000</v>
      </c>
      <c r="O24" s="7"/>
    </row>
    <row r="25" spans="2:15" ht="15.6" customHeight="1">
      <c r="B25" s="51" t="s">
        <v>233</v>
      </c>
      <c r="C25" s="11" t="s">
        <v>235</v>
      </c>
      <c r="D25" s="19">
        <v>1.53</v>
      </c>
      <c r="E25" s="19">
        <v>1.53</v>
      </c>
      <c r="F25" s="19">
        <v>1.53</v>
      </c>
      <c r="G25" s="19">
        <v>1.53</v>
      </c>
      <c r="H25" s="19">
        <v>1.53</v>
      </c>
      <c r="I25" s="19">
        <v>1.53</v>
      </c>
      <c r="J25" s="19">
        <v>1.53</v>
      </c>
      <c r="K25" s="20">
        <v>0</v>
      </c>
      <c r="L25" s="21">
        <v>1</v>
      </c>
      <c r="M25" s="21">
        <v>500000</v>
      </c>
      <c r="N25" s="21">
        <v>765000</v>
      </c>
      <c r="O25" s="7"/>
    </row>
    <row r="26" spans="2:15" ht="15.6" customHeight="1">
      <c r="B26" s="51" t="s">
        <v>232</v>
      </c>
      <c r="C26" s="11" t="s">
        <v>234</v>
      </c>
      <c r="D26" s="19">
        <v>2.15</v>
      </c>
      <c r="E26" s="19">
        <v>2.29</v>
      </c>
      <c r="F26" s="19">
        <v>2.15</v>
      </c>
      <c r="G26" s="19">
        <v>2.2200000000000002</v>
      </c>
      <c r="H26" s="19">
        <v>2.13</v>
      </c>
      <c r="I26" s="19">
        <v>2.2400000000000002</v>
      </c>
      <c r="J26" s="19">
        <v>2.14</v>
      </c>
      <c r="K26" s="20">
        <v>4.67</v>
      </c>
      <c r="L26" s="21">
        <v>131</v>
      </c>
      <c r="M26" s="21">
        <v>50885000</v>
      </c>
      <c r="N26" s="21">
        <v>112739700</v>
      </c>
      <c r="O26" s="7"/>
    </row>
    <row r="27" spans="2:15" ht="15.6" customHeight="1">
      <c r="B27" s="52" t="s">
        <v>129</v>
      </c>
      <c r="C27" s="11" t="s">
        <v>128</v>
      </c>
      <c r="D27" s="19">
        <v>7.5</v>
      </c>
      <c r="E27" s="19">
        <v>7.5</v>
      </c>
      <c r="F27" s="19">
        <v>7.5</v>
      </c>
      <c r="G27" s="19">
        <v>7.5</v>
      </c>
      <c r="H27" s="19">
        <v>7</v>
      </c>
      <c r="I27" s="19">
        <v>7.5</v>
      </c>
      <c r="J27" s="19">
        <v>7</v>
      </c>
      <c r="K27" s="20">
        <v>7.14</v>
      </c>
      <c r="L27" s="21">
        <v>1</v>
      </c>
      <c r="M27" s="21">
        <v>50000</v>
      </c>
      <c r="N27" s="21">
        <v>375000</v>
      </c>
      <c r="O27" s="7"/>
    </row>
    <row r="28" spans="2:15" ht="15.6" customHeight="1">
      <c r="B28" s="51" t="s">
        <v>174</v>
      </c>
      <c r="C28" s="11" t="s">
        <v>175</v>
      </c>
      <c r="D28" s="19">
        <v>4.5</v>
      </c>
      <c r="E28" s="19">
        <v>4.5</v>
      </c>
      <c r="F28" s="19">
        <v>4.45</v>
      </c>
      <c r="G28" s="19">
        <v>4.47</v>
      </c>
      <c r="H28" s="19">
        <v>4.41</v>
      </c>
      <c r="I28" s="19">
        <v>4.45</v>
      </c>
      <c r="J28" s="19">
        <v>4.41</v>
      </c>
      <c r="K28" s="20">
        <v>0.91</v>
      </c>
      <c r="L28" s="21">
        <v>4</v>
      </c>
      <c r="M28" s="21">
        <v>200000</v>
      </c>
      <c r="N28" s="21">
        <v>895000</v>
      </c>
      <c r="O28" s="7"/>
    </row>
    <row r="29" spans="2:15" ht="12.75" customHeight="1">
      <c r="B29" s="174" t="s">
        <v>25</v>
      </c>
      <c r="C29" s="169"/>
      <c r="D29" s="175"/>
      <c r="E29" s="171"/>
      <c r="F29" s="171"/>
      <c r="G29" s="171"/>
      <c r="H29" s="171"/>
      <c r="I29" s="171"/>
      <c r="J29" s="171"/>
      <c r="K29" s="172"/>
      <c r="L29" s="21">
        <f>SUM(L22:L28)</f>
        <v>244</v>
      </c>
      <c r="M29" s="21">
        <f>SUM(M22:M28)</f>
        <v>100242836</v>
      </c>
      <c r="N29" s="21">
        <f>SUM(N22:N28)</f>
        <v>248245583.31999999</v>
      </c>
      <c r="O29" s="7"/>
    </row>
    <row r="30" spans="2:15" ht="15.6" customHeight="1">
      <c r="B30" s="179" t="s">
        <v>39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62"/>
    </row>
    <row r="31" spans="2:15" ht="15.6" customHeight="1">
      <c r="B31" s="52" t="s">
        <v>107</v>
      </c>
      <c r="C31" s="11" t="s">
        <v>108</v>
      </c>
      <c r="D31" s="19">
        <v>96</v>
      </c>
      <c r="E31" s="19">
        <v>96</v>
      </c>
      <c r="F31" s="19">
        <v>95</v>
      </c>
      <c r="G31" s="19">
        <v>95.96</v>
      </c>
      <c r="H31" s="19">
        <v>95.5</v>
      </c>
      <c r="I31" s="19">
        <v>95</v>
      </c>
      <c r="J31" s="19">
        <v>95.5</v>
      </c>
      <c r="K31" s="20">
        <v>-0.52</v>
      </c>
      <c r="L31" s="21">
        <v>3</v>
      </c>
      <c r="M31" s="21">
        <v>115000</v>
      </c>
      <c r="N31" s="21">
        <v>11035000</v>
      </c>
      <c r="O31" s="7"/>
    </row>
    <row r="32" spans="2:15" ht="12.75" customHeight="1">
      <c r="B32" s="174" t="s">
        <v>49</v>
      </c>
      <c r="C32" s="169"/>
      <c r="D32" s="175"/>
      <c r="E32" s="171"/>
      <c r="F32" s="171"/>
      <c r="G32" s="171"/>
      <c r="H32" s="171"/>
      <c r="I32" s="171"/>
      <c r="J32" s="171"/>
      <c r="K32" s="172"/>
      <c r="L32" s="21">
        <v>3</v>
      </c>
      <c r="M32" s="21">
        <v>115000</v>
      </c>
      <c r="N32" s="21">
        <v>11035000</v>
      </c>
      <c r="O32" s="7"/>
    </row>
    <row r="33" spans="2:14" ht="12" customHeight="1">
      <c r="B33" s="160" t="s">
        <v>26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2"/>
    </row>
    <row r="34" spans="2:14" ht="15.6" customHeight="1">
      <c r="B34" s="51" t="s">
        <v>162</v>
      </c>
      <c r="C34" s="11" t="s">
        <v>163</v>
      </c>
      <c r="D34" s="19">
        <v>5</v>
      </c>
      <c r="E34" s="19">
        <v>5</v>
      </c>
      <c r="F34" s="19">
        <v>5</v>
      </c>
      <c r="G34" s="19">
        <v>5</v>
      </c>
      <c r="H34" s="19">
        <v>5</v>
      </c>
      <c r="I34" s="19">
        <v>5</v>
      </c>
      <c r="J34" s="19">
        <v>5</v>
      </c>
      <c r="K34" s="20">
        <v>0</v>
      </c>
      <c r="L34" s="21">
        <v>1</v>
      </c>
      <c r="M34" s="21">
        <v>100000</v>
      </c>
      <c r="N34" s="21">
        <v>500000</v>
      </c>
    </row>
    <row r="35" spans="2:14" ht="15.6" customHeight="1">
      <c r="B35" s="51" t="s">
        <v>125</v>
      </c>
      <c r="C35" s="11" t="s">
        <v>124</v>
      </c>
      <c r="D35" s="19">
        <v>25.6</v>
      </c>
      <c r="E35" s="19">
        <v>25.6</v>
      </c>
      <c r="F35" s="19">
        <v>25.6</v>
      </c>
      <c r="G35" s="19">
        <v>25.6</v>
      </c>
      <c r="H35" s="19">
        <v>25.6</v>
      </c>
      <c r="I35" s="19">
        <v>25.6</v>
      </c>
      <c r="J35" s="19">
        <v>25.6</v>
      </c>
      <c r="K35" s="20">
        <v>0</v>
      </c>
      <c r="L35" s="21">
        <v>2</v>
      </c>
      <c r="M35" s="21">
        <v>111000</v>
      </c>
      <c r="N35" s="21">
        <v>2841600</v>
      </c>
    </row>
    <row r="36" spans="2:14" ht="15.6" customHeight="1">
      <c r="B36" s="51" t="s">
        <v>46</v>
      </c>
      <c r="C36" s="11" t="s">
        <v>47</v>
      </c>
      <c r="D36" s="19">
        <v>10.5</v>
      </c>
      <c r="E36" s="19">
        <v>10.51</v>
      </c>
      <c r="F36" s="19">
        <v>10.45</v>
      </c>
      <c r="G36" s="19">
        <v>10.47</v>
      </c>
      <c r="H36" s="19">
        <v>10.47</v>
      </c>
      <c r="I36" s="19">
        <v>10.5</v>
      </c>
      <c r="J36" s="19">
        <v>10.45</v>
      </c>
      <c r="K36" s="20">
        <v>0.48</v>
      </c>
      <c r="L36" s="21">
        <v>37</v>
      </c>
      <c r="M36" s="21">
        <v>4055559</v>
      </c>
      <c r="N36" s="21">
        <v>42475616.600000001</v>
      </c>
    </row>
    <row r="37" spans="2:14" ht="15.6" customHeight="1">
      <c r="B37" s="51" t="s">
        <v>209</v>
      </c>
      <c r="C37" s="11" t="s">
        <v>210</v>
      </c>
      <c r="D37" s="19">
        <v>8.1</v>
      </c>
      <c r="E37" s="19">
        <v>8.1</v>
      </c>
      <c r="F37" s="19">
        <v>8.1</v>
      </c>
      <c r="G37" s="19">
        <v>8.1</v>
      </c>
      <c r="H37" s="19">
        <v>8.1</v>
      </c>
      <c r="I37" s="19">
        <v>8.1</v>
      </c>
      <c r="J37" s="19">
        <v>8.1</v>
      </c>
      <c r="K37" s="20">
        <v>0</v>
      </c>
      <c r="L37" s="21">
        <v>1</v>
      </c>
      <c r="M37" s="21">
        <v>3914</v>
      </c>
      <c r="N37" s="21">
        <v>31703.4</v>
      </c>
    </row>
    <row r="38" spans="2:14" ht="18.75" customHeight="1">
      <c r="B38" s="174" t="s">
        <v>48</v>
      </c>
      <c r="C38" s="169"/>
      <c r="D38" s="175"/>
      <c r="E38" s="171"/>
      <c r="F38" s="171"/>
      <c r="G38" s="171"/>
      <c r="H38" s="171"/>
      <c r="I38" s="171"/>
      <c r="J38" s="171"/>
      <c r="K38" s="172"/>
      <c r="L38" s="21">
        <f>SUM(L34:L37)</f>
        <v>41</v>
      </c>
      <c r="M38" s="21">
        <f>SUM(M34:M37)</f>
        <v>4270473</v>
      </c>
      <c r="N38" s="21">
        <f>SUM(N34:N37)</f>
        <v>45848920</v>
      </c>
    </row>
    <row r="39" spans="2:14" ht="13.5" customHeight="1">
      <c r="B39" s="163" t="s">
        <v>27</v>
      </c>
      <c r="C39" s="164"/>
      <c r="D39" s="165"/>
      <c r="E39" s="166"/>
      <c r="F39" s="166"/>
      <c r="G39" s="166"/>
      <c r="H39" s="166"/>
      <c r="I39" s="166"/>
      <c r="J39" s="166"/>
      <c r="K39" s="167"/>
      <c r="L39" s="31">
        <f>L38+L32+L29+L20+L15+L12</f>
        <v>586</v>
      </c>
      <c r="M39" s="31">
        <f t="shared" ref="M39:N39" si="0">M38+M32+M29+M20+M15+M12</f>
        <v>306004834</v>
      </c>
      <c r="N39" s="31">
        <f t="shared" si="0"/>
        <v>742644644.02999997</v>
      </c>
    </row>
    <row r="40" spans="2:14" ht="29.25" customHeight="1">
      <c r="B40" s="176" t="s">
        <v>301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7"/>
    </row>
    <row r="41" spans="2:14" ht="30.75" customHeight="1">
      <c r="B41" s="66" t="s">
        <v>11</v>
      </c>
      <c r="C41" s="67" t="s">
        <v>12</v>
      </c>
      <c r="D41" s="67" t="s">
        <v>13</v>
      </c>
      <c r="E41" s="67" t="s">
        <v>14</v>
      </c>
      <c r="F41" s="67" t="s">
        <v>15</v>
      </c>
      <c r="G41" s="67" t="s">
        <v>16</v>
      </c>
      <c r="H41" s="67" t="s">
        <v>17</v>
      </c>
      <c r="I41" s="67" t="s">
        <v>18</v>
      </c>
      <c r="J41" s="67" t="s">
        <v>19</v>
      </c>
      <c r="K41" s="67" t="s">
        <v>20</v>
      </c>
      <c r="L41" s="67" t="s">
        <v>3</v>
      </c>
      <c r="M41" s="67" t="s">
        <v>2</v>
      </c>
      <c r="N41" s="67" t="s">
        <v>1</v>
      </c>
    </row>
    <row r="42" spans="2:14" ht="13.5" customHeight="1">
      <c r="B42" s="173" t="s">
        <v>21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2"/>
    </row>
    <row r="43" spans="2:14" ht="13.5" customHeight="1">
      <c r="B43" s="51" t="s">
        <v>141</v>
      </c>
      <c r="C43" s="11" t="s">
        <v>140</v>
      </c>
      <c r="D43" s="19">
        <v>0.13</v>
      </c>
      <c r="E43" s="19">
        <v>0.15</v>
      </c>
      <c r="F43" s="19">
        <v>0.13</v>
      </c>
      <c r="G43" s="19">
        <v>0.14000000000000001</v>
      </c>
      <c r="H43" s="19">
        <v>0.13</v>
      </c>
      <c r="I43" s="19">
        <v>0.15</v>
      </c>
      <c r="J43" s="19">
        <v>0.13</v>
      </c>
      <c r="K43" s="20">
        <v>15.38</v>
      </c>
      <c r="L43" s="21">
        <v>14</v>
      </c>
      <c r="M43" s="21">
        <v>19904682</v>
      </c>
      <c r="N43" s="21">
        <v>2735702.3</v>
      </c>
    </row>
    <row r="44" spans="2:14" ht="13.5" customHeight="1">
      <c r="B44" s="52" t="s">
        <v>155</v>
      </c>
      <c r="C44" s="18" t="s">
        <v>156</v>
      </c>
      <c r="D44" s="19">
        <v>0.36</v>
      </c>
      <c r="E44" s="19">
        <v>0.38</v>
      </c>
      <c r="F44" s="19">
        <v>0.35</v>
      </c>
      <c r="G44" s="19">
        <v>0.37</v>
      </c>
      <c r="H44" s="19">
        <v>0.31</v>
      </c>
      <c r="I44" s="19">
        <v>0.36</v>
      </c>
      <c r="J44" s="19">
        <v>0.33</v>
      </c>
      <c r="K44" s="20">
        <v>9.09</v>
      </c>
      <c r="L44" s="21">
        <v>10</v>
      </c>
      <c r="M44" s="21">
        <v>13240000</v>
      </c>
      <c r="N44" s="21">
        <v>4837800</v>
      </c>
    </row>
    <row r="45" spans="2:14" ht="15.6" customHeight="1">
      <c r="B45" s="178" t="s">
        <v>22</v>
      </c>
      <c r="C45" s="169"/>
      <c r="D45" s="175"/>
      <c r="E45" s="171"/>
      <c r="F45" s="171"/>
      <c r="G45" s="171"/>
      <c r="H45" s="171"/>
      <c r="I45" s="171"/>
      <c r="J45" s="171"/>
      <c r="K45" s="172"/>
      <c r="L45" s="21">
        <f>SUM(L43:L44)</f>
        <v>24</v>
      </c>
      <c r="M45" s="21">
        <f>SUM(M43:M44)</f>
        <v>33144682</v>
      </c>
      <c r="N45" s="21">
        <f>SUM(N43:N44)</f>
        <v>7573502.2999999998</v>
      </c>
    </row>
    <row r="46" spans="2:14" ht="15.6" customHeight="1">
      <c r="B46" s="173" t="s">
        <v>24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2"/>
    </row>
    <row r="47" spans="2:14" ht="15.6" customHeight="1">
      <c r="B47" s="51" t="s">
        <v>236</v>
      </c>
      <c r="C47" s="48" t="s">
        <v>237</v>
      </c>
      <c r="D47" s="19">
        <v>3.9</v>
      </c>
      <c r="E47" s="19">
        <v>3.91</v>
      </c>
      <c r="F47" s="19">
        <v>3.89</v>
      </c>
      <c r="G47" s="19">
        <v>3.9</v>
      </c>
      <c r="H47" s="19">
        <v>3.9</v>
      </c>
      <c r="I47" s="19">
        <v>3.9</v>
      </c>
      <c r="J47" s="19">
        <v>3.9</v>
      </c>
      <c r="K47" s="20">
        <v>0</v>
      </c>
      <c r="L47" s="21">
        <v>27</v>
      </c>
      <c r="M47" s="21">
        <v>3860000</v>
      </c>
      <c r="N47" s="21">
        <v>15054600</v>
      </c>
    </row>
    <row r="48" spans="2:14" ht="15.6" customHeight="1">
      <c r="B48" s="168" t="s">
        <v>25</v>
      </c>
      <c r="C48" s="169"/>
      <c r="D48" s="170"/>
      <c r="E48" s="171"/>
      <c r="F48" s="171"/>
      <c r="G48" s="171"/>
      <c r="H48" s="171"/>
      <c r="I48" s="171"/>
      <c r="J48" s="171"/>
      <c r="K48" s="172"/>
      <c r="L48" s="21">
        <v>27</v>
      </c>
      <c r="M48" s="21">
        <v>3860000</v>
      </c>
      <c r="N48" s="21">
        <v>15054600</v>
      </c>
    </row>
    <row r="49" spans="2:16" ht="15.6" customHeight="1">
      <c r="B49" s="163" t="s">
        <v>52</v>
      </c>
      <c r="C49" s="164"/>
      <c r="D49" s="165"/>
      <c r="E49" s="166"/>
      <c r="F49" s="166"/>
      <c r="G49" s="166"/>
      <c r="H49" s="166"/>
      <c r="I49" s="166"/>
      <c r="J49" s="166"/>
      <c r="K49" s="167"/>
      <c r="L49" s="31">
        <f>L48+L45</f>
        <v>51</v>
      </c>
      <c r="M49" s="31">
        <f t="shared" ref="M49:N49" si="1">M48+M45</f>
        <v>37004682</v>
      </c>
      <c r="N49" s="31">
        <f t="shared" si="1"/>
        <v>22628102.300000001</v>
      </c>
    </row>
    <row r="50" spans="2:16" ht="31.5" customHeight="1">
      <c r="B50" s="176" t="s">
        <v>300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7"/>
    </row>
    <row r="51" spans="2:16" ht="33.75" customHeight="1">
      <c r="B51" s="66" t="s">
        <v>11</v>
      </c>
      <c r="C51" s="67" t="s">
        <v>12</v>
      </c>
      <c r="D51" s="67" t="s">
        <v>13</v>
      </c>
      <c r="E51" s="67" t="s">
        <v>14</v>
      </c>
      <c r="F51" s="67" t="s">
        <v>15</v>
      </c>
      <c r="G51" s="67" t="s">
        <v>16</v>
      </c>
      <c r="H51" s="67" t="s">
        <v>17</v>
      </c>
      <c r="I51" s="67" t="s">
        <v>18</v>
      </c>
      <c r="J51" s="67" t="s">
        <v>19</v>
      </c>
      <c r="K51" s="67" t="s">
        <v>20</v>
      </c>
      <c r="L51" s="67" t="s">
        <v>3</v>
      </c>
      <c r="M51" s="67" t="s">
        <v>2</v>
      </c>
      <c r="N51" s="67" t="s">
        <v>1</v>
      </c>
    </row>
    <row r="52" spans="2:16" ht="15.6" customHeight="1">
      <c r="B52" s="173" t="s">
        <v>24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2"/>
    </row>
    <row r="53" spans="2:16" ht="15.6" customHeight="1">
      <c r="B53" s="51" t="s">
        <v>84</v>
      </c>
      <c r="C53" s="18" t="s">
        <v>83</v>
      </c>
      <c r="D53" s="19">
        <v>0.71</v>
      </c>
      <c r="E53" s="19">
        <v>0.71</v>
      </c>
      <c r="F53" s="19">
        <v>0.71</v>
      </c>
      <c r="G53" s="19">
        <v>0.71</v>
      </c>
      <c r="H53" s="19">
        <v>0.71</v>
      </c>
      <c r="I53" s="19">
        <v>0.71</v>
      </c>
      <c r="J53" s="19">
        <v>0.71</v>
      </c>
      <c r="K53" s="20">
        <v>0</v>
      </c>
      <c r="L53" s="21">
        <v>4</v>
      </c>
      <c r="M53" s="21">
        <v>1049995</v>
      </c>
      <c r="N53" s="21">
        <v>745496.45</v>
      </c>
    </row>
    <row r="54" spans="2:16" ht="15.6" customHeight="1">
      <c r="B54" s="51" t="s">
        <v>149</v>
      </c>
      <c r="C54" s="18" t="s">
        <v>150</v>
      </c>
      <c r="D54" s="19">
        <v>1.9</v>
      </c>
      <c r="E54" s="19">
        <v>1.9</v>
      </c>
      <c r="F54" s="19">
        <v>1.9</v>
      </c>
      <c r="G54" s="19">
        <v>1.9</v>
      </c>
      <c r="H54" s="19">
        <v>1.91</v>
      </c>
      <c r="I54" s="19">
        <v>1.9</v>
      </c>
      <c r="J54" s="19">
        <v>1.94</v>
      </c>
      <c r="K54" s="20">
        <v>-2.06</v>
      </c>
      <c r="L54" s="21">
        <v>2</v>
      </c>
      <c r="M54" s="21">
        <v>875000</v>
      </c>
      <c r="N54" s="21">
        <v>1662500</v>
      </c>
    </row>
    <row r="55" spans="2:16" ht="15.6" customHeight="1">
      <c r="B55" s="168" t="s">
        <v>25</v>
      </c>
      <c r="C55" s="169"/>
      <c r="D55" s="170"/>
      <c r="E55" s="171"/>
      <c r="F55" s="171"/>
      <c r="G55" s="171"/>
      <c r="H55" s="171"/>
      <c r="I55" s="171"/>
      <c r="J55" s="171"/>
      <c r="K55" s="172"/>
      <c r="L55" s="21">
        <f>SUM(L53:L54)</f>
        <v>6</v>
      </c>
      <c r="M55" s="21">
        <f>SUM(M53:M54)</f>
        <v>1924995</v>
      </c>
      <c r="N55" s="21">
        <f>SUM(N53:N54)</f>
        <v>2407996.4500000002</v>
      </c>
    </row>
    <row r="56" spans="2:16" ht="15.6" customHeight="1">
      <c r="B56" s="179" t="s">
        <v>39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62"/>
      <c r="O56" s="7"/>
      <c r="P56" s="7"/>
    </row>
    <row r="57" spans="2:16" ht="15.6" customHeight="1">
      <c r="B57" s="51" t="s">
        <v>245</v>
      </c>
      <c r="C57" s="18" t="s">
        <v>246</v>
      </c>
      <c r="D57" s="19">
        <v>9.44</v>
      </c>
      <c r="E57" s="19">
        <v>9.5500000000000007</v>
      </c>
      <c r="F57" s="19">
        <v>9.44</v>
      </c>
      <c r="G57" s="19">
        <v>9.5</v>
      </c>
      <c r="H57" s="19">
        <v>9.3800000000000008</v>
      </c>
      <c r="I57" s="19">
        <v>9.5</v>
      </c>
      <c r="J57" s="19">
        <v>9.48</v>
      </c>
      <c r="K57" s="20">
        <v>0.21</v>
      </c>
      <c r="L57" s="21">
        <v>12</v>
      </c>
      <c r="M57" s="21">
        <v>1325000</v>
      </c>
      <c r="N57" s="21">
        <v>12581800</v>
      </c>
    </row>
    <row r="58" spans="2:16" ht="15.6" customHeight="1">
      <c r="B58" s="51" t="s">
        <v>151</v>
      </c>
      <c r="C58" s="18" t="s">
        <v>152</v>
      </c>
      <c r="D58" s="19">
        <v>18</v>
      </c>
      <c r="E58" s="19">
        <v>18</v>
      </c>
      <c r="F58" s="19">
        <v>18</v>
      </c>
      <c r="G58" s="19">
        <v>18</v>
      </c>
      <c r="H58" s="19">
        <v>18.5</v>
      </c>
      <c r="I58" s="19">
        <v>18</v>
      </c>
      <c r="J58" s="19">
        <v>18.5</v>
      </c>
      <c r="K58" s="20">
        <v>-2.7</v>
      </c>
      <c r="L58" s="21">
        <v>2</v>
      </c>
      <c r="M58" s="21">
        <v>250000</v>
      </c>
      <c r="N58" s="21">
        <v>4500000</v>
      </c>
    </row>
    <row r="59" spans="2:16" ht="15.6" customHeight="1">
      <c r="B59" s="174" t="s">
        <v>49</v>
      </c>
      <c r="C59" s="169"/>
      <c r="D59" s="191"/>
      <c r="E59" s="192"/>
      <c r="F59" s="192"/>
      <c r="G59" s="192"/>
      <c r="H59" s="192"/>
      <c r="I59" s="192"/>
      <c r="J59" s="192"/>
      <c r="K59" s="193"/>
      <c r="L59" s="21">
        <f>SUM(L57:L58)</f>
        <v>14</v>
      </c>
      <c r="M59" s="21">
        <f>SUM(M57:M58)</f>
        <v>1575000</v>
      </c>
      <c r="N59" s="21">
        <f>SUM(N57:N58)</f>
        <v>17081800</v>
      </c>
    </row>
    <row r="60" spans="2:16" ht="15.6" customHeight="1">
      <c r="B60" s="160" t="s">
        <v>26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2"/>
    </row>
    <row r="61" spans="2:16" ht="15.6" customHeight="1">
      <c r="B61" s="51" t="s">
        <v>167</v>
      </c>
      <c r="C61" s="48" t="s">
        <v>166</v>
      </c>
      <c r="D61" s="19">
        <v>0.69</v>
      </c>
      <c r="E61" s="19">
        <v>0.69</v>
      </c>
      <c r="F61" s="19">
        <v>0.69</v>
      </c>
      <c r="G61" s="19">
        <v>0.69</v>
      </c>
      <c r="H61" s="19">
        <v>0.74</v>
      </c>
      <c r="I61" s="19">
        <v>0.69</v>
      </c>
      <c r="J61" s="19">
        <v>0.72</v>
      </c>
      <c r="K61" s="20">
        <v>-4.17</v>
      </c>
      <c r="L61" s="21">
        <v>1</v>
      </c>
      <c r="M61" s="21">
        <v>5000</v>
      </c>
      <c r="N61" s="21">
        <v>3450</v>
      </c>
    </row>
    <row r="62" spans="2:16" ht="15.6" customHeight="1">
      <c r="B62" s="174" t="s">
        <v>48</v>
      </c>
      <c r="C62" s="169"/>
      <c r="D62" s="170"/>
      <c r="E62" s="171"/>
      <c r="F62" s="171"/>
      <c r="G62" s="171"/>
      <c r="H62" s="171"/>
      <c r="I62" s="171"/>
      <c r="J62" s="171"/>
      <c r="K62" s="172"/>
      <c r="L62" s="21">
        <v>1</v>
      </c>
      <c r="M62" s="21">
        <v>5000</v>
      </c>
      <c r="N62" s="21">
        <v>3450</v>
      </c>
    </row>
    <row r="63" spans="2:16" ht="15.6" customHeight="1">
      <c r="B63" s="163" t="s">
        <v>126</v>
      </c>
      <c r="C63" s="164"/>
      <c r="D63" s="188"/>
      <c r="E63" s="189"/>
      <c r="F63" s="189"/>
      <c r="G63" s="189"/>
      <c r="H63" s="189"/>
      <c r="I63" s="189"/>
      <c r="J63" s="189"/>
      <c r="K63" s="190"/>
      <c r="L63" s="32">
        <f>L62+L59+L55</f>
        <v>21</v>
      </c>
      <c r="M63" s="32">
        <f t="shared" ref="M63:N63" si="2">M62+M59+M55</f>
        <v>3504995</v>
      </c>
      <c r="N63" s="32">
        <f t="shared" si="2"/>
        <v>19493246.449999999</v>
      </c>
    </row>
    <row r="64" spans="2:16" ht="15.6" customHeight="1">
      <c r="B64" s="183" t="s">
        <v>127</v>
      </c>
      <c r="C64" s="184"/>
      <c r="D64" s="185"/>
      <c r="E64" s="186"/>
      <c r="F64" s="186"/>
      <c r="G64" s="186"/>
      <c r="H64" s="186"/>
      <c r="I64" s="186"/>
      <c r="J64" s="186"/>
      <c r="K64" s="187"/>
      <c r="L64" s="33">
        <f>L63+L49+L39</f>
        <v>658</v>
      </c>
      <c r="M64" s="33">
        <f t="shared" ref="M64:N64" si="3">M63+M49+M39</f>
        <v>346514511</v>
      </c>
      <c r="N64" s="33">
        <f t="shared" si="3"/>
        <v>784765992.77999997</v>
      </c>
    </row>
    <row r="65" spans="12:14" ht="15.6" customHeight="1"/>
    <row r="66" spans="12:14" ht="19.5" customHeight="1">
      <c r="L66" s="45"/>
      <c r="M66" s="45"/>
      <c r="N66" s="45"/>
    </row>
  </sheetData>
  <mergeCells count="44">
    <mergeCell ref="B29:C29"/>
    <mergeCell ref="D29:K29"/>
    <mergeCell ref="B64:C64"/>
    <mergeCell ref="D64:K64"/>
    <mergeCell ref="B63:C63"/>
    <mergeCell ref="D63:K63"/>
    <mergeCell ref="B50:N50"/>
    <mergeCell ref="B59:C59"/>
    <mergeCell ref="D59:K59"/>
    <mergeCell ref="B56:N56"/>
    <mergeCell ref="B60:N60"/>
    <mergeCell ref="B62:C62"/>
    <mergeCell ref="B45:C45"/>
    <mergeCell ref="D45:K45"/>
    <mergeCell ref="D62:K62"/>
    <mergeCell ref="D32:K32"/>
    <mergeCell ref="B1:N1"/>
    <mergeCell ref="B40:N40"/>
    <mergeCell ref="D39:K39"/>
    <mergeCell ref="B39:C39"/>
    <mergeCell ref="B3:N3"/>
    <mergeCell ref="B12:C12"/>
    <mergeCell ref="D12:K12"/>
    <mergeCell ref="B16:N16"/>
    <mergeCell ref="B20:C20"/>
    <mergeCell ref="B13:N13"/>
    <mergeCell ref="B15:C15"/>
    <mergeCell ref="D15:K15"/>
    <mergeCell ref="D20:K20"/>
    <mergeCell ref="B21:N21"/>
    <mergeCell ref="B30:N30"/>
    <mergeCell ref="B32:C32"/>
    <mergeCell ref="B52:N52"/>
    <mergeCell ref="B55:C55"/>
    <mergeCell ref="D55:K55"/>
    <mergeCell ref="B38:C38"/>
    <mergeCell ref="D38:K38"/>
    <mergeCell ref="B33:N33"/>
    <mergeCell ref="B49:C49"/>
    <mergeCell ref="D49:K49"/>
    <mergeCell ref="B48:C48"/>
    <mergeCell ref="D48:K48"/>
    <mergeCell ref="B46:N46"/>
    <mergeCell ref="B42:N4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rightToLeft="1" topLeftCell="A13" workbookViewId="0">
      <selection activeCell="J16" sqref="J16"/>
    </sheetView>
  </sheetViews>
  <sheetFormatPr defaultRowHeight="18.75"/>
  <cols>
    <col min="1" max="1" width="1.42578125" style="42" customWidth="1"/>
    <col min="2" max="2" width="25.28515625" style="42" bestFit="1" customWidth="1"/>
    <col min="3" max="3" width="12.42578125" style="42" customWidth="1"/>
    <col min="4" max="4" width="21.42578125" style="42" customWidth="1"/>
    <col min="5" max="5" width="17" style="42" customWidth="1"/>
    <col min="6" max="6" width="18.5703125" style="42" customWidth="1"/>
    <col min="7" max="253" width="9.140625" style="42"/>
    <col min="254" max="254" width="3.7109375" style="42" customWidth="1"/>
    <col min="255" max="255" width="25.28515625" style="42" bestFit="1" customWidth="1"/>
    <col min="256" max="256" width="12.42578125" style="42" customWidth="1"/>
    <col min="257" max="258" width="21.42578125" style="42" customWidth="1"/>
    <col min="259" max="259" width="20.7109375" style="42" customWidth="1"/>
    <col min="260" max="509" width="9.140625" style="42"/>
    <col min="510" max="510" width="3.7109375" style="42" customWidth="1"/>
    <col min="511" max="511" width="25.28515625" style="42" bestFit="1" customWidth="1"/>
    <col min="512" max="512" width="12.42578125" style="42" customWidth="1"/>
    <col min="513" max="514" width="21.42578125" style="42" customWidth="1"/>
    <col min="515" max="515" width="20.7109375" style="42" customWidth="1"/>
    <col min="516" max="765" width="9.140625" style="42"/>
    <col min="766" max="766" width="3.7109375" style="42" customWidth="1"/>
    <col min="767" max="767" width="25.28515625" style="42" bestFit="1" customWidth="1"/>
    <col min="768" max="768" width="12.42578125" style="42" customWidth="1"/>
    <col min="769" max="770" width="21.42578125" style="42" customWidth="1"/>
    <col min="771" max="771" width="20.7109375" style="42" customWidth="1"/>
    <col min="772" max="1021" width="9.140625" style="42"/>
    <col min="1022" max="1022" width="3.7109375" style="42" customWidth="1"/>
    <col min="1023" max="1023" width="25.28515625" style="42" bestFit="1" customWidth="1"/>
    <col min="1024" max="1024" width="12.42578125" style="42" customWidth="1"/>
    <col min="1025" max="1026" width="21.42578125" style="42" customWidth="1"/>
    <col min="1027" max="1027" width="20.7109375" style="42" customWidth="1"/>
    <col min="1028" max="1277" width="9.140625" style="42"/>
    <col min="1278" max="1278" width="3.7109375" style="42" customWidth="1"/>
    <col min="1279" max="1279" width="25.28515625" style="42" bestFit="1" customWidth="1"/>
    <col min="1280" max="1280" width="12.42578125" style="42" customWidth="1"/>
    <col min="1281" max="1282" width="21.42578125" style="42" customWidth="1"/>
    <col min="1283" max="1283" width="20.7109375" style="42" customWidth="1"/>
    <col min="1284" max="1533" width="9.140625" style="42"/>
    <col min="1534" max="1534" width="3.7109375" style="42" customWidth="1"/>
    <col min="1535" max="1535" width="25.28515625" style="42" bestFit="1" customWidth="1"/>
    <col min="1536" max="1536" width="12.42578125" style="42" customWidth="1"/>
    <col min="1537" max="1538" width="21.42578125" style="42" customWidth="1"/>
    <col min="1539" max="1539" width="20.7109375" style="42" customWidth="1"/>
    <col min="1540" max="1789" width="9.140625" style="42"/>
    <col min="1790" max="1790" width="3.7109375" style="42" customWidth="1"/>
    <col min="1791" max="1791" width="25.28515625" style="42" bestFit="1" customWidth="1"/>
    <col min="1792" max="1792" width="12.42578125" style="42" customWidth="1"/>
    <col min="1793" max="1794" width="21.42578125" style="42" customWidth="1"/>
    <col min="1795" max="1795" width="20.7109375" style="42" customWidth="1"/>
    <col min="1796" max="2045" width="9.140625" style="42"/>
    <col min="2046" max="2046" width="3.7109375" style="42" customWidth="1"/>
    <col min="2047" max="2047" width="25.28515625" style="42" bestFit="1" customWidth="1"/>
    <col min="2048" max="2048" width="12.42578125" style="42" customWidth="1"/>
    <col min="2049" max="2050" width="21.42578125" style="42" customWidth="1"/>
    <col min="2051" max="2051" width="20.7109375" style="42" customWidth="1"/>
    <col min="2052" max="2301" width="9.140625" style="42"/>
    <col min="2302" max="2302" width="3.7109375" style="42" customWidth="1"/>
    <col min="2303" max="2303" width="25.28515625" style="42" bestFit="1" customWidth="1"/>
    <col min="2304" max="2304" width="12.42578125" style="42" customWidth="1"/>
    <col min="2305" max="2306" width="21.42578125" style="42" customWidth="1"/>
    <col min="2307" max="2307" width="20.7109375" style="42" customWidth="1"/>
    <col min="2308" max="2557" width="9.140625" style="42"/>
    <col min="2558" max="2558" width="3.7109375" style="42" customWidth="1"/>
    <col min="2559" max="2559" width="25.28515625" style="42" bestFit="1" customWidth="1"/>
    <col min="2560" max="2560" width="12.42578125" style="42" customWidth="1"/>
    <col min="2561" max="2562" width="21.42578125" style="42" customWidth="1"/>
    <col min="2563" max="2563" width="20.7109375" style="42" customWidth="1"/>
    <col min="2564" max="2813" width="9.140625" style="42"/>
    <col min="2814" max="2814" width="3.7109375" style="42" customWidth="1"/>
    <col min="2815" max="2815" width="25.28515625" style="42" bestFit="1" customWidth="1"/>
    <col min="2816" max="2816" width="12.42578125" style="42" customWidth="1"/>
    <col min="2817" max="2818" width="21.42578125" style="42" customWidth="1"/>
    <col min="2819" max="2819" width="20.7109375" style="42" customWidth="1"/>
    <col min="2820" max="3069" width="9.140625" style="42"/>
    <col min="3070" max="3070" width="3.7109375" style="42" customWidth="1"/>
    <col min="3071" max="3071" width="25.28515625" style="42" bestFit="1" customWidth="1"/>
    <col min="3072" max="3072" width="12.42578125" style="42" customWidth="1"/>
    <col min="3073" max="3074" width="21.42578125" style="42" customWidth="1"/>
    <col min="3075" max="3075" width="20.7109375" style="42" customWidth="1"/>
    <col min="3076" max="3325" width="9.140625" style="42"/>
    <col min="3326" max="3326" width="3.7109375" style="42" customWidth="1"/>
    <col min="3327" max="3327" width="25.28515625" style="42" bestFit="1" customWidth="1"/>
    <col min="3328" max="3328" width="12.42578125" style="42" customWidth="1"/>
    <col min="3329" max="3330" width="21.42578125" style="42" customWidth="1"/>
    <col min="3331" max="3331" width="20.7109375" style="42" customWidth="1"/>
    <col min="3332" max="3581" width="9.140625" style="42"/>
    <col min="3582" max="3582" width="3.7109375" style="42" customWidth="1"/>
    <col min="3583" max="3583" width="25.28515625" style="42" bestFit="1" customWidth="1"/>
    <col min="3584" max="3584" width="12.42578125" style="42" customWidth="1"/>
    <col min="3585" max="3586" width="21.42578125" style="42" customWidth="1"/>
    <col min="3587" max="3587" width="20.7109375" style="42" customWidth="1"/>
    <col min="3588" max="3837" width="9.140625" style="42"/>
    <col min="3838" max="3838" width="3.7109375" style="42" customWidth="1"/>
    <col min="3839" max="3839" width="25.28515625" style="42" bestFit="1" customWidth="1"/>
    <col min="3840" max="3840" width="12.42578125" style="42" customWidth="1"/>
    <col min="3841" max="3842" width="21.42578125" style="42" customWidth="1"/>
    <col min="3843" max="3843" width="20.7109375" style="42" customWidth="1"/>
    <col min="3844" max="4093" width="9.140625" style="42"/>
    <col min="4094" max="4094" width="3.7109375" style="42" customWidth="1"/>
    <col min="4095" max="4095" width="25.28515625" style="42" bestFit="1" customWidth="1"/>
    <col min="4096" max="4096" width="12.42578125" style="42" customWidth="1"/>
    <col min="4097" max="4098" width="21.42578125" style="42" customWidth="1"/>
    <col min="4099" max="4099" width="20.7109375" style="42" customWidth="1"/>
    <col min="4100" max="4349" width="9.140625" style="42"/>
    <col min="4350" max="4350" width="3.7109375" style="42" customWidth="1"/>
    <col min="4351" max="4351" width="25.28515625" style="42" bestFit="1" customWidth="1"/>
    <col min="4352" max="4352" width="12.42578125" style="42" customWidth="1"/>
    <col min="4353" max="4354" width="21.42578125" style="42" customWidth="1"/>
    <col min="4355" max="4355" width="20.7109375" style="42" customWidth="1"/>
    <col min="4356" max="4605" width="9.140625" style="42"/>
    <col min="4606" max="4606" width="3.7109375" style="42" customWidth="1"/>
    <col min="4607" max="4607" width="25.28515625" style="42" bestFit="1" customWidth="1"/>
    <col min="4608" max="4608" width="12.42578125" style="42" customWidth="1"/>
    <col min="4609" max="4610" width="21.42578125" style="42" customWidth="1"/>
    <col min="4611" max="4611" width="20.7109375" style="42" customWidth="1"/>
    <col min="4612" max="4861" width="9.140625" style="42"/>
    <col min="4862" max="4862" width="3.7109375" style="42" customWidth="1"/>
    <col min="4863" max="4863" width="25.28515625" style="42" bestFit="1" customWidth="1"/>
    <col min="4864" max="4864" width="12.42578125" style="42" customWidth="1"/>
    <col min="4865" max="4866" width="21.42578125" style="42" customWidth="1"/>
    <col min="4867" max="4867" width="20.7109375" style="42" customWidth="1"/>
    <col min="4868" max="5117" width="9.140625" style="42"/>
    <col min="5118" max="5118" width="3.7109375" style="42" customWidth="1"/>
    <col min="5119" max="5119" width="25.28515625" style="42" bestFit="1" customWidth="1"/>
    <col min="5120" max="5120" width="12.42578125" style="42" customWidth="1"/>
    <col min="5121" max="5122" width="21.42578125" style="42" customWidth="1"/>
    <col min="5123" max="5123" width="20.7109375" style="42" customWidth="1"/>
    <col min="5124" max="5373" width="9.140625" style="42"/>
    <col min="5374" max="5374" width="3.7109375" style="42" customWidth="1"/>
    <col min="5375" max="5375" width="25.28515625" style="42" bestFit="1" customWidth="1"/>
    <col min="5376" max="5376" width="12.42578125" style="42" customWidth="1"/>
    <col min="5377" max="5378" width="21.42578125" style="42" customWidth="1"/>
    <col min="5379" max="5379" width="20.7109375" style="42" customWidth="1"/>
    <col min="5380" max="5629" width="9.140625" style="42"/>
    <col min="5630" max="5630" width="3.7109375" style="42" customWidth="1"/>
    <col min="5631" max="5631" width="25.28515625" style="42" bestFit="1" customWidth="1"/>
    <col min="5632" max="5632" width="12.42578125" style="42" customWidth="1"/>
    <col min="5633" max="5634" width="21.42578125" style="42" customWidth="1"/>
    <col min="5635" max="5635" width="20.7109375" style="42" customWidth="1"/>
    <col min="5636" max="5885" width="9.140625" style="42"/>
    <col min="5886" max="5886" width="3.7109375" style="42" customWidth="1"/>
    <col min="5887" max="5887" width="25.28515625" style="42" bestFit="1" customWidth="1"/>
    <col min="5888" max="5888" width="12.42578125" style="42" customWidth="1"/>
    <col min="5889" max="5890" width="21.42578125" style="42" customWidth="1"/>
    <col min="5891" max="5891" width="20.7109375" style="42" customWidth="1"/>
    <col min="5892" max="6141" width="9.140625" style="42"/>
    <col min="6142" max="6142" width="3.7109375" style="42" customWidth="1"/>
    <col min="6143" max="6143" width="25.28515625" style="42" bestFit="1" customWidth="1"/>
    <col min="6144" max="6144" width="12.42578125" style="42" customWidth="1"/>
    <col min="6145" max="6146" width="21.42578125" style="42" customWidth="1"/>
    <col min="6147" max="6147" width="20.7109375" style="42" customWidth="1"/>
    <col min="6148" max="6397" width="9.140625" style="42"/>
    <col min="6398" max="6398" width="3.7109375" style="42" customWidth="1"/>
    <col min="6399" max="6399" width="25.28515625" style="42" bestFit="1" customWidth="1"/>
    <col min="6400" max="6400" width="12.42578125" style="42" customWidth="1"/>
    <col min="6401" max="6402" width="21.42578125" style="42" customWidth="1"/>
    <col min="6403" max="6403" width="20.7109375" style="42" customWidth="1"/>
    <col min="6404" max="6653" width="9.140625" style="42"/>
    <col min="6654" max="6654" width="3.7109375" style="42" customWidth="1"/>
    <col min="6655" max="6655" width="25.28515625" style="42" bestFit="1" customWidth="1"/>
    <col min="6656" max="6656" width="12.42578125" style="42" customWidth="1"/>
    <col min="6657" max="6658" width="21.42578125" style="42" customWidth="1"/>
    <col min="6659" max="6659" width="20.7109375" style="42" customWidth="1"/>
    <col min="6660" max="6909" width="9.140625" style="42"/>
    <col min="6910" max="6910" width="3.7109375" style="42" customWidth="1"/>
    <col min="6911" max="6911" width="25.28515625" style="42" bestFit="1" customWidth="1"/>
    <col min="6912" max="6912" width="12.42578125" style="42" customWidth="1"/>
    <col min="6913" max="6914" width="21.42578125" style="42" customWidth="1"/>
    <col min="6915" max="6915" width="20.7109375" style="42" customWidth="1"/>
    <col min="6916" max="7165" width="9.140625" style="42"/>
    <col min="7166" max="7166" width="3.7109375" style="42" customWidth="1"/>
    <col min="7167" max="7167" width="25.28515625" style="42" bestFit="1" customWidth="1"/>
    <col min="7168" max="7168" width="12.42578125" style="42" customWidth="1"/>
    <col min="7169" max="7170" width="21.42578125" style="42" customWidth="1"/>
    <col min="7171" max="7171" width="20.7109375" style="42" customWidth="1"/>
    <col min="7172" max="7421" width="9.140625" style="42"/>
    <col min="7422" max="7422" width="3.7109375" style="42" customWidth="1"/>
    <col min="7423" max="7423" width="25.28515625" style="42" bestFit="1" customWidth="1"/>
    <col min="7424" max="7424" width="12.42578125" style="42" customWidth="1"/>
    <col min="7425" max="7426" width="21.42578125" style="42" customWidth="1"/>
    <col min="7427" max="7427" width="20.7109375" style="42" customWidth="1"/>
    <col min="7428" max="7677" width="9.140625" style="42"/>
    <col min="7678" max="7678" width="3.7109375" style="42" customWidth="1"/>
    <col min="7679" max="7679" width="25.28515625" style="42" bestFit="1" customWidth="1"/>
    <col min="7680" max="7680" width="12.42578125" style="42" customWidth="1"/>
    <col min="7681" max="7682" width="21.42578125" style="42" customWidth="1"/>
    <col min="7683" max="7683" width="20.7109375" style="42" customWidth="1"/>
    <col min="7684" max="7933" width="9.140625" style="42"/>
    <col min="7934" max="7934" width="3.7109375" style="42" customWidth="1"/>
    <col min="7935" max="7935" width="25.28515625" style="42" bestFit="1" customWidth="1"/>
    <col min="7936" max="7936" width="12.42578125" style="42" customWidth="1"/>
    <col min="7937" max="7938" width="21.42578125" style="42" customWidth="1"/>
    <col min="7939" max="7939" width="20.7109375" style="42" customWidth="1"/>
    <col min="7940" max="8189" width="9.140625" style="42"/>
    <col min="8190" max="8190" width="3.7109375" style="42" customWidth="1"/>
    <col min="8191" max="8191" width="25.28515625" style="42" bestFit="1" customWidth="1"/>
    <col min="8192" max="8192" width="12.42578125" style="42" customWidth="1"/>
    <col min="8193" max="8194" width="21.42578125" style="42" customWidth="1"/>
    <col min="8195" max="8195" width="20.7109375" style="42" customWidth="1"/>
    <col min="8196" max="8445" width="9.140625" style="42"/>
    <col min="8446" max="8446" width="3.7109375" style="42" customWidth="1"/>
    <col min="8447" max="8447" width="25.28515625" style="42" bestFit="1" customWidth="1"/>
    <col min="8448" max="8448" width="12.42578125" style="42" customWidth="1"/>
    <col min="8449" max="8450" width="21.42578125" style="42" customWidth="1"/>
    <col min="8451" max="8451" width="20.7109375" style="42" customWidth="1"/>
    <col min="8452" max="8701" width="9.140625" style="42"/>
    <col min="8702" max="8702" width="3.7109375" style="42" customWidth="1"/>
    <col min="8703" max="8703" width="25.28515625" style="42" bestFit="1" customWidth="1"/>
    <col min="8704" max="8704" width="12.42578125" style="42" customWidth="1"/>
    <col min="8705" max="8706" width="21.42578125" style="42" customWidth="1"/>
    <col min="8707" max="8707" width="20.7109375" style="42" customWidth="1"/>
    <col min="8708" max="8957" width="9.140625" style="42"/>
    <col min="8958" max="8958" width="3.7109375" style="42" customWidth="1"/>
    <col min="8959" max="8959" width="25.28515625" style="42" bestFit="1" customWidth="1"/>
    <col min="8960" max="8960" width="12.42578125" style="42" customWidth="1"/>
    <col min="8961" max="8962" width="21.42578125" style="42" customWidth="1"/>
    <col min="8963" max="8963" width="20.7109375" style="42" customWidth="1"/>
    <col min="8964" max="9213" width="9.140625" style="42"/>
    <col min="9214" max="9214" width="3.7109375" style="42" customWidth="1"/>
    <col min="9215" max="9215" width="25.28515625" style="42" bestFit="1" customWidth="1"/>
    <col min="9216" max="9216" width="12.42578125" style="42" customWidth="1"/>
    <col min="9217" max="9218" width="21.42578125" style="42" customWidth="1"/>
    <col min="9219" max="9219" width="20.7109375" style="42" customWidth="1"/>
    <col min="9220" max="9469" width="9.140625" style="42"/>
    <col min="9470" max="9470" width="3.7109375" style="42" customWidth="1"/>
    <col min="9471" max="9471" width="25.28515625" style="42" bestFit="1" customWidth="1"/>
    <col min="9472" max="9472" width="12.42578125" style="42" customWidth="1"/>
    <col min="9473" max="9474" width="21.42578125" style="42" customWidth="1"/>
    <col min="9475" max="9475" width="20.7109375" style="42" customWidth="1"/>
    <col min="9476" max="9725" width="9.140625" style="42"/>
    <col min="9726" max="9726" width="3.7109375" style="42" customWidth="1"/>
    <col min="9727" max="9727" width="25.28515625" style="42" bestFit="1" customWidth="1"/>
    <col min="9728" max="9728" width="12.42578125" style="42" customWidth="1"/>
    <col min="9729" max="9730" width="21.42578125" style="42" customWidth="1"/>
    <col min="9731" max="9731" width="20.7109375" style="42" customWidth="1"/>
    <col min="9732" max="9981" width="9.140625" style="42"/>
    <col min="9982" max="9982" width="3.7109375" style="42" customWidth="1"/>
    <col min="9983" max="9983" width="25.28515625" style="42" bestFit="1" customWidth="1"/>
    <col min="9984" max="9984" width="12.42578125" style="42" customWidth="1"/>
    <col min="9985" max="9986" width="21.42578125" style="42" customWidth="1"/>
    <col min="9987" max="9987" width="20.7109375" style="42" customWidth="1"/>
    <col min="9988" max="10237" width="9.140625" style="42"/>
    <col min="10238" max="10238" width="3.7109375" style="42" customWidth="1"/>
    <col min="10239" max="10239" width="25.28515625" style="42" bestFit="1" customWidth="1"/>
    <col min="10240" max="10240" width="12.42578125" style="42" customWidth="1"/>
    <col min="10241" max="10242" width="21.42578125" style="42" customWidth="1"/>
    <col min="10243" max="10243" width="20.7109375" style="42" customWidth="1"/>
    <col min="10244" max="10493" width="9.140625" style="42"/>
    <col min="10494" max="10494" width="3.7109375" style="42" customWidth="1"/>
    <col min="10495" max="10495" width="25.28515625" style="42" bestFit="1" customWidth="1"/>
    <col min="10496" max="10496" width="12.42578125" style="42" customWidth="1"/>
    <col min="10497" max="10498" width="21.42578125" style="42" customWidth="1"/>
    <col min="10499" max="10499" width="20.7109375" style="42" customWidth="1"/>
    <col min="10500" max="10749" width="9.140625" style="42"/>
    <col min="10750" max="10750" width="3.7109375" style="42" customWidth="1"/>
    <col min="10751" max="10751" width="25.28515625" style="42" bestFit="1" customWidth="1"/>
    <col min="10752" max="10752" width="12.42578125" style="42" customWidth="1"/>
    <col min="10753" max="10754" width="21.42578125" style="42" customWidth="1"/>
    <col min="10755" max="10755" width="20.7109375" style="42" customWidth="1"/>
    <col min="10756" max="11005" width="9.140625" style="42"/>
    <col min="11006" max="11006" width="3.7109375" style="42" customWidth="1"/>
    <col min="11007" max="11007" width="25.28515625" style="42" bestFit="1" customWidth="1"/>
    <col min="11008" max="11008" width="12.42578125" style="42" customWidth="1"/>
    <col min="11009" max="11010" width="21.42578125" style="42" customWidth="1"/>
    <col min="11011" max="11011" width="20.7109375" style="42" customWidth="1"/>
    <col min="11012" max="11261" width="9.140625" style="42"/>
    <col min="11262" max="11262" width="3.7109375" style="42" customWidth="1"/>
    <col min="11263" max="11263" width="25.28515625" style="42" bestFit="1" customWidth="1"/>
    <col min="11264" max="11264" width="12.42578125" style="42" customWidth="1"/>
    <col min="11265" max="11266" width="21.42578125" style="42" customWidth="1"/>
    <col min="11267" max="11267" width="20.7109375" style="42" customWidth="1"/>
    <col min="11268" max="11517" width="9.140625" style="42"/>
    <col min="11518" max="11518" width="3.7109375" style="42" customWidth="1"/>
    <col min="11519" max="11519" width="25.28515625" style="42" bestFit="1" customWidth="1"/>
    <col min="11520" max="11520" width="12.42578125" style="42" customWidth="1"/>
    <col min="11521" max="11522" width="21.42578125" style="42" customWidth="1"/>
    <col min="11523" max="11523" width="20.7109375" style="42" customWidth="1"/>
    <col min="11524" max="11773" width="9.140625" style="42"/>
    <col min="11774" max="11774" width="3.7109375" style="42" customWidth="1"/>
    <col min="11775" max="11775" width="25.28515625" style="42" bestFit="1" customWidth="1"/>
    <col min="11776" max="11776" width="12.42578125" style="42" customWidth="1"/>
    <col min="11777" max="11778" width="21.42578125" style="42" customWidth="1"/>
    <col min="11779" max="11779" width="20.7109375" style="42" customWidth="1"/>
    <col min="11780" max="12029" width="9.140625" style="42"/>
    <col min="12030" max="12030" width="3.7109375" style="42" customWidth="1"/>
    <col min="12031" max="12031" width="25.28515625" style="42" bestFit="1" customWidth="1"/>
    <col min="12032" max="12032" width="12.42578125" style="42" customWidth="1"/>
    <col min="12033" max="12034" width="21.42578125" style="42" customWidth="1"/>
    <col min="12035" max="12035" width="20.7109375" style="42" customWidth="1"/>
    <col min="12036" max="12285" width="9.140625" style="42"/>
    <col min="12286" max="12286" width="3.7109375" style="42" customWidth="1"/>
    <col min="12287" max="12287" width="25.28515625" style="42" bestFit="1" customWidth="1"/>
    <col min="12288" max="12288" width="12.42578125" style="42" customWidth="1"/>
    <col min="12289" max="12290" width="21.42578125" style="42" customWidth="1"/>
    <col min="12291" max="12291" width="20.7109375" style="42" customWidth="1"/>
    <col min="12292" max="12541" width="9.140625" style="42"/>
    <col min="12542" max="12542" width="3.7109375" style="42" customWidth="1"/>
    <col min="12543" max="12543" width="25.28515625" style="42" bestFit="1" customWidth="1"/>
    <col min="12544" max="12544" width="12.42578125" style="42" customWidth="1"/>
    <col min="12545" max="12546" width="21.42578125" style="42" customWidth="1"/>
    <col min="12547" max="12547" width="20.7109375" style="42" customWidth="1"/>
    <col min="12548" max="12797" width="9.140625" style="42"/>
    <col min="12798" max="12798" width="3.7109375" style="42" customWidth="1"/>
    <col min="12799" max="12799" width="25.28515625" style="42" bestFit="1" customWidth="1"/>
    <col min="12800" max="12800" width="12.42578125" style="42" customWidth="1"/>
    <col min="12801" max="12802" width="21.42578125" style="42" customWidth="1"/>
    <col min="12803" max="12803" width="20.7109375" style="42" customWidth="1"/>
    <col min="12804" max="13053" width="9.140625" style="42"/>
    <col min="13054" max="13054" width="3.7109375" style="42" customWidth="1"/>
    <col min="13055" max="13055" width="25.28515625" style="42" bestFit="1" customWidth="1"/>
    <col min="13056" max="13056" width="12.42578125" style="42" customWidth="1"/>
    <col min="13057" max="13058" width="21.42578125" style="42" customWidth="1"/>
    <col min="13059" max="13059" width="20.7109375" style="42" customWidth="1"/>
    <col min="13060" max="13309" width="9.140625" style="42"/>
    <col min="13310" max="13310" width="3.7109375" style="42" customWidth="1"/>
    <col min="13311" max="13311" width="25.28515625" style="42" bestFit="1" customWidth="1"/>
    <col min="13312" max="13312" width="12.42578125" style="42" customWidth="1"/>
    <col min="13313" max="13314" width="21.42578125" style="42" customWidth="1"/>
    <col min="13315" max="13315" width="20.7109375" style="42" customWidth="1"/>
    <col min="13316" max="13565" width="9.140625" style="42"/>
    <col min="13566" max="13566" width="3.7109375" style="42" customWidth="1"/>
    <col min="13567" max="13567" width="25.28515625" style="42" bestFit="1" customWidth="1"/>
    <col min="13568" max="13568" width="12.42578125" style="42" customWidth="1"/>
    <col min="13569" max="13570" width="21.42578125" style="42" customWidth="1"/>
    <col min="13571" max="13571" width="20.7109375" style="42" customWidth="1"/>
    <col min="13572" max="13821" width="9.140625" style="42"/>
    <col min="13822" max="13822" width="3.7109375" style="42" customWidth="1"/>
    <col min="13823" max="13823" width="25.28515625" style="42" bestFit="1" customWidth="1"/>
    <col min="13824" max="13824" width="12.42578125" style="42" customWidth="1"/>
    <col min="13825" max="13826" width="21.42578125" style="42" customWidth="1"/>
    <col min="13827" max="13827" width="20.7109375" style="42" customWidth="1"/>
    <col min="13828" max="14077" width="9.140625" style="42"/>
    <col min="14078" max="14078" width="3.7109375" style="42" customWidth="1"/>
    <col min="14079" max="14079" width="25.28515625" style="42" bestFit="1" customWidth="1"/>
    <col min="14080" max="14080" width="12.42578125" style="42" customWidth="1"/>
    <col min="14081" max="14082" width="21.42578125" style="42" customWidth="1"/>
    <col min="14083" max="14083" width="20.7109375" style="42" customWidth="1"/>
    <col min="14084" max="14333" width="9.140625" style="42"/>
    <col min="14334" max="14334" width="3.7109375" style="42" customWidth="1"/>
    <col min="14335" max="14335" width="25.28515625" style="42" bestFit="1" customWidth="1"/>
    <col min="14336" max="14336" width="12.42578125" style="42" customWidth="1"/>
    <col min="14337" max="14338" width="21.42578125" style="42" customWidth="1"/>
    <col min="14339" max="14339" width="20.7109375" style="42" customWidth="1"/>
    <col min="14340" max="14589" width="9.140625" style="42"/>
    <col min="14590" max="14590" width="3.7109375" style="42" customWidth="1"/>
    <col min="14591" max="14591" width="25.28515625" style="42" bestFit="1" customWidth="1"/>
    <col min="14592" max="14592" width="12.42578125" style="42" customWidth="1"/>
    <col min="14593" max="14594" width="21.42578125" style="42" customWidth="1"/>
    <col min="14595" max="14595" width="20.7109375" style="42" customWidth="1"/>
    <col min="14596" max="14845" width="9.140625" style="42"/>
    <col min="14846" max="14846" width="3.7109375" style="42" customWidth="1"/>
    <col min="14847" max="14847" width="25.28515625" style="42" bestFit="1" customWidth="1"/>
    <col min="14848" max="14848" width="12.42578125" style="42" customWidth="1"/>
    <col min="14849" max="14850" width="21.42578125" style="42" customWidth="1"/>
    <col min="14851" max="14851" width="20.7109375" style="42" customWidth="1"/>
    <col min="14852" max="15101" width="9.140625" style="42"/>
    <col min="15102" max="15102" width="3.7109375" style="42" customWidth="1"/>
    <col min="15103" max="15103" width="25.28515625" style="42" bestFit="1" customWidth="1"/>
    <col min="15104" max="15104" width="12.42578125" style="42" customWidth="1"/>
    <col min="15105" max="15106" width="21.42578125" style="42" customWidth="1"/>
    <col min="15107" max="15107" width="20.7109375" style="42" customWidth="1"/>
    <col min="15108" max="15357" width="9.140625" style="42"/>
    <col min="15358" max="15358" width="3.7109375" style="42" customWidth="1"/>
    <col min="15359" max="15359" width="25.28515625" style="42" bestFit="1" customWidth="1"/>
    <col min="15360" max="15360" width="12.42578125" style="42" customWidth="1"/>
    <col min="15361" max="15362" width="21.42578125" style="42" customWidth="1"/>
    <col min="15363" max="15363" width="20.7109375" style="42" customWidth="1"/>
    <col min="15364" max="15613" width="9.140625" style="42"/>
    <col min="15614" max="15614" width="3.7109375" style="42" customWidth="1"/>
    <col min="15615" max="15615" width="25.28515625" style="42" bestFit="1" customWidth="1"/>
    <col min="15616" max="15616" width="12.42578125" style="42" customWidth="1"/>
    <col min="15617" max="15618" width="21.42578125" style="42" customWidth="1"/>
    <col min="15619" max="15619" width="20.7109375" style="42" customWidth="1"/>
    <col min="15620" max="15869" width="9.140625" style="42"/>
    <col min="15870" max="15870" width="3.7109375" style="42" customWidth="1"/>
    <col min="15871" max="15871" width="25.28515625" style="42" bestFit="1" customWidth="1"/>
    <col min="15872" max="15872" width="12.42578125" style="42" customWidth="1"/>
    <col min="15873" max="15874" width="21.42578125" style="42" customWidth="1"/>
    <col min="15875" max="15875" width="20.7109375" style="42" customWidth="1"/>
    <col min="15876" max="16125" width="9.140625" style="42"/>
    <col min="16126" max="16126" width="3.7109375" style="42" customWidth="1"/>
    <col min="16127" max="16127" width="25.28515625" style="42" bestFit="1" customWidth="1"/>
    <col min="16128" max="16128" width="12.42578125" style="42" customWidth="1"/>
    <col min="16129" max="16130" width="21.42578125" style="42" customWidth="1"/>
    <col min="16131" max="16131" width="20.7109375" style="42" customWidth="1"/>
    <col min="16132" max="16384" width="9.140625" style="42"/>
  </cols>
  <sheetData>
    <row r="1" spans="2:6">
      <c r="B1" s="202" t="s">
        <v>284</v>
      </c>
      <c r="C1" s="202"/>
    </row>
    <row r="2" spans="2:6">
      <c r="B2" s="203" t="s">
        <v>305</v>
      </c>
      <c r="C2" s="203"/>
      <c r="D2" s="203"/>
      <c r="E2" s="100"/>
      <c r="F2" s="100"/>
    </row>
    <row r="3" spans="2:6">
      <c r="B3" s="202"/>
      <c r="C3" s="202"/>
      <c r="D3" s="202"/>
    </row>
    <row r="4" spans="2:6">
      <c r="B4" s="201" t="s">
        <v>285</v>
      </c>
      <c r="C4" s="201"/>
      <c r="D4" s="201"/>
      <c r="E4" s="201"/>
      <c r="F4" s="201"/>
    </row>
    <row r="5" spans="2:6">
      <c r="B5" s="110" t="s">
        <v>28</v>
      </c>
      <c r="C5" s="111" t="s">
        <v>12</v>
      </c>
      <c r="D5" s="111" t="s">
        <v>3</v>
      </c>
      <c r="E5" s="111" t="s">
        <v>35</v>
      </c>
      <c r="F5" s="111" t="s">
        <v>1</v>
      </c>
    </row>
    <row r="6" spans="2:6">
      <c r="B6" s="194" t="s">
        <v>21</v>
      </c>
      <c r="C6" s="195"/>
      <c r="D6" s="195"/>
      <c r="E6" s="195"/>
      <c r="F6" s="196"/>
    </row>
    <row r="7" spans="2:6">
      <c r="B7" s="101" t="s">
        <v>306</v>
      </c>
      <c r="C7" s="102" t="s">
        <v>181</v>
      </c>
      <c r="D7" s="103">
        <v>1</v>
      </c>
      <c r="E7" s="103">
        <v>2373600</v>
      </c>
      <c r="F7" s="103">
        <v>1186800</v>
      </c>
    </row>
    <row r="8" spans="2:6">
      <c r="B8" s="101" t="s">
        <v>286</v>
      </c>
      <c r="C8" s="102" t="s">
        <v>195</v>
      </c>
      <c r="D8" s="103">
        <v>14</v>
      </c>
      <c r="E8" s="103">
        <v>14900000</v>
      </c>
      <c r="F8" s="103">
        <v>25555395.829999998</v>
      </c>
    </row>
    <row r="9" spans="2:6">
      <c r="B9" s="199" t="s">
        <v>22</v>
      </c>
      <c r="C9" s="200"/>
      <c r="D9" s="103">
        <f>SUM(D7:D8)</f>
        <v>15</v>
      </c>
      <c r="E9" s="103">
        <f>SUM(E7:E8)</f>
        <v>17273600</v>
      </c>
      <c r="F9" s="103">
        <f>SUM(F7:F8)</f>
        <v>26742195.829999998</v>
      </c>
    </row>
    <row r="10" spans="2:6">
      <c r="B10" s="194" t="s">
        <v>307</v>
      </c>
      <c r="C10" s="195"/>
      <c r="D10" s="195"/>
      <c r="E10" s="195"/>
      <c r="F10" s="196"/>
    </row>
    <row r="11" spans="2:6">
      <c r="B11" s="101" t="s">
        <v>107</v>
      </c>
      <c r="C11" s="102" t="s">
        <v>108</v>
      </c>
      <c r="D11" s="103">
        <v>1</v>
      </c>
      <c r="E11" s="103">
        <v>5000</v>
      </c>
      <c r="F11" s="103">
        <v>475000</v>
      </c>
    </row>
    <row r="12" spans="2:6">
      <c r="B12" s="197" t="s">
        <v>308</v>
      </c>
      <c r="C12" s="198"/>
      <c r="D12" s="103">
        <f>SUM(D11)</f>
        <v>1</v>
      </c>
      <c r="E12" s="103">
        <f>SUM(E11)</f>
        <v>5000</v>
      </c>
      <c r="F12" s="103">
        <f>SUM(F11)</f>
        <v>475000</v>
      </c>
    </row>
    <row r="13" spans="2:6">
      <c r="B13" s="197" t="s">
        <v>287</v>
      </c>
      <c r="C13" s="198"/>
      <c r="D13" s="103">
        <f>D9+D12</f>
        <v>16</v>
      </c>
      <c r="E13" s="103">
        <f>E9+E12</f>
        <v>17278600</v>
      </c>
      <c r="F13" s="103">
        <f>F9+F12</f>
        <v>27217195.829999998</v>
      </c>
    </row>
    <row r="14" spans="2:6">
      <c r="B14" s="106"/>
      <c r="C14" s="106"/>
      <c r="D14" s="106"/>
      <c r="E14" s="106"/>
      <c r="F14" s="106"/>
    </row>
    <row r="15" spans="2:6">
      <c r="B15" s="201" t="s">
        <v>288</v>
      </c>
      <c r="C15" s="201"/>
      <c r="D15" s="201"/>
      <c r="E15" s="201"/>
      <c r="F15" s="201"/>
    </row>
    <row r="16" spans="2:6">
      <c r="B16" s="110" t="s">
        <v>28</v>
      </c>
      <c r="C16" s="111" t="s">
        <v>12</v>
      </c>
      <c r="D16" s="111" t="s">
        <v>3</v>
      </c>
      <c r="E16" s="111" t="s">
        <v>35</v>
      </c>
      <c r="F16" s="111" t="s">
        <v>1</v>
      </c>
    </row>
    <row r="17" spans="2:6">
      <c r="B17" s="194" t="s">
        <v>309</v>
      </c>
      <c r="C17" s="195"/>
      <c r="D17" s="195"/>
      <c r="E17" s="195"/>
      <c r="F17" s="196"/>
    </row>
    <row r="18" spans="2:6">
      <c r="B18" s="112" t="s">
        <v>310</v>
      </c>
      <c r="C18" s="113" t="s">
        <v>249</v>
      </c>
      <c r="D18" s="104">
        <v>17</v>
      </c>
      <c r="E18" s="104">
        <v>11000000</v>
      </c>
      <c r="F18" s="104">
        <v>83585000</v>
      </c>
    </row>
    <row r="19" spans="2:6">
      <c r="B19" s="197" t="s">
        <v>311</v>
      </c>
      <c r="C19" s="198"/>
      <c r="D19" s="103">
        <f>SUM(D18)</f>
        <v>17</v>
      </c>
      <c r="E19" s="103">
        <f>SUM(E18)</f>
        <v>11000000</v>
      </c>
      <c r="F19" s="103">
        <f>SUM(F18)</f>
        <v>83585000</v>
      </c>
    </row>
    <row r="20" spans="2:6">
      <c r="B20" s="197" t="s">
        <v>287</v>
      </c>
      <c r="C20" s="198"/>
      <c r="D20" s="103">
        <f>D19</f>
        <v>17</v>
      </c>
      <c r="E20" s="103">
        <f>E19</f>
        <v>11000000</v>
      </c>
      <c r="F20" s="103">
        <f>F19</f>
        <v>83585000</v>
      </c>
    </row>
  </sheetData>
  <mergeCells count="13">
    <mergeCell ref="B1:C1"/>
    <mergeCell ref="B3:D3"/>
    <mergeCell ref="B4:F4"/>
    <mergeCell ref="B6:F6"/>
    <mergeCell ref="B2:D2"/>
    <mergeCell ref="B17:F17"/>
    <mergeCell ref="B19:C19"/>
    <mergeCell ref="B20:C20"/>
    <mergeCell ref="B9:C9"/>
    <mergeCell ref="B10:F10"/>
    <mergeCell ref="B12:C12"/>
    <mergeCell ref="B13:C13"/>
    <mergeCell ref="B15:F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rightToLeft="1" tabSelected="1" topLeftCell="B73" zoomScaleNormal="100" zoomScaleSheetLayoutView="95" workbookViewId="0">
      <selection activeCell="B95" sqref="A95:XFD95"/>
    </sheetView>
  </sheetViews>
  <sheetFormatPr defaultColWidth="9" defaultRowHeight="15"/>
  <cols>
    <col min="1" max="1" width="1.5703125" style="7" customWidth="1"/>
    <col min="2" max="2" width="27" style="7" customWidth="1"/>
    <col min="3" max="3" width="15.5703125" style="7" customWidth="1"/>
    <col min="4" max="4" width="22.28515625" style="7" customWidth="1"/>
    <col min="5" max="5" width="21.28515625" style="7" customWidth="1"/>
    <col min="6" max="16384" width="9" style="7"/>
  </cols>
  <sheetData>
    <row r="1" spans="2:7" ht="26.25" customHeight="1">
      <c r="B1" s="204" t="s">
        <v>297</v>
      </c>
      <c r="C1" s="204"/>
      <c r="D1" s="204"/>
      <c r="E1" s="204"/>
    </row>
    <row r="2" spans="2:7" ht="36.75" customHeight="1">
      <c r="B2" s="50" t="s">
        <v>11</v>
      </c>
      <c r="C2" s="50" t="s">
        <v>12</v>
      </c>
      <c r="D2" s="50" t="s">
        <v>29</v>
      </c>
      <c r="E2" s="50" t="s">
        <v>30</v>
      </c>
    </row>
    <row r="3" spans="2:7" ht="12.95" customHeight="1">
      <c r="B3" s="205" t="s">
        <v>21</v>
      </c>
      <c r="C3" s="206"/>
      <c r="D3" s="206"/>
      <c r="E3" s="207"/>
    </row>
    <row r="4" spans="2:7" ht="12.95" customHeight="1">
      <c r="B4" s="51" t="s">
        <v>43</v>
      </c>
      <c r="C4" s="11" t="s">
        <v>42</v>
      </c>
      <c r="D4" s="19">
        <v>0.53</v>
      </c>
      <c r="E4" s="19">
        <v>0.53</v>
      </c>
      <c r="F4" s="30"/>
      <c r="G4" s="30"/>
    </row>
    <row r="5" spans="2:7" ht="12.95" customHeight="1">
      <c r="B5" s="52" t="s">
        <v>217</v>
      </c>
      <c r="C5" s="44" t="s">
        <v>218</v>
      </c>
      <c r="D5" s="39">
        <v>2.29</v>
      </c>
      <c r="E5" s="29">
        <v>2.29</v>
      </c>
      <c r="F5" s="30"/>
      <c r="G5" s="30"/>
    </row>
    <row r="6" spans="2:7" ht="12.95" customHeight="1">
      <c r="B6" s="51" t="s">
        <v>170</v>
      </c>
      <c r="C6" s="11" t="s">
        <v>171</v>
      </c>
      <c r="D6" s="39">
        <v>1.06</v>
      </c>
      <c r="E6" s="29">
        <v>1.06</v>
      </c>
      <c r="F6" s="30"/>
      <c r="G6" s="30"/>
    </row>
    <row r="7" spans="2:7" ht="12.95" customHeight="1">
      <c r="B7" s="51" t="s">
        <v>92</v>
      </c>
      <c r="C7" s="11" t="s">
        <v>93</v>
      </c>
      <c r="D7" s="39">
        <v>0.5</v>
      </c>
      <c r="E7" s="29">
        <v>0.5</v>
      </c>
      <c r="F7" s="30"/>
      <c r="G7" s="30"/>
    </row>
    <row r="8" spans="2:7" ht="12.95" customHeight="1">
      <c r="B8" s="52" t="s">
        <v>254</v>
      </c>
      <c r="C8" s="11" t="s">
        <v>255</v>
      </c>
      <c r="D8" s="39">
        <v>0.37</v>
      </c>
      <c r="E8" s="29">
        <v>0.37</v>
      </c>
      <c r="F8" s="30"/>
      <c r="G8" s="30"/>
    </row>
    <row r="9" spans="2:7" ht="12.95" customHeight="1">
      <c r="B9" s="51" t="s">
        <v>65</v>
      </c>
      <c r="C9" s="11" t="s">
        <v>66</v>
      </c>
      <c r="D9" s="39">
        <v>1.34</v>
      </c>
      <c r="E9" s="29">
        <v>1.34</v>
      </c>
    </row>
    <row r="10" spans="2:7" ht="12.95" customHeight="1">
      <c r="B10" s="51" t="s">
        <v>131</v>
      </c>
      <c r="C10" s="11" t="s">
        <v>132</v>
      </c>
      <c r="D10" s="82">
        <v>0.15</v>
      </c>
      <c r="E10" s="29">
        <v>0.15</v>
      </c>
      <c r="F10" s="30"/>
      <c r="G10" s="30"/>
    </row>
    <row r="11" spans="2:7" ht="12.95" customHeight="1">
      <c r="B11" s="52" t="s">
        <v>201</v>
      </c>
      <c r="C11" s="47" t="s">
        <v>202</v>
      </c>
      <c r="D11" s="109">
        <v>0.45</v>
      </c>
      <c r="E11" s="29">
        <v>0.45</v>
      </c>
      <c r="F11" s="30"/>
      <c r="G11" s="30"/>
    </row>
    <row r="12" spans="2:7" ht="12.95" customHeight="1">
      <c r="B12" s="51" t="s">
        <v>71</v>
      </c>
      <c r="C12" s="11" t="s">
        <v>72</v>
      </c>
      <c r="D12" s="109">
        <v>0.7</v>
      </c>
      <c r="E12" s="29">
        <v>0.7</v>
      </c>
      <c r="F12" s="30"/>
      <c r="G12" s="30"/>
    </row>
    <row r="13" spans="2:7" ht="12.95" customHeight="1">
      <c r="B13" s="52" t="s">
        <v>243</v>
      </c>
      <c r="C13" s="11" t="s">
        <v>244</v>
      </c>
      <c r="D13" s="39">
        <v>0.06</v>
      </c>
      <c r="E13" s="29">
        <v>0.06</v>
      </c>
      <c r="F13" s="30"/>
      <c r="G13" s="30"/>
    </row>
    <row r="14" spans="2:7" ht="12.95" customHeight="1">
      <c r="B14" s="213" t="s">
        <v>247</v>
      </c>
      <c r="C14" s="214"/>
      <c r="D14" s="214"/>
      <c r="E14" s="215"/>
      <c r="F14" s="30"/>
      <c r="G14" s="30"/>
    </row>
    <row r="15" spans="2:7" ht="12.95" customHeight="1">
      <c r="B15" s="51" t="s">
        <v>215</v>
      </c>
      <c r="C15" s="18" t="s">
        <v>216</v>
      </c>
      <c r="D15" s="39">
        <v>2.35</v>
      </c>
      <c r="E15" s="29">
        <v>2.35</v>
      </c>
      <c r="F15" s="30"/>
      <c r="G15" s="30"/>
    </row>
    <row r="16" spans="2:7" ht="12.95" customHeight="1">
      <c r="B16" s="213" t="s">
        <v>31</v>
      </c>
      <c r="C16" s="214"/>
      <c r="D16" s="214"/>
      <c r="E16" s="215"/>
    </row>
    <row r="17" spans="2:7" ht="12.95" customHeight="1">
      <c r="B17" s="51" t="s">
        <v>168</v>
      </c>
      <c r="C17" s="18" t="s">
        <v>169</v>
      </c>
      <c r="D17" s="19">
        <v>0.4</v>
      </c>
      <c r="E17" s="46">
        <v>0.4</v>
      </c>
    </row>
    <row r="18" spans="2:7" ht="12.95" customHeight="1">
      <c r="B18" s="51" t="s">
        <v>75</v>
      </c>
      <c r="C18" s="11" t="s">
        <v>76</v>
      </c>
      <c r="D18" s="39">
        <v>0.46</v>
      </c>
      <c r="E18" s="29">
        <v>0.46</v>
      </c>
    </row>
    <row r="19" spans="2:7" ht="12.95" customHeight="1">
      <c r="B19" s="208" t="s">
        <v>23</v>
      </c>
      <c r="C19" s="206"/>
      <c r="D19" s="206"/>
      <c r="E19" s="209"/>
    </row>
    <row r="20" spans="2:7" ht="12.95" customHeight="1">
      <c r="B20" s="51" t="s">
        <v>67</v>
      </c>
      <c r="C20" s="11" t="s">
        <v>68</v>
      </c>
      <c r="D20" s="19">
        <v>1.5</v>
      </c>
      <c r="E20" s="46">
        <v>1.5</v>
      </c>
      <c r="F20" s="30"/>
      <c r="G20" s="30"/>
    </row>
    <row r="21" spans="2:7" ht="12.95" customHeight="1">
      <c r="B21" s="52" t="s">
        <v>144</v>
      </c>
      <c r="C21" s="11" t="s">
        <v>145</v>
      </c>
      <c r="D21" s="39">
        <v>11</v>
      </c>
      <c r="E21" s="29">
        <v>11</v>
      </c>
      <c r="F21" s="30"/>
      <c r="G21" s="30"/>
    </row>
    <row r="22" spans="2:7" ht="12.95" customHeight="1">
      <c r="B22" s="51" t="s">
        <v>196</v>
      </c>
      <c r="C22" s="11" t="s">
        <v>197</v>
      </c>
      <c r="D22" s="19">
        <v>0.66</v>
      </c>
      <c r="E22" s="29">
        <v>0.66</v>
      </c>
      <c r="F22" s="30"/>
      <c r="G22" s="30"/>
    </row>
    <row r="23" spans="2:7" ht="12.95" customHeight="1">
      <c r="B23" s="52" t="s">
        <v>184</v>
      </c>
      <c r="C23" s="11" t="s">
        <v>185</v>
      </c>
      <c r="D23" s="19">
        <v>1.1000000000000001</v>
      </c>
      <c r="E23" s="29">
        <v>1.1000000000000001</v>
      </c>
      <c r="F23" s="30"/>
      <c r="G23" s="30"/>
    </row>
    <row r="24" spans="2:7" ht="12.95" customHeight="1">
      <c r="B24" s="216" t="s">
        <v>24</v>
      </c>
      <c r="C24" s="217"/>
      <c r="D24" s="217"/>
      <c r="E24" s="218"/>
    </row>
    <row r="25" spans="2:7" ht="12.95" customHeight="1">
      <c r="B25" s="51" t="s">
        <v>172</v>
      </c>
      <c r="C25" s="11" t="s">
        <v>173</v>
      </c>
      <c r="D25" s="19">
        <v>2</v>
      </c>
      <c r="E25" s="46">
        <v>2</v>
      </c>
      <c r="F25" s="30"/>
      <c r="G25" s="30"/>
    </row>
    <row r="26" spans="2:7" ht="12.95" customHeight="1">
      <c r="B26" s="51" t="s">
        <v>188</v>
      </c>
      <c r="C26" s="11" t="s">
        <v>189</v>
      </c>
      <c r="D26" s="19">
        <v>2.78</v>
      </c>
      <c r="E26" s="29">
        <v>2.78</v>
      </c>
      <c r="F26" s="30"/>
      <c r="G26" s="30"/>
    </row>
    <row r="27" spans="2:7" ht="12.95" customHeight="1">
      <c r="B27" s="51" t="s">
        <v>229</v>
      </c>
      <c r="C27" s="11" t="s">
        <v>230</v>
      </c>
      <c r="D27" s="19">
        <v>9.1</v>
      </c>
      <c r="E27" s="29">
        <v>9.1</v>
      </c>
      <c r="F27" s="30"/>
      <c r="G27" s="30"/>
    </row>
    <row r="28" spans="2:7" ht="12.95" customHeight="1">
      <c r="B28" s="51" t="s">
        <v>260</v>
      </c>
      <c r="C28" s="11" t="s">
        <v>261</v>
      </c>
      <c r="D28" s="19">
        <v>0.98</v>
      </c>
      <c r="E28" s="29">
        <v>0.98</v>
      </c>
      <c r="F28" s="30"/>
      <c r="G28" s="30"/>
    </row>
    <row r="29" spans="2:7" ht="12.95" customHeight="1">
      <c r="B29" s="51" t="s">
        <v>273</v>
      </c>
      <c r="C29" s="11" t="s">
        <v>274</v>
      </c>
      <c r="D29" s="19">
        <v>15.31</v>
      </c>
      <c r="E29" s="29">
        <v>15.5</v>
      </c>
      <c r="F29" s="30"/>
      <c r="G29" s="30"/>
    </row>
    <row r="30" spans="2:7" ht="12.95" customHeight="1">
      <c r="B30" s="210" t="s">
        <v>39</v>
      </c>
      <c r="C30" s="211"/>
      <c r="D30" s="211"/>
      <c r="E30" s="212"/>
      <c r="F30" s="34"/>
      <c r="G30" s="34"/>
    </row>
    <row r="31" spans="2:7" ht="12.95" customHeight="1">
      <c r="B31" s="51" t="s">
        <v>219</v>
      </c>
      <c r="C31" s="11" t="s">
        <v>220</v>
      </c>
      <c r="D31" s="19">
        <v>6.25</v>
      </c>
      <c r="E31" s="19">
        <v>6.25</v>
      </c>
      <c r="F31" s="79"/>
      <c r="G31" s="34"/>
    </row>
    <row r="32" spans="2:7" ht="12.95" customHeight="1">
      <c r="B32" s="51" t="s">
        <v>50</v>
      </c>
      <c r="C32" s="11" t="s">
        <v>51</v>
      </c>
      <c r="D32" s="19">
        <v>9.69</v>
      </c>
      <c r="E32" s="98">
        <v>9.68</v>
      </c>
      <c r="F32" s="79"/>
      <c r="G32" s="34"/>
    </row>
    <row r="33" spans="2:7" ht="12.95" customHeight="1">
      <c r="B33" s="51" t="s">
        <v>256</v>
      </c>
      <c r="C33" s="11" t="s">
        <v>257</v>
      </c>
      <c r="D33" s="19">
        <v>11</v>
      </c>
      <c r="E33" s="98">
        <v>11</v>
      </c>
      <c r="F33" s="79"/>
      <c r="G33" s="34"/>
    </row>
    <row r="34" spans="2:7" ht="12.95" customHeight="1">
      <c r="B34" s="210" t="s">
        <v>26</v>
      </c>
      <c r="C34" s="211"/>
      <c r="D34" s="211"/>
      <c r="E34" s="212"/>
      <c r="F34" s="79"/>
      <c r="G34" s="34"/>
    </row>
    <row r="35" spans="2:7" ht="12.95" customHeight="1">
      <c r="B35" s="52" t="s">
        <v>122</v>
      </c>
      <c r="C35" s="11" t="s">
        <v>121</v>
      </c>
      <c r="D35" s="19">
        <v>1</v>
      </c>
      <c r="E35" s="98">
        <v>1</v>
      </c>
      <c r="F35" s="79"/>
      <c r="G35" s="34"/>
    </row>
    <row r="36" spans="2:7" ht="24" customHeight="1">
      <c r="B36" s="204" t="s">
        <v>298</v>
      </c>
      <c r="C36" s="204"/>
      <c r="D36" s="204"/>
      <c r="E36" s="204"/>
    </row>
    <row r="37" spans="2:7" ht="25.5" customHeight="1">
      <c r="B37" s="50" t="s">
        <v>11</v>
      </c>
      <c r="C37" s="50" t="s">
        <v>12</v>
      </c>
      <c r="D37" s="50" t="s">
        <v>29</v>
      </c>
      <c r="E37" s="50" t="s">
        <v>30</v>
      </c>
    </row>
    <row r="38" spans="2:7" ht="12.95" customHeight="1">
      <c r="B38" s="210" t="s">
        <v>21</v>
      </c>
      <c r="C38" s="211"/>
      <c r="D38" s="211"/>
      <c r="E38" s="212"/>
    </row>
    <row r="39" spans="2:7" ht="12.95" customHeight="1">
      <c r="B39" s="51" t="s">
        <v>63</v>
      </c>
      <c r="C39" s="11" t="s">
        <v>64</v>
      </c>
      <c r="D39" s="12">
        <v>1</v>
      </c>
      <c r="E39" s="35">
        <v>1</v>
      </c>
    </row>
    <row r="40" spans="2:7" ht="12.95" customHeight="1">
      <c r="B40" s="51" t="s">
        <v>73</v>
      </c>
      <c r="C40" s="11" t="s">
        <v>74</v>
      </c>
      <c r="D40" s="12">
        <v>1</v>
      </c>
      <c r="E40" s="35">
        <v>1</v>
      </c>
    </row>
    <row r="41" spans="2:7" ht="12.95" customHeight="1">
      <c r="B41" s="51" t="s">
        <v>224</v>
      </c>
      <c r="C41" s="11" t="s">
        <v>113</v>
      </c>
      <c r="D41" s="37">
        <v>1</v>
      </c>
      <c r="E41" s="38">
        <v>1</v>
      </c>
    </row>
    <row r="42" spans="2:7" ht="12.95" customHeight="1">
      <c r="B42" s="51" t="s">
        <v>154</v>
      </c>
      <c r="C42" s="40" t="s">
        <v>153</v>
      </c>
      <c r="D42" s="19">
        <v>0.11</v>
      </c>
      <c r="E42" s="29">
        <v>0.11</v>
      </c>
    </row>
    <row r="43" spans="2:7" ht="12.95" customHeight="1">
      <c r="B43" s="52" t="s">
        <v>165</v>
      </c>
      <c r="C43" s="41" t="s">
        <v>164</v>
      </c>
      <c r="D43" s="39">
        <v>1</v>
      </c>
      <c r="E43" s="29">
        <v>1</v>
      </c>
      <c r="G43" s="30"/>
    </row>
    <row r="44" spans="2:7" ht="12.95" customHeight="1">
      <c r="B44" s="51" t="s">
        <v>182</v>
      </c>
      <c r="C44" s="11" t="s">
        <v>183</v>
      </c>
      <c r="D44" s="19">
        <v>0.81</v>
      </c>
      <c r="E44" s="29">
        <v>0.81</v>
      </c>
    </row>
    <row r="45" spans="2:7" ht="12.95" customHeight="1">
      <c r="B45" s="51" t="s">
        <v>192</v>
      </c>
      <c r="C45" s="11" t="s">
        <v>193</v>
      </c>
      <c r="D45" s="12" t="s">
        <v>33</v>
      </c>
      <c r="E45" s="35" t="s">
        <v>33</v>
      </c>
    </row>
    <row r="46" spans="2:7" ht="12.95" customHeight="1">
      <c r="B46" s="52" t="s">
        <v>178</v>
      </c>
      <c r="C46" s="11" t="s">
        <v>179</v>
      </c>
      <c r="D46" s="19">
        <v>1</v>
      </c>
      <c r="E46" s="29">
        <v>1</v>
      </c>
    </row>
    <row r="47" spans="2:7" ht="12.95" customHeight="1">
      <c r="B47" s="51" t="s">
        <v>238</v>
      </c>
      <c r="C47" s="11" t="s">
        <v>239</v>
      </c>
      <c r="D47" s="82">
        <v>1</v>
      </c>
      <c r="E47" s="29">
        <v>1</v>
      </c>
    </row>
    <row r="48" spans="2:7" ht="12.95" customHeight="1">
      <c r="B48" s="51" t="s">
        <v>211</v>
      </c>
      <c r="C48" s="18" t="s">
        <v>212</v>
      </c>
      <c r="D48" s="19">
        <v>1</v>
      </c>
      <c r="E48" s="29">
        <v>1</v>
      </c>
    </row>
    <row r="49" spans="2:5" ht="12.95" customHeight="1">
      <c r="B49" s="51" t="s">
        <v>227</v>
      </c>
      <c r="C49" s="11" t="s">
        <v>228</v>
      </c>
      <c r="D49" s="39">
        <v>1</v>
      </c>
      <c r="E49" s="39">
        <v>1</v>
      </c>
    </row>
    <row r="50" spans="2:5" ht="12.95" customHeight="1">
      <c r="B50" s="51" t="s">
        <v>105</v>
      </c>
      <c r="C50" s="11" t="s">
        <v>106</v>
      </c>
      <c r="D50" s="19">
        <v>1.75</v>
      </c>
      <c r="E50" s="29">
        <v>1.75</v>
      </c>
    </row>
    <row r="51" spans="2:5" ht="12.95" customHeight="1">
      <c r="B51" s="51" t="s">
        <v>213</v>
      </c>
      <c r="C51" s="11" t="s">
        <v>214</v>
      </c>
      <c r="D51" s="19">
        <v>1.34</v>
      </c>
      <c r="E51" s="36">
        <v>1.34</v>
      </c>
    </row>
    <row r="52" spans="2:5" ht="12.95" customHeight="1">
      <c r="B52" s="52" t="s">
        <v>55</v>
      </c>
      <c r="C52" s="11" t="s">
        <v>56</v>
      </c>
      <c r="D52" s="19">
        <v>0.65</v>
      </c>
      <c r="E52" s="36">
        <v>0.65</v>
      </c>
    </row>
    <row r="53" spans="2:5" ht="12.95" customHeight="1">
      <c r="B53" s="51" t="s">
        <v>275</v>
      </c>
      <c r="C53" s="11" t="s">
        <v>276</v>
      </c>
      <c r="D53" s="19">
        <v>0.24</v>
      </c>
      <c r="E53" s="19">
        <v>0.24</v>
      </c>
    </row>
    <row r="54" spans="2:5" ht="12.95" customHeight="1">
      <c r="B54" s="52" t="s">
        <v>138</v>
      </c>
      <c r="C54" s="11" t="s">
        <v>137</v>
      </c>
      <c r="D54" s="19">
        <v>0.34</v>
      </c>
      <c r="E54" s="19">
        <v>0.34</v>
      </c>
    </row>
    <row r="55" spans="2:5" ht="12.95" customHeight="1">
      <c r="B55" s="51" t="s">
        <v>198</v>
      </c>
      <c r="C55" s="11" t="s">
        <v>199</v>
      </c>
      <c r="D55" s="19">
        <v>0.21</v>
      </c>
      <c r="E55" s="19">
        <v>0.21</v>
      </c>
    </row>
    <row r="56" spans="2:5" ht="12.95" customHeight="1">
      <c r="B56" s="51" t="s">
        <v>222</v>
      </c>
      <c r="C56" s="11" t="s">
        <v>223</v>
      </c>
      <c r="D56" s="108">
        <v>0.38</v>
      </c>
      <c r="E56" s="19">
        <v>0.38</v>
      </c>
    </row>
    <row r="57" spans="2:5" ht="25.5" customHeight="1">
      <c r="B57" s="204" t="s">
        <v>298</v>
      </c>
      <c r="C57" s="204"/>
      <c r="D57" s="204"/>
      <c r="E57" s="204"/>
    </row>
    <row r="58" spans="2:5" ht="22.5" customHeight="1">
      <c r="B58" s="50" t="s">
        <v>11</v>
      </c>
      <c r="C58" s="50" t="s">
        <v>12</v>
      </c>
      <c r="D58" s="50" t="s">
        <v>29</v>
      </c>
      <c r="E58" s="50" t="s">
        <v>30</v>
      </c>
    </row>
    <row r="59" spans="2:5" ht="12.95" customHeight="1">
      <c r="B59" s="223" t="s">
        <v>31</v>
      </c>
      <c r="C59" s="224"/>
      <c r="D59" s="224"/>
      <c r="E59" s="215"/>
    </row>
    <row r="60" spans="2:5" ht="12.95" customHeight="1">
      <c r="B60" s="51" t="s">
        <v>40</v>
      </c>
      <c r="C60" s="11" t="s">
        <v>41</v>
      </c>
      <c r="D60" s="19">
        <v>0.4</v>
      </c>
      <c r="E60" s="36">
        <v>0.4</v>
      </c>
    </row>
    <row r="61" spans="2:5" ht="12.95" customHeight="1">
      <c r="B61" s="51" t="s">
        <v>225</v>
      </c>
      <c r="C61" s="11" t="s">
        <v>226</v>
      </c>
      <c r="D61" s="12">
        <v>0.96</v>
      </c>
      <c r="E61" s="35">
        <v>0.96</v>
      </c>
    </row>
    <row r="62" spans="2:5" ht="12.95" customHeight="1">
      <c r="B62" s="52" t="s">
        <v>158</v>
      </c>
      <c r="C62" s="18" t="s">
        <v>157</v>
      </c>
      <c r="D62" s="12">
        <v>0.66</v>
      </c>
      <c r="E62" s="29">
        <v>0.66</v>
      </c>
    </row>
    <row r="63" spans="2:5" ht="12.95" customHeight="1">
      <c r="B63" s="216" t="s">
        <v>32</v>
      </c>
      <c r="C63" s="217"/>
      <c r="D63" s="217"/>
      <c r="E63" s="218"/>
    </row>
    <row r="64" spans="2:5" ht="12.95" customHeight="1">
      <c r="B64" s="51" t="s">
        <v>54</v>
      </c>
      <c r="C64" s="11" t="s">
        <v>53</v>
      </c>
      <c r="D64" s="12">
        <v>0.9</v>
      </c>
      <c r="E64" s="35">
        <v>0.9</v>
      </c>
    </row>
    <row r="65" spans="2:5" ht="12.95" customHeight="1">
      <c r="B65" s="51" t="s">
        <v>61</v>
      </c>
      <c r="C65" s="11" t="s">
        <v>62</v>
      </c>
      <c r="D65" s="12">
        <v>0.5</v>
      </c>
      <c r="E65" s="35">
        <v>0.5</v>
      </c>
    </row>
    <row r="66" spans="2:5" ht="12.95" customHeight="1">
      <c r="B66" s="51" t="s">
        <v>142</v>
      </c>
      <c r="C66" s="11" t="s">
        <v>143</v>
      </c>
      <c r="D66" s="12">
        <v>0.35</v>
      </c>
      <c r="E66" s="35">
        <v>0.35</v>
      </c>
    </row>
    <row r="67" spans="2:5" ht="12.95" customHeight="1">
      <c r="B67" s="213" t="s">
        <v>23</v>
      </c>
      <c r="C67" s="214"/>
      <c r="D67" s="214"/>
      <c r="E67" s="215"/>
    </row>
    <row r="68" spans="2:5" ht="12.95" customHeight="1">
      <c r="B68" s="51" t="s">
        <v>89</v>
      </c>
      <c r="C68" s="11" t="s">
        <v>90</v>
      </c>
      <c r="D68" s="12" t="s">
        <v>33</v>
      </c>
      <c r="E68" s="35" t="s">
        <v>33</v>
      </c>
    </row>
    <row r="69" spans="2:5" ht="12.95" customHeight="1">
      <c r="B69" s="216" t="s">
        <v>24</v>
      </c>
      <c r="C69" s="217"/>
      <c r="D69" s="217"/>
      <c r="E69" s="218"/>
    </row>
    <row r="70" spans="2:5" ht="12.95" customHeight="1">
      <c r="B70" s="51" t="s">
        <v>240</v>
      </c>
      <c r="C70" s="13" t="s">
        <v>241</v>
      </c>
      <c r="D70" s="19">
        <v>100</v>
      </c>
      <c r="E70" s="29">
        <v>100</v>
      </c>
    </row>
    <row r="71" spans="2:5" ht="12.95" customHeight="1">
      <c r="B71" s="51" t="s">
        <v>271</v>
      </c>
      <c r="C71" s="13" t="s">
        <v>272</v>
      </c>
      <c r="D71" s="19">
        <v>3.1</v>
      </c>
      <c r="E71" s="29">
        <v>3.19</v>
      </c>
    </row>
    <row r="72" spans="2:5" ht="12.95" customHeight="1">
      <c r="B72" s="210" t="s">
        <v>39</v>
      </c>
      <c r="C72" s="211"/>
      <c r="D72" s="211"/>
      <c r="E72" s="212"/>
    </row>
    <row r="73" spans="2:5" ht="12.95" customHeight="1">
      <c r="B73" s="51" t="s">
        <v>176</v>
      </c>
      <c r="C73" s="11" t="s">
        <v>177</v>
      </c>
      <c r="D73" s="12">
        <v>11.93</v>
      </c>
      <c r="E73" s="35">
        <v>11.9</v>
      </c>
    </row>
    <row r="74" spans="2:5" ht="12.95" customHeight="1">
      <c r="B74" s="220" t="s">
        <v>26</v>
      </c>
      <c r="C74" s="221"/>
      <c r="D74" s="221"/>
      <c r="E74" s="222"/>
    </row>
    <row r="75" spans="2:5" ht="12.95" customHeight="1">
      <c r="B75" s="51" t="s">
        <v>101</v>
      </c>
      <c r="C75" s="11" t="s">
        <v>102</v>
      </c>
      <c r="D75" s="12" t="s">
        <v>33</v>
      </c>
      <c r="E75" s="35" t="s">
        <v>33</v>
      </c>
    </row>
    <row r="76" spans="2:5" ht="27.75" customHeight="1">
      <c r="B76" s="219" t="s">
        <v>299</v>
      </c>
      <c r="C76" s="219"/>
      <c r="D76" s="219"/>
      <c r="E76" s="219"/>
    </row>
    <row r="77" spans="2:5" ht="20.25" customHeight="1">
      <c r="B77" s="50" t="s">
        <v>11</v>
      </c>
      <c r="C77" s="50" t="s">
        <v>12</v>
      </c>
      <c r="D77" s="50" t="s">
        <v>29</v>
      </c>
      <c r="E77" s="50" t="s">
        <v>30</v>
      </c>
    </row>
    <row r="78" spans="2:5" ht="12.95" customHeight="1">
      <c r="B78" s="210" t="s">
        <v>21</v>
      </c>
      <c r="C78" s="211"/>
      <c r="D78" s="211"/>
      <c r="E78" s="212"/>
    </row>
    <row r="79" spans="2:5" ht="12.95" customHeight="1">
      <c r="B79" s="51" t="s">
        <v>231</v>
      </c>
      <c r="C79" s="13" t="s">
        <v>146</v>
      </c>
      <c r="D79" s="39">
        <v>1</v>
      </c>
      <c r="E79" s="29">
        <v>1</v>
      </c>
    </row>
    <row r="80" spans="2:5" ht="12.95" customHeight="1">
      <c r="B80" s="51" t="s">
        <v>289</v>
      </c>
      <c r="C80" s="13" t="s">
        <v>290</v>
      </c>
      <c r="D80" s="12">
        <v>0.08</v>
      </c>
      <c r="E80" s="35">
        <v>0.08</v>
      </c>
    </row>
    <row r="81" spans="2:5" ht="12.95" customHeight="1">
      <c r="B81" s="216" t="s">
        <v>32</v>
      </c>
      <c r="C81" s="217"/>
      <c r="D81" s="217"/>
      <c r="E81" s="218"/>
    </row>
    <row r="82" spans="2:5" ht="12.95" customHeight="1">
      <c r="B82" s="52" t="s">
        <v>147</v>
      </c>
      <c r="C82" s="13" t="s">
        <v>148</v>
      </c>
      <c r="D82" s="19">
        <v>0.25</v>
      </c>
      <c r="E82" s="29">
        <v>0.25</v>
      </c>
    </row>
    <row r="83" spans="2:5" ht="12.95" customHeight="1">
      <c r="B83" s="83" t="s">
        <v>269</v>
      </c>
      <c r="C83" s="84" t="s">
        <v>270</v>
      </c>
      <c r="D83" s="85">
        <v>0.22</v>
      </c>
      <c r="E83" s="29">
        <v>0.22</v>
      </c>
    </row>
    <row r="84" spans="2:5" ht="12.95" customHeight="1">
      <c r="B84" s="51" t="s">
        <v>88</v>
      </c>
      <c r="C84" s="13" t="s">
        <v>87</v>
      </c>
      <c r="D84" s="85">
        <v>0.4</v>
      </c>
      <c r="E84" s="29">
        <v>0.4</v>
      </c>
    </row>
    <row r="85" spans="2:5" ht="12.95" customHeight="1">
      <c r="B85" s="216" t="s">
        <v>24</v>
      </c>
      <c r="C85" s="217"/>
      <c r="D85" s="217"/>
      <c r="E85" s="218"/>
    </row>
    <row r="86" spans="2:5" ht="12.95" customHeight="1">
      <c r="B86" s="51" t="s">
        <v>86</v>
      </c>
      <c r="C86" s="48" t="s">
        <v>81</v>
      </c>
      <c r="D86" s="19">
        <v>0.84</v>
      </c>
      <c r="E86" s="29">
        <v>0.84</v>
      </c>
    </row>
    <row r="87" spans="2:5" ht="12.95" customHeight="1">
      <c r="B87" s="51" t="s">
        <v>109</v>
      </c>
      <c r="C87" s="18" t="s">
        <v>110</v>
      </c>
      <c r="D87" s="19">
        <v>1.07</v>
      </c>
      <c r="E87" s="29">
        <v>1.07</v>
      </c>
    </row>
    <row r="88" spans="2:5" ht="12.95" customHeight="1">
      <c r="B88" s="51" t="s">
        <v>85</v>
      </c>
      <c r="C88" s="18" t="s">
        <v>82</v>
      </c>
      <c r="D88" s="19">
        <v>0.8</v>
      </c>
      <c r="E88" s="29">
        <v>0.8</v>
      </c>
    </row>
    <row r="89" spans="2:5" ht="12.95" customHeight="1">
      <c r="B89" s="213" t="s">
        <v>23</v>
      </c>
      <c r="C89" s="214"/>
      <c r="D89" s="214"/>
      <c r="E89" s="215"/>
    </row>
    <row r="90" spans="2:5" ht="12.95" customHeight="1">
      <c r="B90" s="51" t="s">
        <v>80</v>
      </c>
      <c r="C90" s="18" t="s">
        <v>77</v>
      </c>
      <c r="D90" s="19">
        <v>0.4</v>
      </c>
      <c r="E90" s="29">
        <v>0.4</v>
      </c>
    </row>
    <row r="91" spans="2:5" ht="12.95" customHeight="1">
      <c r="B91" s="52" t="s">
        <v>160</v>
      </c>
      <c r="C91" s="13" t="s">
        <v>161</v>
      </c>
      <c r="D91" s="19">
        <v>1.21</v>
      </c>
      <c r="E91" s="98">
        <v>1.2</v>
      </c>
    </row>
    <row r="92" spans="2:5" ht="12.95" customHeight="1">
      <c r="B92" s="52" t="s">
        <v>79</v>
      </c>
      <c r="C92" s="13" t="s">
        <v>78</v>
      </c>
      <c r="D92" s="19">
        <v>1.88</v>
      </c>
      <c r="E92" s="98">
        <v>1.89</v>
      </c>
    </row>
    <row r="93" spans="2:5" ht="12.95" customHeight="1">
      <c r="B93" s="210" t="s">
        <v>39</v>
      </c>
      <c r="C93" s="211"/>
      <c r="D93" s="211"/>
      <c r="E93" s="212"/>
    </row>
    <row r="94" spans="2:5" ht="12.95" customHeight="1">
      <c r="B94" s="51" t="s">
        <v>112</v>
      </c>
      <c r="C94" s="18" t="s">
        <v>111</v>
      </c>
      <c r="D94" s="19">
        <v>18.96</v>
      </c>
      <c r="E94" s="29">
        <v>18.95</v>
      </c>
    </row>
  </sheetData>
  <mergeCells count="23">
    <mergeCell ref="B57:E57"/>
    <mergeCell ref="B85:E85"/>
    <mergeCell ref="B89:E89"/>
    <mergeCell ref="B93:E93"/>
    <mergeCell ref="B76:E76"/>
    <mergeCell ref="B78:E78"/>
    <mergeCell ref="B74:E74"/>
    <mergeCell ref="B72:E72"/>
    <mergeCell ref="B63:E63"/>
    <mergeCell ref="B59:E59"/>
    <mergeCell ref="B81:E81"/>
    <mergeCell ref="B67:E67"/>
    <mergeCell ref="B69:E69"/>
    <mergeCell ref="B1:E1"/>
    <mergeCell ref="B3:E3"/>
    <mergeCell ref="B19:E19"/>
    <mergeCell ref="B38:E38"/>
    <mergeCell ref="B36:E36"/>
    <mergeCell ref="B30:E30"/>
    <mergeCell ref="B16:E16"/>
    <mergeCell ref="B24:E24"/>
    <mergeCell ref="B34:E34"/>
    <mergeCell ref="B14:E14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D8" sqref="D8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25" t="s">
        <v>38</v>
      </c>
      <c r="C1" s="225"/>
      <c r="D1" s="225"/>
    </row>
    <row r="2" spans="1:4" s="6" customFormat="1" ht="34.5" customHeight="1">
      <c r="B2" s="53" t="s">
        <v>28</v>
      </c>
      <c r="C2" s="54" t="s">
        <v>36</v>
      </c>
      <c r="D2" s="53" t="s">
        <v>37</v>
      </c>
    </row>
    <row r="3" spans="1:4" ht="66.75" customHeight="1">
      <c r="B3" s="55" t="s">
        <v>34</v>
      </c>
      <c r="C3" s="56">
        <v>42591</v>
      </c>
      <c r="D3" s="57" t="s">
        <v>119</v>
      </c>
    </row>
    <row r="4" spans="1:4" ht="55.5" customHeight="1">
      <c r="B4" s="58" t="s">
        <v>123</v>
      </c>
      <c r="C4" s="59">
        <v>44458</v>
      </c>
      <c r="D4" s="60" t="s">
        <v>258</v>
      </c>
    </row>
    <row r="5" spans="1:4" ht="65.25" customHeight="1">
      <c r="B5" s="58" t="s">
        <v>200</v>
      </c>
      <c r="C5" s="59">
        <v>44865</v>
      </c>
      <c r="D5" s="60" t="s">
        <v>259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rightToLeft="1" topLeftCell="B1" zoomScaleNormal="100" workbookViewId="0">
      <selection activeCell="C1" sqref="C1:D1"/>
    </sheetView>
  </sheetViews>
  <sheetFormatPr defaultRowHeight="15"/>
  <cols>
    <col min="1" max="1" width="2.7109375" style="9" hidden="1" customWidth="1"/>
    <col min="2" max="2" width="1.140625" style="9" customWidth="1"/>
    <col min="3" max="3" width="28.7109375" style="9" customWidth="1"/>
    <col min="4" max="4" width="99" style="9" customWidth="1"/>
    <col min="5" max="186" width="9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" style="9"/>
    <col min="16366" max="16384" width="9" style="9" customWidth="1"/>
  </cols>
  <sheetData>
    <row r="1" spans="3:4" s="8" customFormat="1" ht="24" customHeight="1">
      <c r="C1" s="227" t="s">
        <v>296</v>
      </c>
      <c r="D1" s="228"/>
    </row>
    <row r="2" spans="3:4" s="8" customFormat="1" ht="24" customHeight="1">
      <c r="C2" s="226" t="s">
        <v>277</v>
      </c>
      <c r="D2" s="226"/>
    </row>
    <row r="3" spans="3:4" s="8" customFormat="1" ht="62.25" customHeight="1">
      <c r="C3" s="80" t="s">
        <v>291</v>
      </c>
      <c r="D3" s="62" t="s">
        <v>292</v>
      </c>
    </row>
    <row r="4" spans="3:4" ht="20.25" customHeight="1">
      <c r="C4" s="226" t="s">
        <v>278</v>
      </c>
      <c r="D4" s="226"/>
    </row>
    <row r="5" spans="3:4" s="8" customFormat="1" ht="79.5" customHeight="1">
      <c r="C5" s="80" t="s">
        <v>282</v>
      </c>
      <c r="D5" s="62" t="s">
        <v>283</v>
      </c>
    </row>
    <row r="6" spans="3:4" ht="22.5" customHeight="1">
      <c r="C6" s="226" t="s">
        <v>279</v>
      </c>
      <c r="D6" s="226"/>
    </row>
    <row r="7" spans="3:4" ht="51.75" customHeight="1">
      <c r="C7" s="51" t="s">
        <v>135</v>
      </c>
      <c r="D7" s="62" t="s">
        <v>242</v>
      </c>
    </row>
    <row r="8" spans="3:4" ht="19.5" customHeight="1">
      <c r="C8" s="226" t="s">
        <v>280</v>
      </c>
      <c r="D8" s="226"/>
    </row>
    <row r="9" spans="3:4" ht="47.25" customHeight="1">
      <c r="C9" s="52" t="s">
        <v>267</v>
      </c>
      <c r="D9" s="62" t="s">
        <v>268</v>
      </c>
    </row>
    <row r="10" spans="3:4" ht="48" customHeight="1">
      <c r="C10" s="52" t="s">
        <v>136</v>
      </c>
      <c r="D10" s="62" t="s">
        <v>252</v>
      </c>
    </row>
    <row r="11" spans="3:4" ht="48" customHeight="1">
      <c r="C11" s="61" t="s">
        <v>44</v>
      </c>
      <c r="D11" s="62" t="s">
        <v>253</v>
      </c>
    </row>
    <row r="12" spans="3:4" ht="21.75" customHeight="1">
      <c r="C12" s="226" t="s">
        <v>281</v>
      </c>
      <c r="D12" s="226"/>
    </row>
    <row r="13" spans="3:4" ht="41.25" customHeight="1">
      <c r="C13" s="51" t="s">
        <v>264</v>
      </c>
      <c r="D13" s="62" t="s">
        <v>266</v>
      </c>
    </row>
    <row r="14" spans="3:4" ht="44.25" customHeight="1">
      <c r="C14" s="51" t="s">
        <v>130</v>
      </c>
      <c r="D14" s="62" t="s">
        <v>120</v>
      </c>
    </row>
    <row r="15" spans="3:4" ht="51" customHeight="1">
      <c r="C15" s="51" t="s">
        <v>265</v>
      </c>
      <c r="D15" s="62" t="s">
        <v>221</v>
      </c>
    </row>
  </sheetData>
  <mergeCells count="6">
    <mergeCell ref="C12:D12"/>
    <mergeCell ref="C1:D1"/>
    <mergeCell ref="C6:D6"/>
    <mergeCell ref="C4:D4"/>
    <mergeCell ref="C8:D8"/>
    <mergeCell ref="C2:D2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2023-03-22T10:54:14Z</cp:lastPrinted>
  <dcterms:created xsi:type="dcterms:W3CDTF">2018-01-02T05:37:56Z</dcterms:created>
  <dcterms:modified xsi:type="dcterms:W3CDTF">2023-03-22T10:54:33Z</dcterms:modified>
</cp:coreProperties>
</file>