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E13" i="16" l="1"/>
  <c r="D13" i="16"/>
  <c r="F9" i="16"/>
  <c r="F13" i="16" s="1"/>
  <c r="E9" i="16"/>
  <c r="D9" i="16"/>
  <c r="L42" i="15" l="1"/>
  <c r="M42" i="15"/>
  <c r="N42" i="15"/>
  <c r="M55" i="15"/>
  <c r="N55" i="15"/>
  <c r="L55" i="15"/>
  <c r="L76" i="15"/>
  <c r="M76" i="15"/>
  <c r="N76" i="15"/>
  <c r="L71" i="15"/>
  <c r="M71" i="15"/>
  <c r="N71" i="15"/>
  <c r="L33" i="15"/>
  <c r="M33" i="15"/>
  <c r="N33" i="15"/>
  <c r="L67" i="15"/>
  <c r="M67" i="15"/>
  <c r="N67" i="15"/>
  <c r="L25" i="15"/>
  <c r="M25" i="15"/>
  <c r="N25" i="15"/>
  <c r="L20" i="15"/>
  <c r="M20" i="15"/>
  <c r="N20" i="15"/>
  <c r="L16" i="15"/>
  <c r="M16" i="15"/>
  <c r="N16" i="15"/>
  <c r="N80" i="15" l="1"/>
  <c r="L43" i="15"/>
  <c r="N43" i="15"/>
  <c r="N81" i="15" s="1"/>
  <c r="M43" i="15"/>
  <c r="M80" i="15"/>
  <c r="L80" i="15"/>
  <c r="L81" i="15" s="1"/>
  <c r="M81" i="15" l="1"/>
  <c r="B4" i="11" s="1"/>
  <c r="B5" i="11"/>
  <c r="B6" i="11"/>
  <c r="B10" i="11" l="1"/>
</calcChain>
</file>

<file path=xl/sharedStrings.xml><?xml version="1.0" encoding="utf-8"?>
<sst xmlns="http://schemas.openxmlformats.org/spreadsheetml/2006/main" count="476" uniqueCount="314">
  <si>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</si>
  <si>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</si>
  <si>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</si>
  <si>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</si>
  <si>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</si>
  <si>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</si>
  <si>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</si>
  <si>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</si>
  <si>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</si>
  <si>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</si>
  <si>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</si>
  <si>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</si>
  <si>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</si>
  <si>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</si>
  <si>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</si>
  <si>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</si>
  <si>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</si>
  <si>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</si>
  <si>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</si>
  <si>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</si>
  <si>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</si>
  <si>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</si>
  <si>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</si>
  <si>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</si>
  <si>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</si>
  <si>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</si>
  <si>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</si>
  <si>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</si>
  <si>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</si>
  <si>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</si>
  <si>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</si>
  <si>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</si>
  <si>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</si>
  <si>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</si>
  <si>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</si>
  <si>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</si>
  <si>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</si>
  <si>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</si>
  <si>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</si>
  <si>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</si>
  <si>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</si>
  <si>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</si>
  <si>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</si>
  <si>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</si>
  <si>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</si>
  <si>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</si>
  <si>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</si>
  <si>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</si>
  <si>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</si>
  <si>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</si>
  <si>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</si>
  <si>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</si>
  <si>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</si>
  <si>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</si>
  <si>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</si>
  <si>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</si>
  <si>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</si>
  <si>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</si>
  <si>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</si>
  <si>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فنادق المنصور</t>
  </si>
  <si>
    <t>HMAN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</si>
  <si>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</si>
  <si>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</si>
  <si>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</si>
  <si>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</si>
  <si>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</si>
  <si>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</si>
  <si>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</si>
  <si>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</si>
  <si>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</si>
  <si>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</si>
  <si>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</si>
  <si>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</si>
  <si>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</si>
  <si>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</si>
  <si>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</si>
  <si>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</si>
  <si>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</si>
  <si>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</si>
  <si>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</si>
  <si>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</si>
  <si>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</si>
  <si>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</si>
  <si>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</si>
  <si>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</si>
  <si>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</si>
  <si>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</si>
  <si>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</si>
  <si>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</si>
  <si>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</si>
  <si>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</si>
  <si>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</si>
  <si>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</si>
  <si>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</si>
  <si>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</si>
  <si>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</si>
  <si>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</si>
  <si>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</si>
  <si>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</si>
  <si>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</si>
  <si>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</si>
  <si>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</si>
  <si>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</si>
  <si>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</si>
  <si>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</si>
  <si>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</si>
  <si>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</si>
  <si>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</si>
  <si>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</si>
  <si>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</si>
  <si>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</si>
  <si>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</si>
  <si>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</si>
  <si>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</si>
  <si>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</si>
  <si>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</si>
  <si>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</si>
  <si>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</si>
  <si>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</si>
  <si>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</si>
  <si>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</si>
  <si>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</si>
  <si>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</si>
  <si>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</si>
  <si>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</si>
  <si>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</si>
  <si>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</si>
  <si>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</si>
  <si>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</si>
  <si>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</si>
  <si>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</si>
  <si>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</si>
  <si>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</si>
  <si>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</si>
  <si>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</si>
  <si>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</si>
  <si>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</si>
  <si>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</si>
  <si>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</si>
  <si>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</si>
  <si>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</si>
  <si>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</si>
  <si>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</si>
  <si>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</si>
  <si>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</si>
  <si>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</si>
  <si>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</si>
  <si>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</si>
  <si>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</si>
  <si>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</si>
  <si>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</si>
  <si>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</si>
  <si>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</si>
  <si>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</si>
  <si>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</si>
  <si>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</si>
  <si>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</si>
  <si>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</si>
  <si>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</si>
  <si>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</si>
  <si>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</si>
  <si>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</si>
  <si>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</si>
  <si>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</si>
  <si>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</si>
  <si>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</si>
  <si>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</si>
  <si>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</si>
  <si>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</si>
  <si>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</si>
  <si>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</si>
  <si>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</si>
  <si>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</si>
  <si>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</si>
  <si>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</si>
  <si>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</si>
  <si>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</si>
  <si>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</si>
  <si>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</si>
  <si>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</si>
  <si>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</si>
  <si>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</si>
  <si>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</si>
  <si>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</si>
  <si>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</si>
  <si>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</si>
  <si>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</si>
  <si>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</si>
  <si>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</si>
  <si>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</si>
  <si>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</si>
  <si>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</si>
  <si>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</si>
  <si>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</si>
  <si>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</si>
  <si>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</si>
  <si>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</si>
  <si>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</si>
  <si>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بغداد العراق للنقل العام(SBPT)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</si>
  <si>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</si>
  <si>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</si>
  <si>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</si>
  <si>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</si>
  <si>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</si>
  <si>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</si>
  <si>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</si>
  <si>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</si>
  <si>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</si>
  <si>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</si>
  <si>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</si>
  <si>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</si>
  <si>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</si>
  <si>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قررت الهيئة العامة في اجتماعها المنعقد في 2022/10/30 زيادة راس مال الشركة من (1) مليار دينار الى (1.300)مليون  دينار وفق المادة (55/ ثانيا) من قانون الشركات.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</si>
  <si>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</si>
  <si>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</si>
  <si>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</si>
  <si>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</si>
  <si>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</si>
  <si>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</si>
  <si>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</si>
  <si>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</si>
  <si>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</si>
  <si>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</si>
  <si>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</si>
  <si>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</si>
  <si>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</si>
  <si>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</si>
  <si>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</si>
  <si>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</si>
  <si>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</si>
  <si>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</si>
  <si>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>مصرف أمين العراق الإسلامي(BAME)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</si>
  <si>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</si>
  <si>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</si>
  <si>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</si>
  <si>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</si>
  <si>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</si>
  <si>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</si>
  <si>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</si>
  <si>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قررت الهيئة العامة في اجتماعها المنعقد في 2022/12/24 زيادة راس مال الشركة من (7) مليار دينار الى (25) مليار  دينار وفق المادة (55/ اولا) من قانون الشركات.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</si>
  <si>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</si>
  <si>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</si>
  <si>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</si>
  <si>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</si>
  <si>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</si>
  <si>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</si>
  <si>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</si>
  <si>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</si>
  <si>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</si>
  <si>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</si>
  <si>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</si>
  <si>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قررت الهيئة العامة في اجتماعها المنعقد في 2022/1/7 زيادة راس مال الشركة من (222.500) مليار دينار الى (250) مليار  دينار وفق المادة (55/ اولا) من قانون الشركات.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</si>
  <si>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</si>
  <si>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</si>
  <si>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</si>
  <si>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</si>
  <si>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2022/12/30.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</si>
  <si>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</si>
  <si>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</si>
  <si>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</si>
  <si>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</si>
  <si>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</si>
  <si>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السجاد والمفروشات(IITC)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</si>
  <si>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</si>
  <si>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</si>
  <si>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</si>
  <si>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</si>
  <si>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</si>
  <si>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>الوطنية لصناعات الاثاث المنزلي(IHFI)</t>
  </si>
  <si>
    <t>مصرف القابض الاسلامي (BQAB)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</si>
  <si>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</si>
  <si>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</si>
  <si>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</si>
  <si>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</si>
  <si>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مجموع قطاع الاستثمار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</si>
  <si>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</si>
  <si>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</si>
  <si>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</si>
  <si>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</si>
  <si>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</si>
  <si>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</si>
  <si>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بابل(BBAY)</t>
  </si>
  <si>
    <t>عقد إجتماع الهيئة العامة للشركة يوم الاحد الموافق 2023/2/12 الساعة العاشرة صباحا في قاعة نقابة الاقتصاديين العراقيين - المنصور ، مناقشة انتخاب مجلس ادارة جديد يتكون من (5) اعضاء اصلين ومثلهم احتياط . تم إيقاف التداول على أسهم الشركة إعتباراً من جلسة الثلاثاء 2023/2/7 .</t>
  </si>
  <si>
    <t>عقد إجتماع الهيئة العامة للشركة يوم الاربعاء الموافق 2023/2/15 الساعة العاشرة صباحا في مقر الشركة ، لمناقشة الحسابات الختامية للسنة المالية المنتهية في 2020/12/31 ، 2021/12/31 ، زيادة راس المال بنسبة (100%)  وفق المادة (55/ اولا) من قانون الشركات ، تعديل المادة الاولى والمادة الثالثة من عقد تاسيس الشركة وذلك بتغير نشاط الشركة من (الشركة الوطنية لصناعات الاثاث المنزلي) الى (الشركة الوطنية للاستثمارات الصناعية) ، العدول عن قرار الهيئة العامة لعدم موافقة الجهة القطاعية على التعديل سيتم إيقاف التداول على أسهم الشركة إعتباراً من جلسة الاحد 2023/2/12 .</t>
  </si>
  <si>
    <t>عقد إجتماع الهيئة العامة للشركة يوم الاثنين الموافق 2023/2/20 الساعة العاشرة صباحا في بغداد شيخ عمر ، مناقشة كتاب بنك المركزي ذي العدد . سيتم إيقاف التداول على أسهم الشركة إعتباراً من جلسة الاربعاء 2023/2/15 .</t>
  </si>
  <si>
    <t xml:space="preserve">الاوامر الخاصة </t>
  </si>
  <si>
    <t>نفذت شركة الكرمل للوساطة أمر متقابل مقصود على أسهم شركة مصرف بغداد بعدد أسهم (25,895,687,615)  سهم بقيمة (32,887,523,271)  دينار ، في زمن الجلسة الاضافي (بعد الساعة 1 ظهراً) وفقاً لاجراءات تنفيذ الصفقات الكبيرة.</t>
  </si>
  <si>
    <t>مصرف الشرق الاوسط</t>
  </si>
  <si>
    <t>BIME</t>
  </si>
  <si>
    <t>أخبار الشركات المساهمة المدرجة في سوق العراق للاوراق المالية الاربعاء الموافق 2023/2/22</t>
  </si>
  <si>
    <t>الشركات غير المتداولة للسوق الثالث لجلسة الاربعاء الموافق 2023/2/22</t>
  </si>
  <si>
    <t>الشركات غير المتداولة للسوق الثاني لجلسة الاربعاء الموافق 2023/2/22</t>
  </si>
  <si>
    <t>الشركات غير المتداولة للسوق النظامي لجلسة الاربعاء الموافق 2023/2/22</t>
  </si>
  <si>
    <r>
      <t>الجلسة (36) نشرة منصة تداول الا</t>
    </r>
    <r>
      <rPr>
        <b/>
        <sz val="14"/>
        <color rgb="FF002060"/>
        <rFont val="Calibri"/>
        <family val="2"/>
        <scheme val="minor"/>
      </rPr>
      <t>سهم النظامية ليوم الاربعاء الموافق 2023/2/22</t>
    </r>
    <r>
      <rPr>
        <b/>
        <sz val="14"/>
        <color rgb="FF002060"/>
        <rFont val="Calibri"/>
        <family val="2"/>
        <charset val="178"/>
        <scheme val="minor"/>
      </rPr>
      <t xml:space="preserve"> Regular Market Trading</t>
    </r>
  </si>
  <si>
    <t>الجلسة (36) نشرة منصة التداول السوق الثاني ليوم الاربعاء الموافق 2023/2/22 Second Market Trading</t>
  </si>
  <si>
    <t>الجلسة (36) نشرة منصة تداول الشركات غير المفصحة ليوم الاربعاء الموافق 2023/2/22 Undisclosed Platform Trading</t>
  </si>
  <si>
    <t xml:space="preserve">جلسة الاربعاء الموافق 2023/2/22        - </t>
  </si>
  <si>
    <t>الجلسة (36) لسنة 2023</t>
  </si>
  <si>
    <t>سيعقد إجتماع الهيئة العامة للشركة يوم الثلاثاء الموافق 2023/2/28 الساعة العاشرة صباحا في قاعة مقر الشركة ، لمناقشة الحسابات الختامية للسنوات المالية  المنتهية في ( 2016/12/31 الى 2021/12/31 ) مناقشة مقسوم الارباح ، مناقشة العجز المتراكم ، مناقشة تعديل عقد التاسيس المادة الخامسة باضافة عبارة وفقا لاسلوب التصويت التراكمي عند انتخاب مجلس الادارة. سيتم إيقاف التداول على أسهم الشركة إعتباراً من جلسة الخميس 2023/2/23 .</t>
  </si>
  <si>
    <t>مصرف بابل</t>
  </si>
  <si>
    <t>BBAY</t>
  </si>
  <si>
    <t>سوق العراق للأوراق المالية</t>
  </si>
  <si>
    <t>نشرة تداول أسهم غير العراقيين لجلسة الأربعاء 2023/2/23</t>
  </si>
  <si>
    <t>نشرة تداول الاسهم المشتراة لغير العراقيين في السوق النظامي</t>
  </si>
  <si>
    <t xml:space="preserve">مصرف بغداد </t>
  </si>
  <si>
    <t>المصرف الاهلي العراقي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</si>
  <si>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</si>
  <si>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</si>
  <si>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</si>
  <si>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</si>
  <si>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</si>
  <si>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>المعمورة للاستثمارات العقارية</t>
  </si>
  <si>
    <t xml:space="preserve">قطاع الصناعة </t>
  </si>
  <si>
    <t xml:space="preserve">مجموع قطاع الصناعة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</si>
</sst>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6"/>
      <color rgb="FF00B050"/>
      <name val="Calibri"/>
      <family val="2"/>
      <scheme val="minor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3"/>
      <name val="Calibri"/>
      <family val="2"/>
      <scheme val="minor"/>
    </font>
    <font>
      <b/>
      <sz val="12"/>
      <color indexed="56"/>
      <name val="Arial"/>
      <family val="2"/>
    </font>
    <font>
      <b/>
      <sz val="12"/>
      <color theme="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28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7" xfId="0" applyFont="1" applyFill="1" applyBorder="1" applyAlignment="1">
      <alignment vertical="center"/>
    </xf>
    <xf numFmtId="164" fontId="46" fillId="0" borderId="57" xfId="0" applyNumberFormat="1" applyFont="1" applyBorder="1" applyAlignment="1">
      <alignment horizontal="center" vertical="center"/>
    </xf>
    <xf numFmtId="164" fontId="46" fillId="0" borderId="57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57" xfId="0" applyFont="1" applyFill="1" applyBorder="1" applyAlignment="1">
      <alignment vertical="center"/>
    </xf>
    <xf numFmtId="164" fontId="51" fillId="0" borderId="57" xfId="0" applyNumberFormat="1" applyFont="1" applyBorder="1" applyAlignment="1">
      <alignment horizontal="center" vertical="center"/>
    </xf>
    <xf numFmtId="4" fontId="51" fillId="0" borderId="57" xfId="0" applyNumberFormat="1" applyFont="1" applyBorder="1" applyAlignment="1">
      <alignment horizontal="center" vertical="center"/>
    </xf>
    <xf numFmtId="3" fontId="51" fillId="0" borderId="57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6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6" fillId="0" borderId="77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7" xfId="0" applyNumberFormat="1" applyFont="1" applyFill="1" applyBorder="1" applyAlignment="1">
      <alignment horizontal="center" vertical="center"/>
    </xf>
    <xf numFmtId="3" fontId="51" fillId="59" borderId="76" xfId="0" applyNumberFormat="1" applyFont="1" applyFill="1" applyBorder="1" applyAlignment="1">
      <alignment horizontal="center" vertical="center"/>
    </xf>
    <xf numFmtId="3" fontId="51" fillId="60" borderId="5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6" xfId="0" applyNumberFormat="1" applyFont="1" applyBorder="1" applyAlignment="1">
      <alignment horizontal="center" vertical="center"/>
    </xf>
    <xf numFmtId="164" fontId="46" fillId="0" borderId="63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6" xfId="0" applyNumberFormat="1" applyFont="1" applyBorder="1" applyAlignment="1">
      <alignment horizontal="center" vertical="center"/>
    </xf>
    <xf numFmtId="0" fontId="46" fillId="0" borderId="78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0" fontId="56" fillId="0" borderId="0" xfId="0" applyFont="1"/>
    <xf numFmtId="2" fontId="3" fillId="0" borderId="2" xfId="0" applyNumberFormat="1" applyFont="1" applyBorder="1" applyAlignment="1">
      <alignment vertical="center"/>
    </xf>
    <xf numFmtId="0" fontId="46" fillId="0" borderId="76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7" xfId="0" applyNumberFormat="1" applyFont="1" applyBorder="1" applyAlignment="1">
      <alignment horizontal="center" vertical="center"/>
    </xf>
    <xf numFmtId="0" fontId="51" fillId="0" borderId="76" xfId="0" applyFont="1" applyFill="1" applyBorder="1" applyAlignment="1">
      <alignment vertical="center"/>
    </xf>
    <xf numFmtId="164" fontId="51" fillId="0" borderId="56" xfId="0" applyNumberFormat="1" applyFont="1" applyBorder="1" applyAlignment="1">
      <alignment horizontal="left" vertical="center"/>
    </xf>
    <xf numFmtId="0" fontId="46" fillId="0" borderId="65" xfId="0" applyFont="1" applyFill="1" applyBorder="1" applyAlignment="1">
      <alignment vertical="center"/>
    </xf>
    <xf numFmtId="0" fontId="4" fillId="2" borderId="57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4" xfId="0" applyFont="1" applyFill="1" applyBorder="1" applyAlignment="1">
      <alignment vertical="center"/>
    </xf>
    <xf numFmtId="2" fontId="4" fillId="0" borderId="57" xfId="2" applyNumberFormat="1" applyFont="1" applyBorder="1" applyAlignment="1">
      <alignment horizontal="center" vertical="center"/>
    </xf>
    <xf numFmtId="2" fontId="4" fillId="0" borderId="57" xfId="2" applyNumberFormat="1" applyFont="1" applyBorder="1" applyAlignment="1">
      <alignment horizontal="center" vertical="center" wrapText="1"/>
    </xf>
    <xf numFmtId="0" fontId="6" fillId="4" borderId="57" xfId="0" applyFont="1" applyFill="1" applyBorder="1" applyAlignment="1">
      <alignment vertical="center" wrapText="1"/>
    </xf>
    <xf numFmtId="166" fontId="6" fillId="4" borderId="57" xfId="0" applyNumberFormat="1" applyFont="1" applyFill="1" applyBorder="1" applyAlignment="1">
      <alignment horizontal="center" vertical="center" wrapText="1"/>
    </xf>
    <xf numFmtId="164" fontId="6" fillId="4" borderId="57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7" xfId="0" applyNumberFormat="1" applyFont="1" applyFill="1" applyBorder="1" applyAlignment="1">
      <alignment horizontal="center" vertical="center"/>
    </xf>
    <xf numFmtId="166" fontId="6" fillId="4" borderId="57" xfId="0" applyNumberFormat="1" applyFont="1" applyFill="1" applyBorder="1" applyAlignment="1">
      <alignment horizontal="right" vertical="center" wrapText="1"/>
    </xf>
    <xf numFmtId="0" fontId="47" fillId="0" borderId="57" xfId="0" applyFont="1" applyFill="1" applyBorder="1" applyAlignment="1">
      <alignment vertical="center" wrapText="1"/>
    </xf>
    <xf numFmtId="164" fontId="47" fillId="0" borderId="57" xfId="0" applyNumberFormat="1" applyFont="1" applyFill="1" applyBorder="1" applyAlignment="1">
      <alignment horizontal="right" vertical="center" wrapText="1"/>
    </xf>
    <xf numFmtId="0" fontId="47" fillId="0" borderId="80" xfId="0" applyFont="1" applyFill="1" applyBorder="1" applyAlignment="1">
      <alignment vertical="center"/>
    </xf>
    <xf numFmtId="0" fontId="47" fillId="0" borderId="74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/>
    </xf>
    <xf numFmtId="167" fontId="6" fillId="0" borderId="57" xfId="0" applyNumberFormat="1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0" fontId="47" fillId="2" borderId="57" xfId="1" applyFont="1" applyFill="1" applyBorder="1" applyAlignment="1">
      <alignment horizontal="center" vertical="center"/>
    </xf>
    <xf numFmtId="0" fontId="47" fillId="2" borderId="57" xfId="1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9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82" xfId="0" applyFont="1" applyFill="1" applyBorder="1" applyAlignment="1">
      <alignment vertical="center"/>
    </xf>
    <xf numFmtId="3" fontId="0" fillId="0" borderId="0" xfId="0" applyNumberFormat="1"/>
    <xf numFmtId="164" fontId="46" fillId="0" borderId="78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vertical="center"/>
    </xf>
    <xf numFmtId="4" fontId="61" fillId="0" borderId="6" xfId="0" applyNumberFormat="1" applyFont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64" fontId="62" fillId="0" borderId="57" xfId="0" applyNumberFormat="1" applyFont="1" applyBorder="1" applyAlignment="1">
      <alignment horizontal="center" vertical="center"/>
    </xf>
    <xf numFmtId="4" fontId="62" fillId="0" borderId="57" xfId="0" applyNumberFormat="1" applyFont="1" applyBorder="1" applyAlignment="1">
      <alignment horizontal="center" vertical="center"/>
    </xf>
    <xf numFmtId="0" fontId="6" fillId="0" borderId="74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4" fontId="63" fillId="0" borderId="57" xfId="0" applyNumberFormat="1" applyFont="1" applyBorder="1" applyAlignment="1">
      <alignment horizontal="center" vertical="center"/>
    </xf>
    <xf numFmtId="3" fontId="62" fillId="0" borderId="57" xfId="0" applyNumberFormat="1" applyFont="1" applyBorder="1" applyAlignment="1">
      <alignment horizontal="center" vertical="center"/>
    </xf>
    <xf numFmtId="0" fontId="47" fillId="0" borderId="76" xfId="0" applyFont="1" applyFill="1" applyBorder="1" applyAlignment="1">
      <alignment horizontal="right" vertical="center"/>
    </xf>
    <xf numFmtId="164" fontId="46" fillId="0" borderId="3" xfId="0" applyNumberFormat="1" applyFont="1" applyBorder="1" applyAlignment="1">
      <alignment horizontal="center" vertical="center"/>
    </xf>
    <xf numFmtId="4" fontId="64" fillId="0" borderId="57" xfId="0" applyNumberFormat="1" applyFont="1" applyBorder="1" applyAlignment="1">
      <alignment horizontal="center" vertical="center"/>
    </xf>
    <xf numFmtId="0" fontId="67" fillId="0" borderId="0" xfId="0" applyFont="1"/>
    <xf numFmtId="0" fontId="65" fillId="2" borderId="85" xfId="0" applyFont="1" applyFill="1" applyBorder="1" applyAlignment="1">
      <alignment horizontal="center" vertical="center"/>
    </xf>
    <xf numFmtId="0" fontId="65" fillId="2" borderId="85" xfId="0" applyFont="1" applyFill="1" applyBorder="1" applyAlignment="1">
      <alignment horizontal="center" vertical="center" wrapText="1"/>
    </xf>
    <xf numFmtId="0" fontId="69" fillId="0" borderId="0" xfId="0" applyFont="1"/>
    <xf numFmtId="0" fontId="68" fillId="2" borderId="85" xfId="0" applyFont="1" applyFill="1" applyBorder="1" applyAlignment="1">
      <alignment horizontal="center" vertical="center"/>
    </xf>
    <xf numFmtId="0" fontId="68" fillId="2" borderId="85" xfId="0" applyFont="1" applyFill="1" applyBorder="1" applyAlignment="1">
      <alignment horizontal="center" vertical="center" wrapText="1"/>
    </xf>
    <xf numFmtId="0" fontId="71" fillId="4" borderId="89" xfId="364" applyFont="1" applyFill="1" applyBorder="1" applyAlignment="1">
      <alignment horizontal="right" vertical="center"/>
    </xf>
    <xf numFmtId="0" fontId="71" fillId="4" borderId="89" xfId="364" applyFont="1" applyFill="1" applyBorder="1" applyAlignment="1">
      <alignment horizontal="left" vertical="center"/>
    </xf>
    <xf numFmtId="3" fontId="70" fillId="0" borderId="90" xfId="2" applyNumberFormat="1" applyFont="1" applyFill="1" applyBorder="1" applyAlignment="1">
      <alignment horizontal="center" vertical="center"/>
    </xf>
    <xf numFmtId="3" fontId="71" fillId="0" borderId="90" xfId="2" applyNumberFormat="1" applyFont="1" applyFill="1" applyBorder="1" applyAlignment="1">
      <alignment horizontal="center" vertical="center"/>
    </xf>
    <xf numFmtId="0" fontId="70" fillId="0" borderId="85" xfId="2" applyFont="1" applyFill="1" applyBorder="1" applyAlignment="1">
      <alignment horizontal="right" vertical="center"/>
    </xf>
    <xf numFmtId="0" fontId="70" fillId="0" borderId="85" xfId="2" applyFont="1" applyFill="1" applyBorder="1" applyAlignment="1">
      <alignment horizontal="left" vertical="center"/>
    </xf>
    <xf numFmtId="164" fontId="47" fillId="4" borderId="83" xfId="0" applyNumberFormat="1" applyFont="1" applyFill="1" applyBorder="1" applyAlignment="1">
      <alignment horizontal="right" vertical="center" wrapText="1"/>
    </xf>
    <xf numFmtId="164" fontId="47" fillId="4" borderId="3" xfId="0" applyNumberFormat="1" applyFont="1" applyFill="1" applyBorder="1" applyAlignment="1">
      <alignment horizontal="right" vertical="center" wrapText="1"/>
    </xf>
    <xf numFmtId="3" fontId="60" fillId="0" borderId="34" xfId="0" applyNumberFormat="1" applyFont="1" applyBorder="1" applyAlignment="1">
      <alignment horizontal="center" vertical="center"/>
    </xf>
    <xf numFmtId="3" fontId="60" fillId="0" borderId="35" xfId="0" applyNumberFormat="1" applyFont="1" applyBorder="1" applyAlignment="1">
      <alignment horizontal="center" vertical="center"/>
    </xf>
    <xf numFmtId="3" fontId="60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59" fillId="58" borderId="62" xfId="0" applyFont="1" applyFill="1" applyBorder="1" applyAlignment="1">
      <alignment horizontal="center" vertical="center"/>
    </xf>
    <xf numFmtId="164" fontId="58" fillId="0" borderId="59" xfId="0" applyNumberFormat="1" applyFont="1" applyFill="1" applyBorder="1" applyAlignment="1">
      <alignment horizontal="right" vertical="center" wrapText="1"/>
    </xf>
    <xf numFmtId="164" fontId="58" fillId="0" borderId="60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7" xfId="0" applyNumberFormat="1" applyFont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2" fontId="45" fillId="0" borderId="80" xfId="0" applyNumberFormat="1" applyFont="1" applyBorder="1" applyAlignment="1">
      <alignment horizontal="center"/>
    </xf>
    <xf numFmtId="2" fontId="45" fillId="0" borderId="79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45" fillId="59" borderId="74" xfId="0" applyNumberFormat="1" applyFont="1" applyFill="1" applyBorder="1" applyAlignment="1">
      <alignment horizontal="center"/>
    </xf>
    <xf numFmtId="2" fontId="45" fillId="59" borderId="72" xfId="0" applyNumberFormat="1" applyFont="1" applyFill="1" applyBorder="1" applyAlignment="1">
      <alignment horizontal="center"/>
    </xf>
    <xf numFmtId="2" fontId="45" fillId="59" borderId="77" xfId="0" applyNumberFormat="1" applyFont="1" applyFill="1" applyBorder="1" applyAlignment="1">
      <alignment horizontal="center"/>
    </xf>
    <xf numFmtId="0" fontId="47" fillId="59" borderId="74" xfId="0" applyFont="1" applyFill="1" applyBorder="1" applyAlignment="1">
      <alignment horizontal="center" vertical="center"/>
    </xf>
    <xf numFmtId="0" fontId="47" fillId="59" borderId="77" xfId="0" applyFont="1" applyFill="1" applyBorder="1" applyAlignment="1">
      <alignment horizontal="center" vertical="center"/>
    </xf>
    <xf numFmtId="2" fontId="50" fillId="0" borderId="80" xfId="0" applyNumberFormat="1" applyFont="1" applyBorder="1" applyAlignment="1">
      <alignment horizontal="center" vertical="center"/>
    </xf>
    <xf numFmtId="2" fontId="50" fillId="0" borderId="79" xfId="0" applyNumberFormat="1" applyFont="1" applyBorder="1" applyAlignment="1">
      <alignment horizontal="center" vertical="center"/>
    </xf>
    <xf numFmtId="2" fontId="45" fillId="0" borderId="74" xfId="0" applyNumberFormat="1" applyFont="1" applyBorder="1" applyAlignment="1">
      <alignment horizontal="center"/>
    </xf>
    <xf numFmtId="2" fontId="45" fillId="0" borderId="72" xfId="0" applyNumberFormat="1" applyFont="1" applyBorder="1" applyAlignment="1">
      <alignment horizont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5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4" xfId="0" applyNumberFormat="1" applyFont="1" applyFill="1" applyBorder="1" applyAlignment="1">
      <alignment horizontal="center"/>
    </xf>
    <xf numFmtId="2" fontId="50" fillId="59" borderId="80" xfId="0" applyNumberFormat="1" applyFont="1" applyFill="1" applyBorder="1" applyAlignment="1">
      <alignment horizontal="center"/>
    </xf>
    <xf numFmtId="2" fontId="50" fillId="59" borderId="79" xfId="0" applyNumberFormat="1" applyFont="1" applyFill="1" applyBorder="1" applyAlignment="1">
      <alignment horizontal="center"/>
    </xf>
    <xf numFmtId="2" fontId="50" fillId="59" borderId="77" xfId="0" applyNumberFormat="1" applyFont="1" applyFill="1" applyBorder="1" applyAlignment="1">
      <alignment horizontal="center"/>
    </xf>
    <xf numFmtId="2" fontId="50" fillId="0" borderId="80" xfId="0" applyNumberFormat="1" applyFont="1" applyBorder="1" applyAlignment="1">
      <alignment horizontal="center"/>
    </xf>
    <xf numFmtId="2" fontId="50" fillId="0" borderId="79" xfId="0" applyNumberFormat="1" applyFont="1" applyBorder="1" applyAlignment="1">
      <alignment horizontal="center"/>
    </xf>
    <xf numFmtId="2" fontId="50" fillId="0" borderId="77" xfId="0" applyNumberFormat="1" applyFont="1" applyBorder="1" applyAlignment="1">
      <alignment horizontal="center"/>
    </xf>
    <xf numFmtId="2" fontId="50" fillId="0" borderId="52" xfId="0" applyNumberFormat="1" applyFont="1" applyBorder="1" applyAlignment="1">
      <alignment horizontal="center" vertical="center"/>
    </xf>
    <xf numFmtId="2" fontId="50" fillId="0" borderId="50" xfId="0" applyNumberFormat="1" applyFont="1" applyBorder="1" applyAlignment="1">
      <alignment horizontal="center" vertical="center"/>
    </xf>
    <xf numFmtId="2" fontId="50" fillId="0" borderId="51" xfId="0" applyNumberFormat="1" applyFont="1" applyBorder="1" applyAlignment="1">
      <alignment horizontal="center" vertical="center"/>
    </xf>
    <xf numFmtId="0" fontId="47" fillId="0" borderId="81" xfId="0" applyFont="1" applyFill="1" applyBorder="1" applyAlignment="1">
      <alignment horizontal="center" vertical="center"/>
    </xf>
    <xf numFmtId="0" fontId="71" fillId="0" borderId="86" xfId="0" applyFont="1" applyBorder="1" applyAlignment="1">
      <alignment horizontal="center" vertical="center"/>
    </xf>
    <xf numFmtId="0" fontId="71" fillId="0" borderId="87" xfId="0" applyFont="1" applyBorder="1" applyAlignment="1">
      <alignment horizontal="center" vertical="center"/>
    </xf>
    <xf numFmtId="0" fontId="71" fillId="0" borderId="88" xfId="0" applyFont="1" applyBorder="1" applyAlignment="1">
      <alignment horizontal="center" vertical="center"/>
    </xf>
    <xf numFmtId="0" fontId="71" fillId="0" borderId="91" xfId="2" applyFont="1" applyFill="1" applyBorder="1" applyAlignment="1">
      <alignment horizontal="center" vertical="center"/>
    </xf>
    <xf numFmtId="0" fontId="71" fillId="0" borderId="92" xfId="2" applyFont="1" applyFill="1" applyBorder="1" applyAlignment="1">
      <alignment horizontal="center" vertical="center"/>
    </xf>
    <xf numFmtId="0" fontId="70" fillId="0" borderId="86" xfId="0" applyFont="1" applyBorder="1" applyAlignment="1">
      <alignment horizontal="center" vertical="center"/>
    </xf>
    <xf numFmtId="0" fontId="70" fillId="0" borderId="87" xfId="0" applyFont="1" applyBorder="1" applyAlignment="1">
      <alignment horizontal="center" vertical="center"/>
    </xf>
    <xf numFmtId="0" fontId="70" fillId="0" borderId="88" xfId="0" applyFont="1" applyBorder="1" applyAlignment="1">
      <alignment horizontal="center" vertical="center"/>
    </xf>
    <xf numFmtId="0" fontId="68" fillId="0" borderId="84" xfId="0" applyFont="1" applyBorder="1" applyAlignment="1">
      <alignment horizontal="right" vertical="center"/>
    </xf>
    <xf numFmtId="0" fontId="71" fillId="0" borderId="91" xfId="0" applyFont="1" applyFill="1" applyBorder="1" applyAlignment="1">
      <alignment horizontal="center" vertical="center"/>
    </xf>
    <xf numFmtId="0" fontId="71" fillId="0" borderId="92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5" fillId="0" borderId="84" xfId="0" applyFont="1" applyBorder="1" applyAlignment="1">
      <alignment horizontal="right" vertical="center"/>
    </xf>
    <xf numFmtId="0" fontId="47" fillId="0" borderId="82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2" fontId="47" fillId="0" borderId="80" xfId="0" applyNumberFormat="1" applyFont="1" applyBorder="1" applyAlignment="1">
      <alignment horizontal="center" vertical="center"/>
    </xf>
    <xf numFmtId="2" fontId="47" fillId="0" borderId="79" xfId="0" applyNumberFormat="1" applyFont="1" applyBorder="1" applyAlignment="1">
      <alignment horizontal="center" vertical="center"/>
    </xf>
    <xf numFmtId="2" fontId="47" fillId="0" borderId="77" xfId="0" applyNumberFormat="1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2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2" fontId="57" fillId="0" borderId="4" xfId="2" applyNumberFormat="1" applyFont="1" applyBorder="1" applyAlignment="1">
      <alignment horizontal="center" vertical="center"/>
    </xf>
    <xf numFmtId="165" fontId="4" fillId="3" borderId="57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5" fontId="4" fillId="3" borderId="76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1047750</xdr:colOff>
      <xdr:row>0</xdr:row>
      <xdr:rowOff>9527</xdr:rowOff>
    </xdr:from>
    <xdr:to>
      <xdr:col>13</xdr:col>
      <xdr:colOff>1356102</xdr:colOff>
      <xdr:row>0</xdr:row>
      <xdr:rowOff>247651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08352" cy="23812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294928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294928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294928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94903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94903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94903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56</xdr:row>
      <xdr:rowOff>294928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55</xdr:row>
      <xdr:rowOff>47625</xdr:rowOff>
    </xdr:from>
    <xdr:to>
      <xdr:col>14</xdr:col>
      <xdr:colOff>9525</xdr:colOff>
      <xdr:row>56</xdr:row>
      <xdr:rowOff>19050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9486900"/>
          <a:ext cx="401444" cy="209550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71</xdr:row>
      <xdr:rowOff>66328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71</xdr:row>
      <xdr:rowOff>66328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71</xdr:row>
      <xdr:rowOff>66328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67</xdr:row>
      <xdr:rowOff>0</xdr:rowOff>
    </xdr:from>
    <xdr:to>
      <xdr:col>13</xdr:col>
      <xdr:colOff>685925</xdr:colOff>
      <xdr:row>71</xdr:row>
      <xdr:rowOff>94903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70</xdr:row>
      <xdr:rowOff>0</xdr:rowOff>
    </xdr:from>
    <xdr:to>
      <xdr:col>8</xdr:col>
      <xdr:colOff>125</xdr:colOff>
      <xdr:row>72</xdr:row>
      <xdr:rowOff>113953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70</xdr:row>
      <xdr:rowOff>0</xdr:rowOff>
    </xdr:from>
    <xdr:to>
      <xdr:col>8</xdr:col>
      <xdr:colOff>125</xdr:colOff>
      <xdr:row>72</xdr:row>
      <xdr:rowOff>113953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70</xdr:row>
      <xdr:rowOff>0</xdr:rowOff>
    </xdr:from>
    <xdr:to>
      <xdr:col>8</xdr:col>
      <xdr:colOff>125</xdr:colOff>
      <xdr:row>72</xdr:row>
      <xdr:rowOff>113953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71</xdr:row>
      <xdr:rowOff>66328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71</xdr:row>
      <xdr:rowOff>66328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72</xdr:row>
      <xdr:rowOff>152053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72</xdr:row>
      <xdr:rowOff>152053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72</xdr:row>
      <xdr:rowOff>152053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67</xdr:row>
      <xdr:rowOff>0</xdr:rowOff>
    </xdr:from>
    <xdr:to>
      <xdr:col>13</xdr:col>
      <xdr:colOff>685925</xdr:colOff>
      <xdr:row>72</xdr:row>
      <xdr:rowOff>180628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70</xdr:row>
      <xdr:rowOff>47278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70</xdr:row>
      <xdr:rowOff>47278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70</xdr:row>
      <xdr:rowOff>47278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72</xdr:row>
      <xdr:rowOff>152053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67</xdr:row>
      <xdr:rowOff>0</xdr:rowOff>
    </xdr:from>
    <xdr:to>
      <xdr:col>13</xdr:col>
      <xdr:colOff>1028825</xdr:colOff>
      <xdr:row>72</xdr:row>
      <xdr:rowOff>152053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67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533053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twoCellAnchor editAs="oneCell">
    <xdr:from>
      <xdr:col>13</xdr:col>
      <xdr:colOff>1001619</xdr:colOff>
      <xdr:row>43</xdr:row>
      <xdr:rowOff>28575</xdr:rowOff>
    </xdr:from>
    <xdr:to>
      <xdr:col>13</xdr:col>
      <xdr:colOff>1378496</xdr:colOff>
      <xdr:row>44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30379" y="7924800"/>
          <a:ext cx="376877" cy="276225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70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70</xdr:row>
      <xdr:rowOff>0</xdr:rowOff>
    </xdr:from>
    <xdr:ext cx="2242" cy="333028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494953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494953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494953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533053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333028"/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333028"/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333028"/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333028"/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34</xdr:row>
      <xdr:rowOff>0</xdr:rowOff>
    </xdr:from>
    <xdr:ext cx="2242" cy="333028"/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69</xdr:row>
      <xdr:rowOff>0</xdr:rowOff>
    </xdr:from>
    <xdr:ext cx="2242" cy="561628"/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372975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50</xdr:row>
      <xdr:rowOff>0</xdr:rowOff>
    </xdr:from>
    <xdr:ext cx="2242" cy="333028"/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0</xdr:row>
      <xdr:rowOff>9525</xdr:rowOff>
    </xdr:from>
    <xdr:to>
      <xdr:col>5</xdr:col>
      <xdr:colOff>1295400</xdr:colOff>
      <xdr:row>1</xdr:row>
      <xdr:rowOff>47625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8333800" y="9525"/>
          <a:ext cx="676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tabSelected="1" zoomScale="90" zoomScaleNormal="90" workbookViewId="0">
      <selection activeCell="H20" sqref="H20:M24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17" t="s">
        <v>0</v>
      </c>
      <c r="B1" s="118"/>
      <c r="C1" s="119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25.5" customHeight="1">
      <c r="A2" s="124" t="s">
        <v>296</v>
      </c>
      <c r="B2" s="124"/>
      <c r="C2" s="125"/>
      <c r="D2" s="123" t="s">
        <v>297</v>
      </c>
      <c r="E2" s="124"/>
      <c r="F2" s="125"/>
      <c r="G2" s="23"/>
      <c r="H2" s="23"/>
      <c r="I2" s="23"/>
      <c r="J2" s="23"/>
      <c r="K2" s="23"/>
      <c r="L2" s="23"/>
      <c r="M2" s="23"/>
    </row>
    <row r="3" spans="1:15" s="2" customFormat="1" ht="17.25" customHeight="1">
      <c r="A3" s="138" t="s">
        <v>143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  <c r="L3" s="24"/>
      <c r="M3" s="22"/>
    </row>
    <row r="4" spans="1:15" s="7" customFormat="1" ht="29.25" customHeight="1">
      <c r="A4" s="5" t="s">
        <v>2</v>
      </c>
      <c r="B4" s="134">
        <f>'نشرة التداول'!M81</f>
        <v>26845751573</v>
      </c>
      <c r="C4" s="133"/>
      <c r="D4" s="72"/>
      <c r="E4" s="23"/>
      <c r="F4" s="23"/>
      <c r="G4" s="23"/>
      <c r="H4" s="23"/>
      <c r="I4" s="23"/>
      <c r="J4" s="123" t="s">
        <v>5</v>
      </c>
      <c r="K4" s="124"/>
      <c r="L4" s="125"/>
      <c r="M4" s="74">
        <v>103</v>
      </c>
      <c r="O4" s="83"/>
    </row>
    <row r="5" spans="1:15" s="7" customFormat="1" ht="30.75" customHeight="1">
      <c r="A5" s="71" t="s">
        <v>1</v>
      </c>
      <c r="B5" s="132">
        <f>'نشرة التداول'!N81</f>
        <v>34010489450.309998</v>
      </c>
      <c r="C5" s="133"/>
      <c r="D5" s="72"/>
      <c r="E5" s="23"/>
      <c r="F5" s="23"/>
      <c r="G5" s="23"/>
      <c r="H5" s="23"/>
      <c r="I5" s="25"/>
      <c r="J5" s="126" t="s">
        <v>6</v>
      </c>
      <c r="K5" s="127"/>
      <c r="L5" s="128"/>
      <c r="M5" s="74">
        <v>41</v>
      </c>
      <c r="O5" s="83"/>
    </row>
    <row r="6" spans="1:15" s="7" customFormat="1" ht="33.75" customHeight="1">
      <c r="A6" s="28" t="s">
        <v>3</v>
      </c>
      <c r="B6" s="75">
        <f>'نشرة التداول'!L81</f>
        <v>676</v>
      </c>
      <c r="C6" s="131"/>
      <c r="D6" s="130"/>
      <c r="E6" s="23"/>
      <c r="F6" s="23"/>
      <c r="G6" s="23"/>
      <c r="H6" s="23"/>
      <c r="I6" s="25"/>
      <c r="J6" s="1" t="s">
        <v>7</v>
      </c>
      <c r="K6" s="23"/>
      <c r="L6" s="23"/>
      <c r="M6" s="76">
        <v>16</v>
      </c>
      <c r="O6" s="83"/>
    </row>
    <row r="7" spans="1:15" s="7" customFormat="1" ht="30.75" customHeight="1">
      <c r="A7" s="5" t="s">
        <v>107</v>
      </c>
      <c r="B7" s="77">
        <v>624.07000000000005</v>
      </c>
      <c r="C7" s="129" t="s">
        <v>95</v>
      </c>
      <c r="D7" s="130"/>
      <c r="E7" s="23"/>
      <c r="F7" s="23"/>
      <c r="G7" s="23"/>
      <c r="H7" s="23"/>
      <c r="I7" s="25"/>
      <c r="J7" s="1" t="s">
        <v>8</v>
      </c>
      <c r="K7" s="23"/>
      <c r="L7" s="23"/>
      <c r="M7" s="78">
        <v>9</v>
      </c>
      <c r="O7" s="83"/>
    </row>
    <row r="8" spans="1:15" s="7" customFormat="1" ht="35.25" customHeight="1">
      <c r="A8" s="5" t="s">
        <v>108</v>
      </c>
      <c r="B8" s="77">
        <v>618.02</v>
      </c>
      <c r="C8" s="129" t="s">
        <v>95</v>
      </c>
      <c r="D8" s="130"/>
      <c r="E8" s="23"/>
      <c r="F8" s="23"/>
      <c r="G8" s="23"/>
      <c r="H8" s="23"/>
      <c r="I8" s="25"/>
      <c r="J8" s="1" t="s">
        <v>9</v>
      </c>
      <c r="K8" s="23"/>
      <c r="L8" s="23"/>
      <c r="M8" s="78">
        <v>3</v>
      </c>
    </row>
    <row r="9" spans="1:15" s="7" customFormat="1" ht="32.25" customHeight="1">
      <c r="A9" s="5" t="s">
        <v>4</v>
      </c>
      <c r="B9" s="85">
        <v>0.98</v>
      </c>
      <c r="C9" s="129"/>
      <c r="D9" s="130"/>
      <c r="E9" s="23"/>
      <c r="F9" s="23"/>
      <c r="G9" s="23"/>
      <c r="H9" s="23"/>
      <c r="I9" s="25"/>
      <c r="J9" s="135" t="s">
        <v>163</v>
      </c>
      <c r="K9" s="136"/>
      <c r="L9" s="137"/>
      <c r="M9" s="74">
        <v>3</v>
      </c>
      <c r="O9" s="83"/>
    </row>
    <row r="10" spans="1:15" s="7" customFormat="1" ht="33" customHeight="1">
      <c r="A10" s="5" t="s">
        <v>118</v>
      </c>
      <c r="B10" s="86">
        <f>B7-B8</f>
        <v>6.0500000000000682</v>
      </c>
      <c r="C10" s="129" t="s">
        <v>95</v>
      </c>
      <c r="D10" s="130"/>
      <c r="E10" s="23"/>
      <c r="F10" s="23"/>
      <c r="G10" s="23"/>
      <c r="H10" s="24"/>
      <c r="I10" s="26"/>
      <c r="J10" s="43" t="s">
        <v>10</v>
      </c>
      <c r="K10" s="24"/>
      <c r="L10" s="24"/>
      <c r="M10" s="79">
        <v>56</v>
      </c>
      <c r="N10" s="83"/>
      <c r="O10" s="83"/>
    </row>
    <row r="11" spans="1:15" ht="18" customHeight="1">
      <c r="A11" s="120" t="s">
        <v>98</v>
      </c>
      <c r="B11" s="121"/>
      <c r="C11" s="121"/>
      <c r="D11" s="121"/>
      <c r="E11" s="121"/>
      <c r="F11" s="122"/>
      <c r="G11" s="14"/>
      <c r="H11" s="120" t="s">
        <v>99</v>
      </c>
      <c r="I11" s="121"/>
      <c r="J11" s="121"/>
      <c r="K11" s="121"/>
      <c r="L11" s="121"/>
      <c r="M11" s="122"/>
    </row>
    <row r="12" spans="1:15" ht="20.100000000000001" customHeight="1">
      <c r="A12" s="65" t="s">
        <v>28</v>
      </c>
      <c r="B12" s="66" t="s">
        <v>100</v>
      </c>
      <c r="C12" s="67" t="s">
        <v>101</v>
      </c>
      <c r="D12" s="144" t="s">
        <v>35</v>
      </c>
      <c r="E12" s="145"/>
      <c r="F12" s="146"/>
      <c r="G12" s="73"/>
      <c r="H12" s="147" t="s">
        <v>28</v>
      </c>
      <c r="I12" s="148"/>
      <c r="J12" s="149"/>
      <c r="K12" s="27" t="s">
        <v>100</v>
      </c>
      <c r="L12" s="27" t="s">
        <v>20</v>
      </c>
      <c r="M12" s="27" t="s">
        <v>35</v>
      </c>
    </row>
    <row r="13" spans="1:15" ht="20.100000000000001" customHeight="1">
      <c r="A13" s="87" t="s">
        <v>180</v>
      </c>
      <c r="B13" s="88">
        <v>13.98</v>
      </c>
      <c r="C13" s="96">
        <v>16.5</v>
      </c>
      <c r="D13" s="111">
        <v>200000</v>
      </c>
      <c r="E13" s="112">
        <v>200000</v>
      </c>
      <c r="F13" s="113">
        <v>200000</v>
      </c>
      <c r="G13" s="16"/>
      <c r="H13" s="114" t="s">
        <v>73</v>
      </c>
      <c r="I13" s="115" t="s">
        <v>73</v>
      </c>
      <c r="J13" s="116" t="s">
        <v>73</v>
      </c>
      <c r="K13" s="88">
        <v>0.64</v>
      </c>
      <c r="L13" s="92">
        <v>-14.67</v>
      </c>
      <c r="M13" s="93">
        <v>705000</v>
      </c>
    </row>
    <row r="14" spans="1:15" ht="20.100000000000001" customHeight="1">
      <c r="A14" s="87" t="s">
        <v>208</v>
      </c>
      <c r="B14" s="88">
        <v>0.21</v>
      </c>
      <c r="C14" s="96">
        <v>5</v>
      </c>
      <c r="D14" s="111">
        <v>140000000</v>
      </c>
      <c r="E14" s="112">
        <v>140000000</v>
      </c>
      <c r="F14" s="113">
        <v>140000000</v>
      </c>
      <c r="G14" s="16"/>
      <c r="H14" s="114" t="s">
        <v>58</v>
      </c>
      <c r="I14" s="115" t="s">
        <v>58</v>
      </c>
      <c r="J14" s="116" t="s">
        <v>58</v>
      </c>
      <c r="K14" s="88">
        <v>3.1</v>
      </c>
      <c r="L14" s="92">
        <v>-3.12</v>
      </c>
      <c r="M14" s="93">
        <v>84844242</v>
      </c>
    </row>
    <row r="15" spans="1:15" ht="20.100000000000001" customHeight="1">
      <c r="A15" s="90" t="s">
        <v>116</v>
      </c>
      <c r="B15" s="88">
        <v>19.899999999999999</v>
      </c>
      <c r="C15" s="96">
        <v>4.96</v>
      </c>
      <c r="D15" s="111">
        <v>4885500</v>
      </c>
      <c r="E15" s="112">
        <v>4885500</v>
      </c>
      <c r="F15" s="113">
        <v>4885500</v>
      </c>
      <c r="G15" s="16"/>
      <c r="H15" s="114" t="s">
        <v>59</v>
      </c>
      <c r="I15" s="115" t="s">
        <v>59</v>
      </c>
      <c r="J15" s="116" t="s">
        <v>59</v>
      </c>
      <c r="K15" s="88">
        <v>34</v>
      </c>
      <c r="L15" s="92">
        <v>-2.86</v>
      </c>
      <c r="M15" s="93">
        <v>33000</v>
      </c>
    </row>
    <row r="16" spans="1:15" ht="20.100000000000001" customHeight="1">
      <c r="A16" s="90" t="s">
        <v>81</v>
      </c>
      <c r="B16" s="88">
        <v>1.95</v>
      </c>
      <c r="C16" s="96">
        <v>4.84</v>
      </c>
      <c r="D16" s="111">
        <v>50575320</v>
      </c>
      <c r="E16" s="112">
        <v>50575320</v>
      </c>
      <c r="F16" s="113">
        <v>50575320</v>
      </c>
      <c r="G16" s="16"/>
      <c r="H16" s="114" t="s">
        <v>279</v>
      </c>
      <c r="I16" s="115" t="s">
        <v>279</v>
      </c>
      <c r="J16" s="116" t="s">
        <v>279</v>
      </c>
      <c r="K16" s="88">
        <v>1.04</v>
      </c>
      <c r="L16" s="92">
        <v>-2.8</v>
      </c>
      <c r="M16" s="93">
        <v>8500000</v>
      </c>
    </row>
    <row r="17" spans="1:13" ht="20.100000000000001" customHeight="1">
      <c r="A17" s="91" t="s">
        <v>50</v>
      </c>
      <c r="B17" s="88">
        <v>10.75</v>
      </c>
      <c r="C17" s="96">
        <v>4.78</v>
      </c>
      <c r="D17" s="111">
        <v>2302440</v>
      </c>
      <c r="E17" s="112">
        <v>2302440</v>
      </c>
      <c r="F17" s="113">
        <v>2302440</v>
      </c>
      <c r="G17" s="16"/>
      <c r="H17" s="114" t="s">
        <v>178</v>
      </c>
      <c r="I17" s="115" t="s">
        <v>178</v>
      </c>
      <c r="J17" s="116" t="s">
        <v>178</v>
      </c>
      <c r="K17" s="88">
        <v>4.59</v>
      </c>
      <c r="L17" s="92">
        <v>-2.13</v>
      </c>
      <c r="M17" s="93">
        <v>1321000</v>
      </c>
    </row>
    <row r="18" spans="1:13" ht="19.5" customHeight="1">
      <c r="A18" s="150" t="s">
        <v>102</v>
      </c>
      <c r="B18" s="150"/>
      <c r="C18" s="150"/>
      <c r="D18" s="150"/>
      <c r="E18" s="150"/>
      <c r="F18" s="150"/>
      <c r="G18" s="17"/>
      <c r="H18" s="150" t="s">
        <v>103</v>
      </c>
      <c r="I18" s="150"/>
      <c r="J18" s="150"/>
      <c r="K18" s="150"/>
      <c r="L18" s="150"/>
      <c r="M18" s="150"/>
    </row>
    <row r="19" spans="1:13" ht="20.100000000000001" customHeight="1">
      <c r="A19" s="65" t="s">
        <v>28</v>
      </c>
      <c r="B19" s="66" t="s">
        <v>100</v>
      </c>
      <c r="C19" s="67" t="s">
        <v>101</v>
      </c>
      <c r="D19" s="144" t="s">
        <v>35</v>
      </c>
      <c r="E19" s="145"/>
      <c r="F19" s="146"/>
      <c r="G19" s="73"/>
      <c r="H19" s="151" t="s">
        <v>28</v>
      </c>
      <c r="I19" s="152"/>
      <c r="J19" s="153"/>
      <c r="K19" s="15" t="s">
        <v>100</v>
      </c>
      <c r="L19" s="15" t="s">
        <v>20</v>
      </c>
      <c r="M19" s="15" t="s">
        <v>1</v>
      </c>
    </row>
    <row r="20" spans="1:13" ht="20.100000000000001" customHeight="1">
      <c r="A20" s="87" t="s">
        <v>199</v>
      </c>
      <c r="B20" s="88">
        <v>1.39</v>
      </c>
      <c r="C20" s="89">
        <v>0.72463768115942351</v>
      </c>
      <c r="D20" s="111">
        <v>26015687615</v>
      </c>
      <c r="E20" s="112">
        <v>26015687615</v>
      </c>
      <c r="F20" s="113">
        <v>26015687615</v>
      </c>
      <c r="G20" s="80"/>
      <c r="H20" s="114" t="s">
        <v>199</v>
      </c>
      <c r="I20" s="115" t="s">
        <v>199</v>
      </c>
      <c r="J20" s="116" t="s">
        <v>199</v>
      </c>
      <c r="K20" s="88">
        <v>1.39</v>
      </c>
      <c r="L20" s="89">
        <v>0.72463768115942351</v>
      </c>
      <c r="M20" s="93">
        <v>33051813271.049999</v>
      </c>
    </row>
    <row r="21" spans="1:13" ht="20.100000000000001" customHeight="1">
      <c r="A21" s="87" t="s">
        <v>190</v>
      </c>
      <c r="B21" s="88">
        <v>0.25</v>
      </c>
      <c r="C21" s="89">
        <v>0</v>
      </c>
      <c r="D21" s="111">
        <v>314000000</v>
      </c>
      <c r="E21" s="112">
        <v>314000000</v>
      </c>
      <c r="F21" s="113">
        <v>314000000</v>
      </c>
      <c r="G21" s="80"/>
      <c r="H21" s="114" t="s">
        <v>58</v>
      </c>
      <c r="I21" s="115" t="s">
        <v>58</v>
      </c>
      <c r="J21" s="116" t="s">
        <v>58</v>
      </c>
      <c r="K21" s="88">
        <v>3.1</v>
      </c>
      <c r="L21" s="89">
        <v>-3.12</v>
      </c>
      <c r="M21" s="93">
        <v>265342647.49000001</v>
      </c>
    </row>
    <row r="22" spans="1:13" ht="20.100000000000001" customHeight="1">
      <c r="A22" s="90" t="s">
        <v>208</v>
      </c>
      <c r="B22" s="88">
        <v>0.21</v>
      </c>
      <c r="C22" s="89">
        <v>5</v>
      </c>
      <c r="D22" s="111">
        <v>140000000</v>
      </c>
      <c r="E22" s="112">
        <v>140000000</v>
      </c>
      <c r="F22" s="113">
        <v>140000000</v>
      </c>
      <c r="G22" s="80"/>
      <c r="H22" s="114" t="s">
        <v>81</v>
      </c>
      <c r="I22" s="115" t="s">
        <v>81</v>
      </c>
      <c r="J22" s="116" t="s">
        <v>81</v>
      </c>
      <c r="K22" s="88">
        <v>1.95</v>
      </c>
      <c r="L22" s="89">
        <v>4.84</v>
      </c>
      <c r="M22" s="93">
        <v>98439355.799999997</v>
      </c>
    </row>
    <row r="23" spans="1:13" ht="20.100000000000001" customHeight="1">
      <c r="A23" s="90" t="s">
        <v>58</v>
      </c>
      <c r="B23" s="88">
        <v>3.1</v>
      </c>
      <c r="C23" s="89">
        <v>-3.12</v>
      </c>
      <c r="D23" s="111">
        <v>84844242</v>
      </c>
      <c r="E23" s="112">
        <v>84844242</v>
      </c>
      <c r="F23" s="113">
        <v>84844242</v>
      </c>
      <c r="G23" s="80"/>
      <c r="H23" s="114" t="s">
        <v>116</v>
      </c>
      <c r="I23" s="115" t="s">
        <v>116</v>
      </c>
      <c r="J23" s="116" t="s">
        <v>116</v>
      </c>
      <c r="K23" s="88">
        <v>19.899999999999999</v>
      </c>
      <c r="L23" s="89">
        <v>4.96</v>
      </c>
      <c r="M23" s="93">
        <v>93103375</v>
      </c>
    </row>
    <row r="24" spans="1:13" ht="20.100000000000001" customHeight="1">
      <c r="A24" s="91" t="s">
        <v>184</v>
      </c>
      <c r="B24" s="88">
        <v>0.53</v>
      </c>
      <c r="C24" s="89">
        <v>3.92</v>
      </c>
      <c r="D24" s="111">
        <v>66700000</v>
      </c>
      <c r="E24" s="112">
        <v>66700000</v>
      </c>
      <c r="F24" s="113">
        <v>66700000</v>
      </c>
      <c r="G24" s="80"/>
      <c r="H24" s="114" t="s">
        <v>190</v>
      </c>
      <c r="I24" s="115" t="s">
        <v>190</v>
      </c>
      <c r="J24" s="116" t="s">
        <v>190</v>
      </c>
      <c r="K24" s="88">
        <v>0.25</v>
      </c>
      <c r="L24" s="89">
        <v>0</v>
      </c>
      <c r="M24" s="93">
        <v>81570000</v>
      </c>
    </row>
    <row r="25" spans="1:13" ht="27" customHeight="1">
      <c r="A25" s="94" t="s">
        <v>285</v>
      </c>
      <c r="B25" s="109" t="s">
        <v>286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ht="17.25" customHeight="1">
      <c r="A26" s="141" t="s">
        <v>266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</row>
    <row r="27" spans="1:13" ht="20.25" customHeight="1">
      <c r="A27" s="140" t="s">
        <v>104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</sheetData>
  <mergeCells count="45">
    <mergeCell ref="A27:M27"/>
    <mergeCell ref="D24:F24"/>
    <mergeCell ref="H24:J24"/>
    <mergeCell ref="A26:M26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B25:M25"/>
    <mergeCell ref="D20:F20"/>
    <mergeCell ref="H20:J20"/>
    <mergeCell ref="D21:F21"/>
    <mergeCell ref="H21:J21"/>
    <mergeCell ref="D22:F22"/>
    <mergeCell ref="H22:J22"/>
    <mergeCell ref="D23:F23"/>
    <mergeCell ref="H23:J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3"/>
  <sheetViews>
    <sheetView rightToLeft="1" topLeftCell="A37" workbookViewId="0">
      <selection activeCell="B58" sqref="B58:N81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20.25" customHeight="1">
      <c r="B1" s="162" t="s">
        <v>293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2:14" ht="30" customHeight="1">
      <c r="B2" s="68" t="s">
        <v>11</v>
      </c>
      <c r="C2" s="69" t="s">
        <v>12</v>
      </c>
      <c r="D2" s="69" t="s">
        <v>13</v>
      </c>
      <c r="E2" s="69" t="s">
        <v>14</v>
      </c>
      <c r="F2" s="69" t="s">
        <v>15</v>
      </c>
      <c r="G2" s="69" t="s">
        <v>16</v>
      </c>
      <c r="H2" s="69" t="s">
        <v>17</v>
      </c>
      <c r="I2" s="69" t="s">
        <v>18</v>
      </c>
      <c r="J2" s="69" t="s">
        <v>19</v>
      </c>
      <c r="K2" s="69" t="s">
        <v>20</v>
      </c>
      <c r="L2" s="69" t="s">
        <v>3</v>
      </c>
      <c r="M2" s="69" t="s">
        <v>2</v>
      </c>
      <c r="N2" s="69" t="s">
        <v>1</v>
      </c>
    </row>
    <row r="3" spans="2:14" ht="14.1" customHeight="1">
      <c r="B3" s="154" t="s">
        <v>21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2:14" ht="14.1" customHeight="1">
      <c r="B4" s="52" t="s">
        <v>272</v>
      </c>
      <c r="C4" s="11" t="s">
        <v>273</v>
      </c>
      <c r="D4" s="19">
        <v>0.38</v>
      </c>
      <c r="E4" s="19">
        <v>0.38</v>
      </c>
      <c r="F4" s="19">
        <v>0.38</v>
      </c>
      <c r="G4" s="19">
        <v>0.38</v>
      </c>
      <c r="H4" s="19">
        <v>0.38</v>
      </c>
      <c r="I4" s="19">
        <v>0.38</v>
      </c>
      <c r="J4" s="19">
        <v>0.38</v>
      </c>
      <c r="K4" s="20">
        <v>0</v>
      </c>
      <c r="L4" s="21">
        <v>1</v>
      </c>
      <c r="M4" s="21">
        <v>1000000</v>
      </c>
      <c r="N4" s="21">
        <v>380000</v>
      </c>
    </row>
    <row r="5" spans="2:14" ht="14.1" customHeight="1">
      <c r="B5" s="51" t="s">
        <v>199</v>
      </c>
      <c r="C5" s="11" t="s">
        <v>200</v>
      </c>
      <c r="D5" s="19">
        <v>1.36</v>
      </c>
      <c r="E5" s="19">
        <v>1.39</v>
      </c>
      <c r="F5" s="19">
        <v>1.27</v>
      </c>
      <c r="G5" s="19">
        <v>1.27</v>
      </c>
      <c r="H5" s="19">
        <v>1.27</v>
      </c>
      <c r="I5" s="19">
        <v>1.39</v>
      </c>
      <c r="J5" s="19">
        <v>1.38</v>
      </c>
      <c r="K5" s="20">
        <v>0.72463768115942351</v>
      </c>
      <c r="L5" s="21">
        <v>22</v>
      </c>
      <c r="M5" s="21">
        <v>26015687615</v>
      </c>
      <c r="N5" s="21">
        <v>33051813271.049999</v>
      </c>
    </row>
    <row r="6" spans="2:14" ht="14.1" customHeight="1">
      <c r="B6" s="51" t="s">
        <v>184</v>
      </c>
      <c r="C6" s="11" t="s">
        <v>185</v>
      </c>
      <c r="D6" s="19">
        <v>0.52</v>
      </c>
      <c r="E6" s="19">
        <v>0.54</v>
      </c>
      <c r="F6" s="19">
        <v>0.52</v>
      </c>
      <c r="G6" s="19">
        <v>0.53</v>
      </c>
      <c r="H6" s="19">
        <v>0.51</v>
      </c>
      <c r="I6" s="19">
        <v>0.53</v>
      </c>
      <c r="J6" s="19">
        <v>0.51</v>
      </c>
      <c r="K6" s="20">
        <v>3.92</v>
      </c>
      <c r="L6" s="21">
        <v>41</v>
      </c>
      <c r="M6" s="21">
        <v>66700000</v>
      </c>
      <c r="N6" s="21">
        <v>35293000</v>
      </c>
    </row>
    <row r="7" spans="2:14" ht="14.1" customHeight="1">
      <c r="B7" s="51" t="s">
        <v>135</v>
      </c>
      <c r="C7" s="11" t="s">
        <v>136</v>
      </c>
      <c r="D7" s="19">
        <v>0.16</v>
      </c>
      <c r="E7" s="19">
        <v>0.16</v>
      </c>
      <c r="F7" s="19">
        <v>0.16</v>
      </c>
      <c r="G7" s="19">
        <v>0.16</v>
      </c>
      <c r="H7" s="19">
        <v>0.16</v>
      </c>
      <c r="I7" s="19">
        <v>0.16</v>
      </c>
      <c r="J7" s="19">
        <v>0.16</v>
      </c>
      <c r="K7" s="20">
        <v>0</v>
      </c>
      <c r="L7" s="21">
        <v>1</v>
      </c>
      <c r="M7" s="21">
        <v>5000000</v>
      </c>
      <c r="N7" s="21">
        <v>800000</v>
      </c>
    </row>
    <row r="8" spans="2:14" ht="14.1" customHeight="1">
      <c r="B8" s="51" t="s">
        <v>190</v>
      </c>
      <c r="C8" s="11" t="s">
        <v>191</v>
      </c>
      <c r="D8" s="19">
        <v>0.25</v>
      </c>
      <c r="E8" s="19">
        <v>0.26</v>
      </c>
      <c r="F8" s="19">
        <v>0.25</v>
      </c>
      <c r="G8" s="19">
        <v>0.26</v>
      </c>
      <c r="H8" s="19">
        <v>0.25</v>
      </c>
      <c r="I8" s="19">
        <v>0.25</v>
      </c>
      <c r="J8" s="19">
        <v>0.25</v>
      </c>
      <c r="K8" s="20">
        <v>0</v>
      </c>
      <c r="L8" s="21">
        <v>6</v>
      </c>
      <c r="M8" s="21">
        <v>314000000</v>
      </c>
      <c r="N8" s="21">
        <v>81570000</v>
      </c>
    </row>
    <row r="9" spans="2:14" ht="14.1" customHeight="1">
      <c r="B9" s="52" t="s">
        <v>195</v>
      </c>
      <c r="C9" s="47" t="s">
        <v>194</v>
      </c>
      <c r="D9" s="19">
        <v>0.21</v>
      </c>
      <c r="E9" s="19">
        <v>0.21</v>
      </c>
      <c r="F9" s="19">
        <v>0.21</v>
      </c>
      <c r="G9" s="19">
        <v>0.21</v>
      </c>
      <c r="H9" s="19">
        <v>0.21</v>
      </c>
      <c r="I9" s="19">
        <v>0.21</v>
      </c>
      <c r="J9" s="19">
        <v>0.21</v>
      </c>
      <c r="K9" s="20">
        <v>0</v>
      </c>
      <c r="L9" s="21">
        <v>3</v>
      </c>
      <c r="M9" s="21">
        <v>3100000</v>
      </c>
      <c r="N9" s="21">
        <v>651000</v>
      </c>
    </row>
    <row r="10" spans="2:14" ht="14.1" customHeight="1">
      <c r="B10" s="51" t="s">
        <v>71</v>
      </c>
      <c r="C10" s="11" t="s">
        <v>72</v>
      </c>
      <c r="D10" s="19">
        <v>0.67</v>
      </c>
      <c r="E10" s="19">
        <v>0.67</v>
      </c>
      <c r="F10" s="19">
        <v>0.67</v>
      </c>
      <c r="G10" s="19">
        <v>0.67</v>
      </c>
      <c r="H10" s="19">
        <v>0.68</v>
      </c>
      <c r="I10" s="19">
        <v>0.67</v>
      </c>
      <c r="J10" s="19">
        <v>0.68</v>
      </c>
      <c r="K10" s="20">
        <v>-1.47</v>
      </c>
      <c r="L10" s="21">
        <v>3</v>
      </c>
      <c r="M10" s="21">
        <v>10450000</v>
      </c>
      <c r="N10" s="21">
        <v>7001500</v>
      </c>
    </row>
    <row r="11" spans="2:14" ht="14.1" customHeight="1">
      <c r="B11" s="70" t="s">
        <v>119</v>
      </c>
      <c r="C11" s="49" t="s">
        <v>120</v>
      </c>
      <c r="D11" s="19">
        <v>1.24</v>
      </c>
      <c r="E11" s="19">
        <v>1.25</v>
      </c>
      <c r="F11" s="19">
        <v>1.24</v>
      </c>
      <c r="G11" s="19">
        <v>1.25</v>
      </c>
      <c r="H11" s="19">
        <v>1.23</v>
      </c>
      <c r="I11" s="19">
        <v>1.25</v>
      </c>
      <c r="J11" s="19">
        <v>1.25</v>
      </c>
      <c r="K11" s="20">
        <v>0</v>
      </c>
      <c r="L11" s="21">
        <v>24</v>
      </c>
      <c r="M11" s="21">
        <v>31700000</v>
      </c>
      <c r="N11" s="21">
        <v>39588000</v>
      </c>
    </row>
    <row r="12" spans="2:14" ht="14.1" customHeight="1">
      <c r="B12" s="52" t="s">
        <v>208</v>
      </c>
      <c r="C12" s="11" t="s">
        <v>209</v>
      </c>
      <c r="D12" s="19">
        <v>0.2</v>
      </c>
      <c r="E12" s="19">
        <v>0.21</v>
      </c>
      <c r="F12" s="19">
        <v>0.2</v>
      </c>
      <c r="G12" s="19">
        <v>0.2</v>
      </c>
      <c r="H12" s="19">
        <v>0.19</v>
      </c>
      <c r="I12" s="19">
        <v>0.21</v>
      </c>
      <c r="J12" s="19">
        <v>0.2</v>
      </c>
      <c r="K12" s="20">
        <v>5</v>
      </c>
      <c r="L12" s="21">
        <v>16</v>
      </c>
      <c r="M12" s="21">
        <v>140000000</v>
      </c>
      <c r="N12" s="21">
        <v>28020000</v>
      </c>
    </row>
    <row r="13" spans="2:14" ht="14.1" customHeight="1">
      <c r="B13" s="51" t="s">
        <v>73</v>
      </c>
      <c r="C13" s="11" t="s">
        <v>74</v>
      </c>
      <c r="D13" s="19">
        <v>0.72</v>
      </c>
      <c r="E13" s="19">
        <v>0.72</v>
      </c>
      <c r="F13" s="19">
        <v>0.64</v>
      </c>
      <c r="G13" s="19">
        <v>0.64</v>
      </c>
      <c r="H13" s="19">
        <v>0.75</v>
      </c>
      <c r="I13" s="19">
        <v>0.64</v>
      </c>
      <c r="J13" s="19">
        <v>0.75</v>
      </c>
      <c r="K13" s="20">
        <v>-14.67</v>
      </c>
      <c r="L13" s="21">
        <v>5</v>
      </c>
      <c r="M13" s="21">
        <v>705000</v>
      </c>
      <c r="N13" s="21">
        <v>454400</v>
      </c>
    </row>
    <row r="14" spans="2:14" ht="14.1" customHeight="1">
      <c r="B14" s="51" t="s">
        <v>67</v>
      </c>
      <c r="C14" s="11" t="s">
        <v>68</v>
      </c>
      <c r="D14" s="19">
        <v>1.34</v>
      </c>
      <c r="E14" s="19">
        <v>1.34</v>
      </c>
      <c r="F14" s="19">
        <v>1.34</v>
      </c>
      <c r="G14" s="19">
        <v>1.34</v>
      </c>
      <c r="H14" s="19">
        <v>1.33</v>
      </c>
      <c r="I14" s="19">
        <v>1.34</v>
      </c>
      <c r="J14" s="19">
        <v>1.34</v>
      </c>
      <c r="K14" s="20">
        <v>0</v>
      </c>
      <c r="L14" s="21">
        <v>1</v>
      </c>
      <c r="M14" s="21">
        <v>100000</v>
      </c>
      <c r="N14" s="21">
        <v>134000</v>
      </c>
    </row>
    <row r="15" spans="2:14" ht="14.1" customHeight="1">
      <c r="B15" s="52" t="s">
        <v>258</v>
      </c>
      <c r="C15" s="11" t="s">
        <v>259</v>
      </c>
      <c r="D15" s="19">
        <v>7.0000000000000007E-2</v>
      </c>
      <c r="E15" s="19">
        <v>7.0000000000000007E-2</v>
      </c>
      <c r="F15" s="19">
        <v>7.0000000000000007E-2</v>
      </c>
      <c r="G15" s="19">
        <v>7.0000000000000007E-2</v>
      </c>
      <c r="H15" s="19">
        <v>7.0000000000000007E-2</v>
      </c>
      <c r="I15" s="19">
        <v>7.0000000000000007E-2</v>
      </c>
      <c r="J15" s="19">
        <v>7.0000000000000007E-2</v>
      </c>
      <c r="K15" s="20">
        <v>0</v>
      </c>
      <c r="L15" s="21">
        <v>3</v>
      </c>
      <c r="M15" s="21">
        <v>10205000</v>
      </c>
      <c r="N15" s="21">
        <v>714350</v>
      </c>
    </row>
    <row r="16" spans="2:14" ht="14.1" customHeight="1">
      <c r="B16" s="157" t="s">
        <v>22</v>
      </c>
      <c r="C16" s="158"/>
      <c r="D16" s="171"/>
      <c r="E16" s="172"/>
      <c r="F16" s="172"/>
      <c r="G16" s="172"/>
      <c r="H16" s="172"/>
      <c r="I16" s="172"/>
      <c r="J16" s="172"/>
      <c r="K16" s="161"/>
      <c r="L16" s="21">
        <f>SUM(L4:L15)</f>
        <v>126</v>
      </c>
      <c r="M16" s="21">
        <f>SUM(M4:M15)</f>
        <v>26598647615</v>
      </c>
      <c r="N16" s="21">
        <f>SUM(N4:N15)</f>
        <v>33246419521.049999</v>
      </c>
    </row>
    <row r="17" spans="2:14" ht="14.1" customHeight="1">
      <c r="B17" s="154" t="s">
        <v>263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6"/>
    </row>
    <row r="18" spans="2:14" ht="14.1" customHeight="1">
      <c r="B18" s="51" t="s">
        <v>264</v>
      </c>
      <c r="C18" s="18" t="s">
        <v>265</v>
      </c>
      <c r="D18" s="19">
        <v>7.85</v>
      </c>
      <c r="E18" s="19">
        <v>7.95</v>
      </c>
      <c r="F18" s="19">
        <v>7.82</v>
      </c>
      <c r="G18" s="19">
        <v>7.88</v>
      </c>
      <c r="H18" s="19">
        <v>7.74</v>
      </c>
      <c r="I18" s="19">
        <v>7.82</v>
      </c>
      <c r="J18" s="19">
        <v>7.9</v>
      </c>
      <c r="K18" s="20">
        <v>-1.01</v>
      </c>
      <c r="L18" s="21">
        <v>36</v>
      </c>
      <c r="M18" s="21">
        <v>9876000</v>
      </c>
      <c r="N18" s="21">
        <v>77819976.400000006</v>
      </c>
    </row>
    <row r="19" spans="2:14" ht="14.1" customHeight="1">
      <c r="B19" s="51" t="s">
        <v>221</v>
      </c>
      <c r="C19" s="18" t="s">
        <v>222</v>
      </c>
      <c r="D19" s="19">
        <v>1.9</v>
      </c>
      <c r="E19" s="19">
        <v>1.9</v>
      </c>
      <c r="F19" s="19">
        <v>1.9</v>
      </c>
      <c r="G19" s="19">
        <v>1.9</v>
      </c>
      <c r="H19" s="19">
        <v>1.9</v>
      </c>
      <c r="I19" s="19">
        <v>1.9</v>
      </c>
      <c r="J19" s="19">
        <v>1.9</v>
      </c>
      <c r="K19" s="20">
        <v>0</v>
      </c>
      <c r="L19" s="21">
        <v>1</v>
      </c>
      <c r="M19" s="21">
        <v>13838</v>
      </c>
      <c r="N19" s="21">
        <v>26292.2</v>
      </c>
    </row>
    <row r="20" spans="2:14" ht="14.1" customHeight="1">
      <c r="B20" s="157" t="s">
        <v>267</v>
      </c>
      <c r="C20" s="158"/>
      <c r="D20" s="171"/>
      <c r="E20" s="172"/>
      <c r="F20" s="172"/>
      <c r="G20" s="172"/>
      <c r="H20" s="172"/>
      <c r="I20" s="172"/>
      <c r="J20" s="172"/>
      <c r="K20" s="161"/>
      <c r="L20" s="21">
        <f>SUM(L18:L19)</f>
        <v>37</v>
      </c>
      <c r="M20" s="21">
        <f>SUM(M18:M19)</f>
        <v>9889838</v>
      </c>
      <c r="N20" s="21">
        <f>SUM(N18:N19)</f>
        <v>77846268.600000009</v>
      </c>
    </row>
    <row r="21" spans="2:14" ht="14.1" customHeight="1">
      <c r="B21" s="169" t="s">
        <v>23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56"/>
    </row>
    <row r="22" spans="2:14" ht="14.1" customHeight="1">
      <c r="B22" s="51" t="s">
        <v>213</v>
      </c>
      <c r="C22" s="11" t="s">
        <v>214</v>
      </c>
      <c r="D22" s="19">
        <v>3.2</v>
      </c>
      <c r="E22" s="19">
        <v>3.2</v>
      </c>
      <c r="F22" s="19">
        <v>3.2</v>
      </c>
      <c r="G22" s="19">
        <v>3.2</v>
      </c>
      <c r="H22" s="19">
        <v>3.2</v>
      </c>
      <c r="I22" s="19">
        <v>3.2</v>
      </c>
      <c r="J22" s="19">
        <v>3.2</v>
      </c>
      <c r="K22" s="20">
        <v>0</v>
      </c>
      <c r="L22" s="21">
        <v>1</v>
      </c>
      <c r="M22" s="21">
        <v>300000</v>
      </c>
      <c r="N22" s="21">
        <v>960000</v>
      </c>
    </row>
    <row r="23" spans="2:14" ht="14.1" customHeight="1">
      <c r="B23" s="52" t="s">
        <v>148</v>
      </c>
      <c r="C23" s="11" t="s">
        <v>149</v>
      </c>
      <c r="D23" s="19">
        <v>11.1</v>
      </c>
      <c r="E23" s="19">
        <v>11.1</v>
      </c>
      <c r="F23" s="19">
        <v>11.1</v>
      </c>
      <c r="G23" s="19">
        <v>11.1</v>
      </c>
      <c r="H23" s="19">
        <v>11.1</v>
      </c>
      <c r="I23" s="19">
        <v>11.1</v>
      </c>
      <c r="J23" s="19">
        <v>11.1</v>
      </c>
      <c r="K23" s="20">
        <v>0</v>
      </c>
      <c r="L23" s="21">
        <v>1</v>
      </c>
      <c r="M23" s="21">
        <v>100000</v>
      </c>
      <c r="N23" s="21">
        <v>1110000</v>
      </c>
    </row>
    <row r="24" spans="2:14" ht="14.1" customHeight="1">
      <c r="B24" s="51" t="s">
        <v>61</v>
      </c>
      <c r="C24" s="11" t="s">
        <v>62</v>
      </c>
      <c r="D24" s="19">
        <v>12.95</v>
      </c>
      <c r="E24" s="19">
        <v>13.3</v>
      </c>
      <c r="F24" s="19">
        <v>12.95</v>
      </c>
      <c r="G24" s="19">
        <v>13.06</v>
      </c>
      <c r="H24" s="19">
        <v>13.13</v>
      </c>
      <c r="I24" s="19">
        <v>13.3</v>
      </c>
      <c r="J24" s="19">
        <v>13.15</v>
      </c>
      <c r="K24" s="20">
        <v>1.1399999999999999</v>
      </c>
      <c r="L24" s="21">
        <v>26</v>
      </c>
      <c r="M24" s="21">
        <v>2720000</v>
      </c>
      <c r="N24" s="21">
        <v>35533143.829999998</v>
      </c>
    </row>
    <row r="25" spans="2:14" ht="14.1" customHeight="1">
      <c r="B25" s="157" t="s">
        <v>45</v>
      </c>
      <c r="C25" s="158"/>
      <c r="D25" s="171"/>
      <c r="E25" s="172"/>
      <c r="F25" s="172"/>
      <c r="G25" s="172"/>
      <c r="H25" s="172"/>
      <c r="I25" s="172"/>
      <c r="J25" s="172"/>
      <c r="K25" s="161"/>
      <c r="L25" s="21">
        <f>SUM(L22:L24)</f>
        <v>28</v>
      </c>
      <c r="M25" s="21">
        <f>SUM(M22:M24)</f>
        <v>3120000</v>
      </c>
      <c r="N25" s="21">
        <f>SUM(N22:N24)</f>
        <v>37603143.829999998</v>
      </c>
    </row>
    <row r="26" spans="2:14" ht="14.1" customHeight="1">
      <c r="B26" s="154" t="s">
        <v>24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</row>
    <row r="27" spans="2:14" ht="14.1" customHeight="1">
      <c r="B27" s="51" t="s">
        <v>58</v>
      </c>
      <c r="C27" s="11" t="s">
        <v>57</v>
      </c>
      <c r="D27" s="19">
        <v>3.2</v>
      </c>
      <c r="E27" s="19">
        <v>3.2</v>
      </c>
      <c r="F27" s="19">
        <v>3.09</v>
      </c>
      <c r="G27" s="19">
        <v>3.13</v>
      </c>
      <c r="H27" s="19">
        <v>3.2</v>
      </c>
      <c r="I27" s="19">
        <v>3.1</v>
      </c>
      <c r="J27" s="19">
        <v>3.2</v>
      </c>
      <c r="K27" s="20">
        <v>-3.12</v>
      </c>
      <c r="L27" s="21">
        <v>158</v>
      </c>
      <c r="M27" s="21">
        <v>84844242</v>
      </c>
      <c r="N27" s="21">
        <v>265342647.49000001</v>
      </c>
    </row>
    <row r="28" spans="2:14" ht="14.1" customHeight="1">
      <c r="B28" s="51" t="s">
        <v>121</v>
      </c>
      <c r="C28" s="11" t="s">
        <v>122</v>
      </c>
      <c r="D28" s="19">
        <v>0.85</v>
      </c>
      <c r="E28" s="19">
        <v>0.85</v>
      </c>
      <c r="F28" s="19">
        <v>0.85</v>
      </c>
      <c r="G28" s="19">
        <v>0.85</v>
      </c>
      <c r="H28" s="19">
        <v>0.86</v>
      </c>
      <c r="I28" s="19">
        <v>0.85</v>
      </c>
      <c r="J28" s="19">
        <v>0.85</v>
      </c>
      <c r="K28" s="20">
        <v>0</v>
      </c>
      <c r="L28" s="21">
        <v>1</v>
      </c>
      <c r="M28" s="21">
        <v>218115</v>
      </c>
      <c r="N28" s="21">
        <v>185397.75</v>
      </c>
    </row>
    <row r="29" spans="2:14" ht="14.1" customHeight="1">
      <c r="B29" s="51" t="s">
        <v>279</v>
      </c>
      <c r="C29" s="11" t="s">
        <v>280</v>
      </c>
      <c r="D29" s="19">
        <v>1.07</v>
      </c>
      <c r="E29" s="19">
        <v>1.07</v>
      </c>
      <c r="F29" s="19">
        <v>1.03</v>
      </c>
      <c r="G29" s="19">
        <v>1.04</v>
      </c>
      <c r="H29" s="19">
        <v>1.05</v>
      </c>
      <c r="I29" s="19">
        <v>1.04</v>
      </c>
      <c r="J29" s="19">
        <v>1.07</v>
      </c>
      <c r="K29" s="20">
        <v>-2.8</v>
      </c>
      <c r="L29" s="21">
        <v>17</v>
      </c>
      <c r="M29" s="21">
        <v>8500000</v>
      </c>
      <c r="N29" s="21">
        <v>8832000</v>
      </c>
    </row>
    <row r="30" spans="2:14" ht="14.1" customHeight="1">
      <c r="B30" s="51" t="s">
        <v>241</v>
      </c>
      <c r="C30" s="11" t="s">
        <v>243</v>
      </c>
      <c r="D30" s="19">
        <v>1.53</v>
      </c>
      <c r="E30" s="19">
        <v>1.53</v>
      </c>
      <c r="F30" s="19">
        <v>1.53</v>
      </c>
      <c r="G30" s="19">
        <v>1.53</v>
      </c>
      <c r="H30" s="19">
        <v>1.52</v>
      </c>
      <c r="I30" s="19">
        <v>1.53</v>
      </c>
      <c r="J30" s="19">
        <v>1.53</v>
      </c>
      <c r="K30" s="20">
        <v>0</v>
      </c>
      <c r="L30" s="21">
        <v>11</v>
      </c>
      <c r="M30" s="21">
        <v>3250000</v>
      </c>
      <c r="N30" s="21">
        <v>4972500</v>
      </c>
    </row>
    <row r="31" spans="2:14" ht="14.1" customHeight="1">
      <c r="B31" s="51" t="s">
        <v>240</v>
      </c>
      <c r="C31" s="11" t="s">
        <v>242</v>
      </c>
      <c r="D31" s="19">
        <v>2.2400000000000002</v>
      </c>
      <c r="E31" s="19">
        <v>2.27</v>
      </c>
      <c r="F31" s="19">
        <v>2.2400000000000002</v>
      </c>
      <c r="G31" s="19">
        <v>2.2599999999999998</v>
      </c>
      <c r="H31" s="19">
        <v>2.2599999999999998</v>
      </c>
      <c r="I31" s="19">
        <v>2.25</v>
      </c>
      <c r="J31" s="19">
        <v>2.2599999999999998</v>
      </c>
      <c r="K31" s="20">
        <v>-0.44</v>
      </c>
      <c r="L31" s="21">
        <v>51</v>
      </c>
      <c r="M31" s="21">
        <v>14030704</v>
      </c>
      <c r="N31" s="21">
        <v>31698182.079999998</v>
      </c>
    </row>
    <row r="32" spans="2:14" ht="14.1" customHeight="1">
      <c r="B32" s="51" t="s">
        <v>178</v>
      </c>
      <c r="C32" s="11" t="s">
        <v>179</v>
      </c>
      <c r="D32" s="19">
        <v>4.5999999999999996</v>
      </c>
      <c r="E32" s="19">
        <v>4.6100000000000003</v>
      </c>
      <c r="F32" s="19">
        <v>4.59</v>
      </c>
      <c r="G32" s="19">
        <v>4.5999999999999996</v>
      </c>
      <c r="H32" s="19">
        <v>4.6900000000000004</v>
      </c>
      <c r="I32" s="19">
        <v>4.59</v>
      </c>
      <c r="J32" s="19">
        <v>4.6900000000000004</v>
      </c>
      <c r="K32" s="20">
        <v>-2.13</v>
      </c>
      <c r="L32" s="21">
        <v>10</v>
      </c>
      <c r="M32" s="21">
        <v>1321000</v>
      </c>
      <c r="N32" s="21">
        <v>6074100</v>
      </c>
    </row>
    <row r="33" spans="2:14" ht="14.1" customHeight="1">
      <c r="B33" s="157" t="s">
        <v>25</v>
      </c>
      <c r="C33" s="158"/>
      <c r="D33" s="159"/>
      <c r="E33" s="160"/>
      <c r="F33" s="160"/>
      <c r="G33" s="160"/>
      <c r="H33" s="160"/>
      <c r="I33" s="160"/>
      <c r="J33" s="160"/>
      <c r="K33" s="161"/>
      <c r="L33" s="21">
        <f>SUM(L27:L32)</f>
        <v>248</v>
      </c>
      <c r="M33" s="21">
        <f>SUM(M27:M32)</f>
        <v>112164061</v>
      </c>
      <c r="N33" s="21">
        <f>SUM(N27:N32)</f>
        <v>317104827.31999999</v>
      </c>
    </row>
    <row r="34" spans="2:14" ht="14.1" customHeight="1">
      <c r="B34" s="169" t="s">
        <v>26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56"/>
    </row>
    <row r="35" spans="2:14" ht="14.1" customHeight="1">
      <c r="B35" s="51" t="s">
        <v>46</v>
      </c>
      <c r="C35" s="11" t="s">
        <v>47</v>
      </c>
      <c r="D35" s="19">
        <v>10.95</v>
      </c>
      <c r="E35" s="19">
        <v>10.95</v>
      </c>
      <c r="F35" s="19">
        <v>10.85</v>
      </c>
      <c r="G35" s="19">
        <v>10.86</v>
      </c>
      <c r="H35" s="19">
        <v>10.83</v>
      </c>
      <c r="I35" s="19">
        <v>10.85</v>
      </c>
      <c r="J35" s="19">
        <v>10.8</v>
      </c>
      <c r="K35" s="20">
        <v>0.46</v>
      </c>
      <c r="L35" s="21">
        <v>37</v>
      </c>
      <c r="M35" s="21">
        <v>3300710</v>
      </c>
      <c r="N35" s="21">
        <v>35858589</v>
      </c>
    </row>
    <row r="36" spans="2:14" ht="14.1" customHeight="1">
      <c r="B36" s="157" t="s">
        <v>48</v>
      </c>
      <c r="C36" s="158"/>
      <c r="D36" s="159"/>
      <c r="E36" s="160"/>
      <c r="F36" s="160"/>
      <c r="G36" s="160"/>
      <c r="H36" s="160"/>
      <c r="I36" s="160"/>
      <c r="J36" s="160"/>
      <c r="K36" s="161"/>
      <c r="L36" s="21">
        <v>37</v>
      </c>
      <c r="M36" s="21">
        <v>3300710</v>
      </c>
      <c r="N36" s="21">
        <v>35858589</v>
      </c>
    </row>
    <row r="37" spans="2:14" ht="14.1" customHeight="1">
      <c r="B37" s="154" t="s">
        <v>39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6"/>
    </row>
    <row r="38" spans="2:14" ht="14.1" customHeight="1">
      <c r="B38" s="51" t="s">
        <v>50</v>
      </c>
      <c r="C38" s="11" t="s">
        <v>51</v>
      </c>
      <c r="D38" s="19">
        <v>10.75</v>
      </c>
      <c r="E38" s="19">
        <v>10.75</v>
      </c>
      <c r="F38" s="19">
        <v>10.75</v>
      </c>
      <c r="G38" s="19">
        <v>10.75</v>
      </c>
      <c r="H38" s="19">
        <v>10.26</v>
      </c>
      <c r="I38" s="19">
        <v>10.75</v>
      </c>
      <c r="J38" s="19">
        <v>10.26</v>
      </c>
      <c r="K38" s="20">
        <v>4.78</v>
      </c>
      <c r="L38" s="21">
        <v>10</v>
      </c>
      <c r="M38" s="21">
        <v>2302440</v>
      </c>
      <c r="N38" s="21">
        <v>24751230</v>
      </c>
    </row>
    <row r="39" spans="2:14" ht="14.1" customHeight="1">
      <c r="B39" s="52" t="s">
        <v>111</v>
      </c>
      <c r="C39" s="11" t="s">
        <v>112</v>
      </c>
      <c r="D39" s="19">
        <v>90</v>
      </c>
      <c r="E39" s="19">
        <v>90</v>
      </c>
      <c r="F39" s="19">
        <v>90</v>
      </c>
      <c r="G39" s="19">
        <v>90</v>
      </c>
      <c r="H39" s="19">
        <v>87.68</v>
      </c>
      <c r="I39" s="19">
        <v>90</v>
      </c>
      <c r="J39" s="19">
        <v>90</v>
      </c>
      <c r="K39" s="20">
        <v>0</v>
      </c>
      <c r="L39" s="21">
        <v>1</v>
      </c>
      <c r="M39" s="21">
        <v>25000</v>
      </c>
      <c r="N39" s="21">
        <v>2250000</v>
      </c>
    </row>
    <row r="40" spans="2:14" ht="14.1" customHeight="1">
      <c r="B40" s="52" t="s">
        <v>59</v>
      </c>
      <c r="C40" s="11" t="s">
        <v>60</v>
      </c>
      <c r="D40" s="19">
        <v>34</v>
      </c>
      <c r="E40" s="19">
        <v>34</v>
      </c>
      <c r="F40" s="19">
        <v>34</v>
      </c>
      <c r="G40" s="19">
        <v>34</v>
      </c>
      <c r="H40" s="19">
        <v>34.909999999999997</v>
      </c>
      <c r="I40" s="19">
        <v>34</v>
      </c>
      <c r="J40" s="19">
        <v>35</v>
      </c>
      <c r="K40" s="20">
        <v>-2.86</v>
      </c>
      <c r="L40" s="21">
        <v>1</v>
      </c>
      <c r="M40" s="21">
        <v>33000</v>
      </c>
      <c r="N40" s="21">
        <v>1122000</v>
      </c>
    </row>
    <row r="41" spans="2:14" ht="14.1" customHeight="1">
      <c r="B41" s="51" t="s">
        <v>275</v>
      </c>
      <c r="C41" s="11" t="s">
        <v>276</v>
      </c>
      <c r="D41" s="19">
        <v>11.4</v>
      </c>
      <c r="E41" s="19">
        <v>11.4</v>
      </c>
      <c r="F41" s="19">
        <v>11.4</v>
      </c>
      <c r="G41" s="19">
        <v>11.4</v>
      </c>
      <c r="H41" s="19">
        <v>11.1</v>
      </c>
      <c r="I41" s="19">
        <v>11.4</v>
      </c>
      <c r="J41" s="19">
        <v>11.1</v>
      </c>
      <c r="K41" s="20">
        <v>2.7</v>
      </c>
      <c r="L41" s="21">
        <v>2</v>
      </c>
      <c r="M41" s="21">
        <v>395000</v>
      </c>
      <c r="N41" s="21">
        <v>4503000</v>
      </c>
    </row>
    <row r="42" spans="2:14" ht="14.1" customHeight="1">
      <c r="B42" s="157" t="s">
        <v>49</v>
      </c>
      <c r="C42" s="158"/>
      <c r="D42" s="159"/>
      <c r="E42" s="160"/>
      <c r="F42" s="160"/>
      <c r="G42" s="160"/>
      <c r="H42" s="160"/>
      <c r="I42" s="160"/>
      <c r="J42" s="160"/>
      <c r="K42" s="161"/>
      <c r="L42" s="21">
        <f>SUM(L38:L41)</f>
        <v>14</v>
      </c>
      <c r="M42" s="21">
        <f>SUM(M38:M41)</f>
        <v>2755440</v>
      </c>
      <c r="N42" s="21">
        <f>SUM(N38:N41)</f>
        <v>32626230</v>
      </c>
    </row>
    <row r="43" spans="2:14" ht="14.1" customHeight="1">
      <c r="B43" s="167" t="s">
        <v>27</v>
      </c>
      <c r="C43" s="168"/>
      <c r="D43" s="164"/>
      <c r="E43" s="165"/>
      <c r="F43" s="165"/>
      <c r="G43" s="165"/>
      <c r="H43" s="165"/>
      <c r="I43" s="165"/>
      <c r="J43" s="165"/>
      <c r="K43" s="166"/>
      <c r="L43" s="31">
        <f>L42+L36+L33+L25+L20+L16</f>
        <v>490</v>
      </c>
      <c r="M43" s="31">
        <f>M42+M36+M33+M25+M20+M16</f>
        <v>26729877664</v>
      </c>
      <c r="N43" s="31">
        <f>N42+N36+N33+N25+N20+N16</f>
        <v>33747458579.799999</v>
      </c>
    </row>
    <row r="44" spans="2:14" ht="20.25" customHeight="1">
      <c r="B44" s="162" t="s">
        <v>294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3"/>
    </row>
    <row r="45" spans="2:14" ht="33" customHeight="1">
      <c r="B45" s="68" t="s">
        <v>11</v>
      </c>
      <c r="C45" s="69" t="s">
        <v>12</v>
      </c>
      <c r="D45" s="69" t="s">
        <v>13</v>
      </c>
      <c r="E45" s="69" t="s">
        <v>14</v>
      </c>
      <c r="F45" s="69" t="s">
        <v>15</v>
      </c>
      <c r="G45" s="69" t="s">
        <v>16</v>
      </c>
      <c r="H45" s="69" t="s">
        <v>17</v>
      </c>
      <c r="I45" s="69" t="s">
        <v>18</v>
      </c>
      <c r="J45" s="69" t="s">
        <v>19</v>
      </c>
      <c r="K45" s="69" t="s">
        <v>20</v>
      </c>
      <c r="L45" s="69" t="s">
        <v>3</v>
      </c>
      <c r="M45" s="69" t="s">
        <v>2</v>
      </c>
      <c r="N45" s="69" t="s">
        <v>1</v>
      </c>
    </row>
    <row r="46" spans="2:14" ht="15.75" customHeight="1">
      <c r="B46" s="154" t="s">
        <v>21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6"/>
    </row>
    <row r="47" spans="2:14" ht="18" customHeight="1">
      <c r="B47" s="51" t="s">
        <v>228</v>
      </c>
      <c r="C47" s="11" t="s">
        <v>229</v>
      </c>
      <c r="D47" s="19">
        <v>0.36</v>
      </c>
      <c r="E47" s="19">
        <v>0.36</v>
      </c>
      <c r="F47" s="19">
        <v>0.36</v>
      </c>
      <c r="G47" s="19">
        <v>0.36</v>
      </c>
      <c r="H47" s="19">
        <v>0.36</v>
      </c>
      <c r="I47" s="19">
        <v>0.36</v>
      </c>
      <c r="J47" s="19">
        <v>0.36</v>
      </c>
      <c r="K47" s="20">
        <v>0</v>
      </c>
      <c r="L47" s="21">
        <v>1</v>
      </c>
      <c r="M47" s="21">
        <v>1000000</v>
      </c>
      <c r="N47" s="21">
        <v>360000</v>
      </c>
    </row>
    <row r="48" spans="2:14" ht="15.75" customHeight="1">
      <c r="B48" s="157" t="s">
        <v>22</v>
      </c>
      <c r="C48" s="158"/>
      <c r="D48" s="159"/>
      <c r="E48" s="160"/>
      <c r="F48" s="160"/>
      <c r="G48" s="160"/>
      <c r="H48" s="160"/>
      <c r="I48" s="160"/>
      <c r="J48" s="160"/>
      <c r="K48" s="161"/>
      <c r="L48" s="21">
        <v>1</v>
      </c>
      <c r="M48" s="21">
        <v>1000000</v>
      </c>
      <c r="N48" s="21">
        <v>360000</v>
      </c>
    </row>
    <row r="49" spans="2:14" ht="15" customHeight="1">
      <c r="B49" s="169" t="s">
        <v>24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56"/>
    </row>
    <row r="50" spans="2:14" ht="15" customHeight="1">
      <c r="B50" s="51" t="s">
        <v>244</v>
      </c>
      <c r="C50" s="48" t="s">
        <v>245</v>
      </c>
      <c r="D50" s="19">
        <v>4.25</v>
      </c>
      <c r="E50" s="19">
        <v>4.7</v>
      </c>
      <c r="F50" s="19">
        <v>4.25</v>
      </c>
      <c r="G50" s="19">
        <v>4.42</v>
      </c>
      <c r="H50" s="19">
        <v>4.05</v>
      </c>
      <c r="I50" s="19">
        <v>4.29</v>
      </c>
      <c r="J50" s="19">
        <v>4.24</v>
      </c>
      <c r="K50" s="20">
        <v>1.18</v>
      </c>
      <c r="L50" s="21">
        <v>70</v>
      </c>
      <c r="M50" s="21">
        <v>7611171</v>
      </c>
      <c r="N50" s="21">
        <v>33653773.590000004</v>
      </c>
    </row>
    <row r="51" spans="2:14" ht="15" customHeight="1">
      <c r="B51" s="187" t="s">
        <v>25</v>
      </c>
      <c r="C51" s="158"/>
      <c r="D51" s="159"/>
      <c r="E51" s="160"/>
      <c r="F51" s="160"/>
      <c r="G51" s="160"/>
      <c r="H51" s="160"/>
      <c r="I51" s="160"/>
      <c r="J51" s="160"/>
      <c r="K51" s="161"/>
      <c r="L51" s="21">
        <v>70</v>
      </c>
      <c r="M51" s="21">
        <v>7611171</v>
      </c>
      <c r="N51" s="21">
        <v>33653773.590000004</v>
      </c>
    </row>
    <row r="52" spans="2:14" ht="15.75" customHeight="1">
      <c r="B52" s="154" t="s">
        <v>39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</row>
    <row r="53" spans="2:14" ht="18" customHeight="1">
      <c r="B53" s="51" t="s">
        <v>180</v>
      </c>
      <c r="C53" s="11" t="s">
        <v>181</v>
      </c>
      <c r="D53" s="19">
        <v>13.98</v>
      </c>
      <c r="E53" s="19">
        <v>13.98</v>
      </c>
      <c r="F53" s="19">
        <v>13.98</v>
      </c>
      <c r="G53" s="19">
        <v>13.98</v>
      </c>
      <c r="H53" s="19">
        <v>12.97</v>
      </c>
      <c r="I53" s="19">
        <v>13.98</v>
      </c>
      <c r="J53" s="19">
        <v>12</v>
      </c>
      <c r="K53" s="20">
        <v>16.5</v>
      </c>
      <c r="L53" s="21">
        <v>4</v>
      </c>
      <c r="M53" s="21">
        <v>200000</v>
      </c>
      <c r="N53" s="21">
        <v>2796000</v>
      </c>
    </row>
    <row r="54" spans="2:14" ht="15.75" customHeight="1">
      <c r="B54" s="157"/>
      <c r="C54" s="158"/>
      <c r="D54" s="159"/>
      <c r="E54" s="160"/>
      <c r="F54" s="160"/>
      <c r="G54" s="160"/>
      <c r="H54" s="160"/>
      <c r="I54" s="160"/>
      <c r="J54" s="160"/>
      <c r="K54" s="161"/>
      <c r="L54" s="21">
        <v>4</v>
      </c>
      <c r="M54" s="21">
        <v>200000</v>
      </c>
      <c r="N54" s="21">
        <v>2796000</v>
      </c>
    </row>
    <row r="55" spans="2:14" ht="15" customHeight="1">
      <c r="B55" s="167" t="s">
        <v>52</v>
      </c>
      <c r="C55" s="168"/>
      <c r="D55" s="164"/>
      <c r="E55" s="165"/>
      <c r="F55" s="165"/>
      <c r="G55" s="165"/>
      <c r="H55" s="165"/>
      <c r="I55" s="165"/>
      <c r="J55" s="165"/>
      <c r="K55" s="166"/>
      <c r="L55" s="31">
        <f>L54+L51+L48</f>
        <v>75</v>
      </c>
      <c r="M55" s="31">
        <f t="shared" ref="M55:N55" si="0">M54+M51+M48</f>
        <v>8811171</v>
      </c>
      <c r="N55" s="31">
        <f t="shared" si="0"/>
        <v>36809773.590000004</v>
      </c>
    </row>
    <row r="56" spans="2:14" ht="18.75" customHeight="1">
      <c r="B56" s="162" t="s">
        <v>295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3"/>
    </row>
    <row r="57" spans="2:14" ht="27.75" customHeight="1">
      <c r="B57" s="68" t="s">
        <v>11</v>
      </c>
      <c r="C57" s="69" t="s">
        <v>12</v>
      </c>
      <c r="D57" s="69" t="s">
        <v>13</v>
      </c>
      <c r="E57" s="69" t="s">
        <v>14</v>
      </c>
      <c r="F57" s="69" t="s">
        <v>15</v>
      </c>
      <c r="G57" s="69" t="s">
        <v>16</v>
      </c>
      <c r="H57" s="69" t="s">
        <v>17</v>
      </c>
      <c r="I57" s="69" t="s">
        <v>18</v>
      </c>
      <c r="J57" s="69" t="s">
        <v>19</v>
      </c>
      <c r="K57" s="69" t="s">
        <v>20</v>
      </c>
      <c r="L57" s="69" t="s">
        <v>3</v>
      </c>
      <c r="M57" s="69" t="s">
        <v>2</v>
      </c>
      <c r="N57" s="69" t="s">
        <v>1</v>
      </c>
    </row>
    <row r="58" spans="2:14" ht="15" customHeight="1">
      <c r="B58" s="154" t="s">
        <v>21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6"/>
    </row>
    <row r="59" spans="2:14" ht="15" customHeight="1">
      <c r="B59" s="51" t="s">
        <v>299</v>
      </c>
      <c r="C59" s="48" t="s">
        <v>300</v>
      </c>
      <c r="D59" s="19">
        <v>0.08</v>
      </c>
      <c r="E59" s="19">
        <v>0.08</v>
      </c>
      <c r="F59" s="19">
        <v>0.08</v>
      </c>
      <c r="G59" s="19">
        <v>0.08</v>
      </c>
      <c r="H59" s="19">
        <v>0.08</v>
      </c>
      <c r="I59" s="19">
        <v>0.08</v>
      </c>
      <c r="J59" s="19">
        <v>0.08</v>
      </c>
      <c r="K59" s="20">
        <v>0</v>
      </c>
      <c r="L59" s="21">
        <v>7</v>
      </c>
      <c r="M59" s="21">
        <v>41130219</v>
      </c>
      <c r="N59" s="21">
        <v>3290417.52</v>
      </c>
    </row>
    <row r="60" spans="2:14" ht="15" customHeight="1">
      <c r="B60" s="157" t="s">
        <v>22</v>
      </c>
      <c r="C60" s="158"/>
      <c r="D60" s="171"/>
      <c r="E60" s="172"/>
      <c r="F60" s="172"/>
      <c r="G60" s="172"/>
      <c r="H60" s="172"/>
      <c r="I60" s="172"/>
      <c r="J60" s="172"/>
      <c r="K60" s="161"/>
      <c r="L60" s="21">
        <v>7</v>
      </c>
      <c r="M60" s="21">
        <v>41130219</v>
      </c>
      <c r="N60" s="21">
        <v>3290417.52</v>
      </c>
    </row>
    <row r="61" spans="2:14" ht="15" customHeight="1">
      <c r="B61" s="169" t="s">
        <v>32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56"/>
    </row>
    <row r="62" spans="2:14" ht="15" customHeight="1">
      <c r="B62" s="52" t="s">
        <v>151</v>
      </c>
      <c r="C62" s="13" t="s">
        <v>152</v>
      </c>
      <c r="D62" s="19">
        <v>0.25</v>
      </c>
      <c r="E62" s="19">
        <v>0.25</v>
      </c>
      <c r="F62" s="19">
        <v>0.25</v>
      </c>
      <c r="G62" s="19">
        <v>0.25</v>
      </c>
      <c r="H62" s="19">
        <v>0.25</v>
      </c>
      <c r="I62" s="19">
        <v>0.25</v>
      </c>
      <c r="J62" s="19">
        <v>0.25</v>
      </c>
      <c r="K62" s="20">
        <v>0</v>
      </c>
      <c r="L62" s="21">
        <v>2</v>
      </c>
      <c r="M62" s="21">
        <v>54000</v>
      </c>
      <c r="N62" s="21">
        <v>13500</v>
      </c>
    </row>
    <row r="63" spans="2:14" ht="15" customHeight="1">
      <c r="B63" s="157" t="s">
        <v>274</v>
      </c>
      <c r="C63" s="158"/>
      <c r="D63" s="171"/>
      <c r="E63" s="172"/>
      <c r="F63" s="172"/>
      <c r="G63" s="172"/>
      <c r="H63" s="172"/>
      <c r="I63" s="172"/>
      <c r="J63" s="172"/>
      <c r="K63" s="161"/>
      <c r="L63" s="21">
        <v>2</v>
      </c>
      <c r="M63" s="21">
        <v>54000</v>
      </c>
      <c r="N63" s="21">
        <v>13500</v>
      </c>
    </row>
    <row r="64" spans="2:14" ht="15" customHeight="1">
      <c r="B64" s="169" t="s">
        <v>23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56"/>
    </row>
    <row r="65" spans="2:14" ht="15" customHeight="1">
      <c r="B65" s="52" t="s">
        <v>164</v>
      </c>
      <c r="C65" s="13" t="s">
        <v>165</v>
      </c>
      <c r="D65" s="19">
        <v>1.25</v>
      </c>
      <c r="E65" s="19">
        <v>1.25</v>
      </c>
      <c r="F65" s="19">
        <v>1.25</v>
      </c>
      <c r="G65" s="19">
        <v>1.25</v>
      </c>
      <c r="H65" s="19">
        <v>1.24</v>
      </c>
      <c r="I65" s="19">
        <v>1.25</v>
      </c>
      <c r="J65" s="19">
        <v>1.24</v>
      </c>
      <c r="K65" s="20">
        <v>0.81</v>
      </c>
      <c r="L65" s="21">
        <v>1</v>
      </c>
      <c r="M65" s="21">
        <v>50000</v>
      </c>
      <c r="N65" s="21">
        <v>62500</v>
      </c>
    </row>
    <row r="66" spans="2:14" ht="15" customHeight="1">
      <c r="B66" s="52" t="s">
        <v>81</v>
      </c>
      <c r="C66" s="13" t="s">
        <v>80</v>
      </c>
      <c r="D66" s="19">
        <v>1.92</v>
      </c>
      <c r="E66" s="19">
        <v>1.95</v>
      </c>
      <c r="F66" s="19">
        <v>1.89</v>
      </c>
      <c r="G66" s="19">
        <v>1.95</v>
      </c>
      <c r="H66" s="19">
        <v>1.8</v>
      </c>
      <c r="I66" s="19">
        <v>1.95</v>
      </c>
      <c r="J66" s="19">
        <v>1.86</v>
      </c>
      <c r="K66" s="20">
        <v>4.84</v>
      </c>
      <c r="L66" s="21">
        <v>39</v>
      </c>
      <c r="M66" s="21">
        <v>50575320</v>
      </c>
      <c r="N66" s="21">
        <v>98439355.799999997</v>
      </c>
    </row>
    <row r="67" spans="2:14" ht="15" customHeight="1">
      <c r="B67" s="157" t="s">
        <v>45</v>
      </c>
      <c r="C67" s="158"/>
      <c r="D67" s="171"/>
      <c r="E67" s="172"/>
      <c r="F67" s="172"/>
      <c r="G67" s="172"/>
      <c r="H67" s="172"/>
      <c r="I67" s="172"/>
      <c r="J67" s="172"/>
      <c r="K67" s="161"/>
      <c r="L67" s="21">
        <f>SUM(L65:L66)</f>
        <v>40</v>
      </c>
      <c r="M67" s="21">
        <f>SUM(M65:M66)</f>
        <v>50625320</v>
      </c>
      <c r="N67" s="21">
        <f>SUM(N65:N66)</f>
        <v>98501855.799999997</v>
      </c>
    </row>
    <row r="68" spans="2:14" ht="15" customHeight="1">
      <c r="B68" s="184" t="s">
        <v>24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6"/>
    </row>
    <row r="69" spans="2:14" ht="15" customHeight="1">
      <c r="B69" s="51" t="s">
        <v>113</v>
      </c>
      <c r="C69" s="18" t="s">
        <v>114</v>
      </c>
      <c r="D69" s="19">
        <v>1.03</v>
      </c>
      <c r="E69" s="19">
        <v>1.06</v>
      </c>
      <c r="F69" s="19">
        <v>1.03</v>
      </c>
      <c r="G69" s="19">
        <v>1.04</v>
      </c>
      <c r="H69" s="19">
        <v>1.03</v>
      </c>
      <c r="I69" s="19">
        <v>1.06</v>
      </c>
      <c r="J69" s="19">
        <v>1.05</v>
      </c>
      <c r="K69" s="20">
        <v>0.95</v>
      </c>
      <c r="L69" s="21">
        <v>3</v>
      </c>
      <c r="M69" s="21">
        <v>2040350</v>
      </c>
      <c r="N69" s="21">
        <v>2131271</v>
      </c>
    </row>
    <row r="70" spans="2:14" ht="15" customHeight="1">
      <c r="B70" s="51" t="s">
        <v>87</v>
      </c>
      <c r="C70" s="18" t="s">
        <v>84</v>
      </c>
      <c r="D70" s="19">
        <v>0.86</v>
      </c>
      <c r="E70" s="19">
        <v>0.86</v>
      </c>
      <c r="F70" s="19">
        <v>0.85</v>
      </c>
      <c r="G70" s="19">
        <v>0.85</v>
      </c>
      <c r="H70" s="19">
        <v>0.86</v>
      </c>
      <c r="I70" s="19">
        <v>0.85</v>
      </c>
      <c r="J70" s="19">
        <v>0.86</v>
      </c>
      <c r="K70" s="20">
        <v>-1.1599999999999999</v>
      </c>
      <c r="L70" s="21">
        <v>6</v>
      </c>
      <c r="M70" s="21">
        <v>5931096</v>
      </c>
      <c r="N70" s="21">
        <v>5046431.5999999996</v>
      </c>
    </row>
    <row r="71" spans="2:14" ht="15" customHeight="1">
      <c r="B71" s="157" t="s">
        <v>25</v>
      </c>
      <c r="C71" s="158"/>
      <c r="D71" s="171"/>
      <c r="E71" s="172"/>
      <c r="F71" s="172"/>
      <c r="G71" s="172"/>
      <c r="H71" s="172"/>
      <c r="I71" s="172"/>
      <c r="J71" s="172"/>
      <c r="K71" s="161"/>
      <c r="L71" s="21">
        <f>SUM(L69:L70)</f>
        <v>9</v>
      </c>
      <c r="M71" s="21">
        <f>SUM(M69:M70)</f>
        <v>7971446</v>
      </c>
      <c r="N71" s="21">
        <f>SUM(N69:N70)</f>
        <v>7177702.5999999996</v>
      </c>
    </row>
    <row r="72" spans="2:14" ht="15" customHeight="1">
      <c r="B72" s="154" t="s">
        <v>39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6"/>
    </row>
    <row r="73" spans="2:14" ht="15" customHeight="1">
      <c r="B73" s="51" t="s">
        <v>260</v>
      </c>
      <c r="C73" s="18" t="s">
        <v>261</v>
      </c>
      <c r="D73" s="19">
        <v>10.24</v>
      </c>
      <c r="E73" s="19">
        <v>10.34</v>
      </c>
      <c r="F73" s="19">
        <v>10.1</v>
      </c>
      <c r="G73" s="19">
        <v>10.24</v>
      </c>
      <c r="H73" s="19">
        <v>10</v>
      </c>
      <c r="I73" s="19">
        <v>10.119999999999999</v>
      </c>
      <c r="J73" s="19">
        <v>10</v>
      </c>
      <c r="K73" s="20">
        <v>1.2</v>
      </c>
      <c r="L73" s="21">
        <v>38</v>
      </c>
      <c r="M73" s="21">
        <v>2340000</v>
      </c>
      <c r="N73" s="21">
        <v>23966680</v>
      </c>
    </row>
    <row r="74" spans="2:14" ht="15" customHeight="1">
      <c r="B74" s="51" t="s">
        <v>116</v>
      </c>
      <c r="C74" s="18" t="s">
        <v>115</v>
      </c>
      <c r="D74" s="19">
        <v>19</v>
      </c>
      <c r="E74" s="19">
        <v>19.899999999999999</v>
      </c>
      <c r="F74" s="19">
        <v>19</v>
      </c>
      <c r="G74" s="19">
        <v>19.059999999999999</v>
      </c>
      <c r="H74" s="19">
        <v>18.66</v>
      </c>
      <c r="I74" s="19">
        <v>19.899999999999999</v>
      </c>
      <c r="J74" s="19">
        <v>18.96</v>
      </c>
      <c r="K74" s="20">
        <v>4.96</v>
      </c>
      <c r="L74" s="21">
        <v>12</v>
      </c>
      <c r="M74" s="21">
        <v>4885500</v>
      </c>
      <c r="N74" s="21">
        <v>93103375</v>
      </c>
    </row>
    <row r="75" spans="2:14" ht="15" customHeight="1">
      <c r="B75" s="51" t="s">
        <v>155</v>
      </c>
      <c r="C75" s="18" t="s">
        <v>156</v>
      </c>
      <c r="D75" s="19">
        <v>22</v>
      </c>
      <c r="E75" s="19">
        <v>22</v>
      </c>
      <c r="F75" s="19">
        <v>22</v>
      </c>
      <c r="G75" s="19">
        <v>22</v>
      </c>
      <c r="H75" s="19">
        <v>21.7</v>
      </c>
      <c r="I75" s="19">
        <v>22</v>
      </c>
      <c r="J75" s="19">
        <v>21.7</v>
      </c>
      <c r="K75" s="20">
        <v>1.38</v>
      </c>
      <c r="L75" s="21">
        <v>1</v>
      </c>
      <c r="M75" s="21">
        <v>6253</v>
      </c>
      <c r="N75" s="21">
        <v>137566</v>
      </c>
    </row>
    <row r="76" spans="2:14" ht="15" customHeight="1">
      <c r="B76" s="157" t="s">
        <v>49</v>
      </c>
      <c r="C76" s="158"/>
      <c r="D76" s="181"/>
      <c r="E76" s="182"/>
      <c r="F76" s="182"/>
      <c r="G76" s="182"/>
      <c r="H76" s="182"/>
      <c r="I76" s="182"/>
      <c r="J76" s="182"/>
      <c r="K76" s="183"/>
      <c r="L76" s="21">
        <f>SUM(L73:L75)</f>
        <v>51</v>
      </c>
      <c r="M76" s="21">
        <f>SUM(M73:M75)</f>
        <v>7231753</v>
      </c>
      <c r="N76" s="21">
        <f>SUM(N73:N75)</f>
        <v>117207621</v>
      </c>
    </row>
    <row r="77" spans="2:14" ht="15" customHeight="1">
      <c r="B77" s="169" t="s">
        <v>26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56"/>
    </row>
    <row r="78" spans="2:14" ht="15" customHeight="1">
      <c r="B78" s="51" t="s">
        <v>171</v>
      </c>
      <c r="C78" s="48" t="s">
        <v>170</v>
      </c>
      <c r="D78" s="19">
        <v>0.6</v>
      </c>
      <c r="E78" s="19">
        <v>0.6</v>
      </c>
      <c r="F78" s="19">
        <v>0.6</v>
      </c>
      <c r="G78" s="19">
        <v>0.6</v>
      </c>
      <c r="H78" s="19">
        <v>0.57999999999999996</v>
      </c>
      <c r="I78" s="19">
        <v>0.6</v>
      </c>
      <c r="J78" s="19">
        <v>0.57999999999999996</v>
      </c>
      <c r="K78" s="20">
        <v>3.45</v>
      </c>
      <c r="L78" s="21">
        <v>2</v>
      </c>
      <c r="M78" s="21">
        <v>50000</v>
      </c>
      <c r="N78" s="21">
        <v>30000</v>
      </c>
    </row>
    <row r="79" spans="2:14" ht="15" customHeight="1">
      <c r="B79" s="157" t="s">
        <v>48</v>
      </c>
      <c r="C79" s="158"/>
      <c r="D79" s="181"/>
      <c r="E79" s="182"/>
      <c r="F79" s="182"/>
      <c r="G79" s="182"/>
      <c r="H79" s="182"/>
      <c r="I79" s="182"/>
      <c r="J79" s="182"/>
      <c r="K79" s="183"/>
      <c r="L79" s="21">
        <v>2</v>
      </c>
      <c r="M79" s="21">
        <v>50000</v>
      </c>
      <c r="N79" s="21">
        <v>30000</v>
      </c>
    </row>
    <row r="80" spans="2:14" ht="15" customHeight="1">
      <c r="B80" s="167" t="s">
        <v>130</v>
      </c>
      <c r="C80" s="168"/>
      <c r="D80" s="178"/>
      <c r="E80" s="179"/>
      <c r="F80" s="179"/>
      <c r="G80" s="179"/>
      <c r="H80" s="179"/>
      <c r="I80" s="179"/>
      <c r="J80" s="179"/>
      <c r="K80" s="180"/>
      <c r="L80" s="32">
        <f>L79+L76+L71+L63+L67+L60</f>
        <v>111</v>
      </c>
      <c r="M80" s="32">
        <f>M79+M76+M71+M63+M67+M60</f>
        <v>107062738</v>
      </c>
      <c r="N80" s="32">
        <f>N79+N76+N71+N63+N67+N60</f>
        <v>226221096.91999999</v>
      </c>
    </row>
    <row r="81" spans="2:14" ht="15" customHeight="1">
      <c r="B81" s="173" t="s">
        <v>131</v>
      </c>
      <c r="C81" s="174"/>
      <c r="D81" s="175"/>
      <c r="E81" s="176"/>
      <c r="F81" s="176"/>
      <c r="G81" s="176"/>
      <c r="H81" s="176"/>
      <c r="I81" s="176"/>
      <c r="J81" s="176"/>
      <c r="K81" s="177"/>
      <c r="L81" s="33">
        <f>L80+L55+L43</f>
        <v>676</v>
      </c>
      <c r="M81" s="33">
        <f>M80+M55+M43</f>
        <v>26845751573</v>
      </c>
      <c r="N81" s="33">
        <f>N80+N55+N43</f>
        <v>34010489450.309998</v>
      </c>
    </row>
    <row r="82" spans="2:14" ht="15.6" customHeight="1"/>
    <row r="83" spans="2:14" ht="19.5" customHeight="1">
      <c r="L83" s="45"/>
      <c r="M83" s="45"/>
      <c r="N83" s="45"/>
    </row>
  </sheetData>
  <mergeCells count="56">
    <mergeCell ref="B51:C51"/>
    <mergeCell ref="D51:K51"/>
    <mergeCell ref="B49:N49"/>
    <mergeCell ref="B77:N77"/>
    <mergeCell ref="B79:C79"/>
    <mergeCell ref="D79:K79"/>
    <mergeCell ref="B64:N64"/>
    <mergeCell ref="B55:C55"/>
    <mergeCell ref="D55:K55"/>
    <mergeCell ref="B63:C63"/>
    <mergeCell ref="D63:K63"/>
    <mergeCell ref="B61:N61"/>
    <mergeCell ref="B52:N52"/>
    <mergeCell ref="B54:C54"/>
    <mergeCell ref="D54:K54"/>
    <mergeCell ref="B81:C81"/>
    <mergeCell ref="D81:K81"/>
    <mergeCell ref="B80:C80"/>
    <mergeCell ref="D80:K80"/>
    <mergeCell ref="B56:N56"/>
    <mergeCell ref="B76:C76"/>
    <mergeCell ref="D76:K76"/>
    <mergeCell ref="D71:K71"/>
    <mergeCell ref="B71:C71"/>
    <mergeCell ref="B72:N72"/>
    <mergeCell ref="B68:N68"/>
    <mergeCell ref="B58:N58"/>
    <mergeCell ref="D60:K60"/>
    <mergeCell ref="D67:K67"/>
    <mergeCell ref="B60:C60"/>
    <mergeCell ref="B67:C67"/>
    <mergeCell ref="B1:N1"/>
    <mergeCell ref="B44:N44"/>
    <mergeCell ref="D43:K43"/>
    <mergeCell ref="B43:C43"/>
    <mergeCell ref="B34:N34"/>
    <mergeCell ref="B3:N3"/>
    <mergeCell ref="B16:C16"/>
    <mergeCell ref="D16:K16"/>
    <mergeCell ref="B21:N21"/>
    <mergeCell ref="B25:C25"/>
    <mergeCell ref="B17:N17"/>
    <mergeCell ref="B20:C20"/>
    <mergeCell ref="D20:K20"/>
    <mergeCell ref="D25:K25"/>
    <mergeCell ref="B26:N26"/>
    <mergeCell ref="B33:C33"/>
    <mergeCell ref="B46:N46"/>
    <mergeCell ref="B48:C48"/>
    <mergeCell ref="D48:K48"/>
    <mergeCell ref="D33:K33"/>
    <mergeCell ref="B37:N37"/>
    <mergeCell ref="B36:C36"/>
    <mergeCell ref="D36:K36"/>
    <mergeCell ref="D42:K42"/>
    <mergeCell ref="B42:C4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rightToLeft="1" topLeftCell="A19" workbookViewId="0">
      <selection activeCell="H11" sqref="H11"/>
    </sheetView>
  </sheetViews>
  <sheetFormatPr defaultRowHeight="18.75"/>
  <cols>
    <col min="1" max="1" width="1.7109375" style="42" customWidth="1"/>
    <col min="2" max="2" width="25.28515625" style="42" bestFit="1" customWidth="1"/>
    <col min="3" max="3" width="12.42578125" style="42" customWidth="1"/>
    <col min="4" max="4" width="11.5703125" style="42" customWidth="1"/>
    <col min="5" max="5" width="21.28515625" style="42" customWidth="1"/>
    <col min="6" max="6" width="20.7109375" style="42" customWidth="1"/>
    <col min="7" max="256" width="9.140625" style="42"/>
    <col min="257" max="257" width="3.7109375" style="42" customWidth="1"/>
    <col min="258" max="258" width="25.28515625" style="42" bestFit="1" customWidth="1"/>
    <col min="259" max="259" width="12.42578125" style="42" customWidth="1"/>
    <col min="260" max="260" width="11.5703125" style="42" customWidth="1"/>
    <col min="261" max="261" width="17.85546875" style="42" customWidth="1"/>
    <col min="262" max="262" width="20.7109375" style="42" customWidth="1"/>
    <col min="263" max="512" width="9.140625" style="42"/>
    <col min="513" max="513" width="3.7109375" style="42" customWidth="1"/>
    <col min="514" max="514" width="25.28515625" style="42" bestFit="1" customWidth="1"/>
    <col min="515" max="515" width="12.42578125" style="42" customWidth="1"/>
    <col min="516" max="516" width="11.5703125" style="42" customWidth="1"/>
    <col min="517" max="517" width="17.85546875" style="42" customWidth="1"/>
    <col min="518" max="518" width="20.7109375" style="42" customWidth="1"/>
    <col min="519" max="768" width="9.140625" style="42"/>
    <col min="769" max="769" width="3.7109375" style="42" customWidth="1"/>
    <col min="770" max="770" width="25.28515625" style="42" bestFit="1" customWidth="1"/>
    <col min="771" max="771" width="12.42578125" style="42" customWidth="1"/>
    <col min="772" max="772" width="11.5703125" style="42" customWidth="1"/>
    <col min="773" max="773" width="17.85546875" style="42" customWidth="1"/>
    <col min="774" max="774" width="20.7109375" style="42" customWidth="1"/>
    <col min="775" max="1024" width="9.140625" style="42"/>
    <col min="1025" max="1025" width="3.7109375" style="42" customWidth="1"/>
    <col min="1026" max="1026" width="25.28515625" style="42" bestFit="1" customWidth="1"/>
    <col min="1027" max="1027" width="12.42578125" style="42" customWidth="1"/>
    <col min="1028" max="1028" width="11.5703125" style="42" customWidth="1"/>
    <col min="1029" max="1029" width="17.85546875" style="42" customWidth="1"/>
    <col min="1030" max="1030" width="20.7109375" style="42" customWidth="1"/>
    <col min="1031" max="1280" width="9.140625" style="42"/>
    <col min="1281" max="1281" width="3.7109375" style="42" customWidth="1"/>
    <col min="1282" max="1282" width="25.28515625" style="42" bestFit="1" customWidth="1"/>
    <col min="1283" max="1283" width="12.42578125" style="42" customWidth="1"/>
    <col min="1284" max="1284" width="11.5703125" style="42" customWidth="1"/>
    <col min="1285" max="1285" width="17.85546875" style="42" customWidth="1"/>
    <col min="1286" max="1286" width="20.7109375" style="42" customWidth="1"/>
    <col min="1287" max="1536" width="9.140625" style="42"/>
    <col min="1537" max="1537" width="3.7109375" style="42" customWidth="1"/>
    <col min="1538" max="1538" width="25.28515625" style="42" bestFit="1" customWidth="1"/>
    <col min="1539" max="1539" width="12.42578125" style="42" customWidth="1"/>
    <col min="1540" max="1540" width="11.5703125" style="42" customWidth="1"/>
    <col min="1541" max="1541" width="17.85546875" style="42" customWidth="1"/>
    <col min="1542" max="1542" width="20.7109375" style="42" customWidth="1"/>
    <col min="1543" max="1792" width="9.140625" style="42"/>
    <col min="1793" max="1793" width="3.7109375" style="42" customWidth="1"/>
    <col min="1794" max="1794" width="25.28515625" style="42" bestFit="1" customWidth="1"/>
    <col min="1795" max="1795" width="12.42578125" style="42" customWidth="1"/>
    <col min="1796" max="1796" width="11.5703125" style="42" customWidth="1"/>
    <col min="1797" max="1797" width="17.85546875" style="42" customWidth="1"/>
    <col min="1798" max="1798" width="20.7109375" style="42" customWidth="1"/>
    <col min="1799" max="2048" width="9.140625" style="42"/>
    <col min="2049" max="2049" width="3.7109375" style="42" customWidth="1"/>
    <col min="2050" max="2050" width="25.28515625" style="42" bestFit="1" customWidth="1"/>
    <col min="2051" max="2051" width="12.42578125" style="42" customWidth="1"/>
    <col min="2052" max="2052" width="11.5703125" style="42" customWidth="1"/>
    <col min="2053" max="2053" width="17.85546875" style="42" customWidth="1"/>
    <col min="2054" max="2054" width="20.7109375" style="42" customWidth="1"/>
    <col min="2055" max="2304" width="9.140625" style="42"/>
    <col min="2305" max="2305" width="3.7109375" style="42" customWidth="1"/>
    <col min="2306" max="2306" width="25.28515625" style="42" bestFit="1" customWidth="1"/>
    <col min="2307" max="2307" width="12.42578125" style="42" customWidth="1"/>
    <col min="2308" max="2308" width="11.5703125" style="42" customWidth="1"/>
    <col min="2309" max="2309" width="17.85546875" style="42" customWidth="1"/>
    <col min="2310" max="2310" width="20.7109375" style="42" customWidth="1"/>
    <col min="2311" max="2560" width="9.140625" style="42"/>
    <col min="2561" max="2561" width="3.7109375" style="42" customWidth="1"/>
    <col min="2562" max="2562" width="25.28515625" style="42" bestFit="1" customWidth="1"/>
    <col min="2563" max="2563" width="12.42578125" style="42" customWidth="1"/>
    <col min="2564" max="2564" width="11.5703125" style="42" customWidth="1"/>
    <col min="2565" max="2565" width="17.85546875" style="42" customWidth="1"/>
    <col min="2566" max="2566" width="20.7109375" style="42" customWidth="1"/>
    <col min="2567" max="2816" width="9.140625" style="42"/>
    <col min="2817" max="2817" width="3.7109375" style="42" customWidth="1"/>
    <col min="2818" max="2818" width="25.28515625" style="42" bestFit="1" customWidth="1"/>
    <col min="2819" max="2819" width="12.42578125" style="42" customWidth="1"/>
    <col min="2820" max="2820" width="11.5703125" style="42" customWidth="1"/>
    <col min="2821" max="2821" width="17.85546875" style="42" customWidth="1"/>
    <col min="2822" max="2822" width="20.7109375" style="42" customWidth="1"/>
    <col min="2823" max="3072" width="9.140625" style="42"/>
    <col min="3073" max="3073" width="3.7109375" style="42" customWidth="1"/>
    <col min="3074" max="3074" width="25.28515625" style="42" bestFit="1" customWidth="1"/>
    <col min="3075" max="3075" width="12.42578125" style="42" customWidth="1"/>
    <col min="3076" max="3076" width="11.5703125" style="42" customWidth="1"/>
    <col min="3077" max="3077" width="17.85546875" style="42" customWidth="1"/>
    <col min="3078" max="3078" width="20.7109375" style="42" customWidth="1"/>
    <col min="3079" max="3328" width="9.140625" style="42"/>
    <col min="3329" max="3329" width="3.7109375" style="42" customWidth="1"/>
    <col min="3330" max="3330" width="25.28515625" style="42" bestFit="1" customWidth="1"/>
    <col min="3331" max="3331" width="12.42578125" style="42" customWidth="1"/>
    <col min="3332" max="3332" width="11.5703125" style="42" customWidth="1"/>
    <col min="3333" max="3333" width="17.85546875" style="42" customWidth="1"/>
    <col min="3334" max="3334" width="20.7109375" style="42" customWidth="1"/>
    <col min="3335" max="3584" width="9.140625" style="42"/>
    <col min="3585" max="3585" width="3.7109375" style="42" customWidth="1"/>
    <col min="3586" max="3586" width="25.28515625" style="42" bestFit="1" customWidth="1"/>
    <col min="3587" max="3587" width="12.42578125" style="42" customWidth="1"/>
    <col min="3588" max="3588" width="11.5703125" style="42" customWidth="1"/>
    <col min="3589" max="3589" width="17.85546875" style="42" customWidth="1"/>
    <col min="3590" max="3590" width="20.7109375" style="42" customWidth="1"/>
    <col min="3591" max="3840" width="9.140625" style="42"/>
    <col min="3841" max="3841" width="3.7109375" style="42" customWidth="1"/>
    <col min="3842" max="3842" width="25.28515625" style="42" bestFit="1" customWidth="1"/>
    <col min="3843" max="3843" width="12.42578125" style="42" customWidth="1"/>
    <col min="3844" max="3844" width="11.5703125" style="42" customWidth="1"/>
    <col min="3845" max="3845" width="17.85546875" style="42" customWidth="1"/>
    <col min="3846" max="3846" width="20.7109375" style="42" customWidth="1"/>
    <col min="3847" max="4096" width="9.140625" style="42"/>
    <col min="4097" max="4097" width="3.7109375" style="42" customWidth="1"/>
    <col min="4098" max="4098" width="25.28515625" style="42" bestFit="1" customWidth="1"/>
    <col min="4099" max="4099" width="12.42578125" style="42" customWidth="1"/>
    <col min="4100" max="4100" width="11.5703125" style="42" customWidth="1"/>
    <col min="4101" max="4101" width="17.85546875" style="42" customWidth="1"/>
    <col min="4102" max="4102" width="20.7109375" style="42" customWidth="1"/>
    <col min="4103" max="4352" width="9.140625" style="42"/>
    <col min="4353" max="4353" width="3.7109375" style="42" customWidth="1"/>
    <col min="4354" max="4354" width="25.28515625" style="42" bestFit="1" customWidth="1"/>
    <col min="4355" max="4355" width="12.42578125" style="42" customWidth="1"/>
    <col min="4356" max="4356" width="11.5703125" style="42" customWidth="1"/>
    <col min="4357" max="4357" width="17.85546875" style="42" customWidth="1"/>
    <col min="4358" max="4358" width="20.7109375" style="42" customWidth="1"/>
    <col min="4359" max="4608" width="9.140625" style="42"/>
    <col min="4609" max="4609" width="3.7109375" style="42" customWidth="1"/>
    <col min="4610" max="4610" width="25.28515625" style="42" bestFit="1" customWidth="1"/>
    <col min="4611" max="4611" width="12.42578125" style="42" customWidth="1"/>
    <col min="4612" max="4612" width="11.5703125" style="42" customWidth="1"/>
    <col min="4613" max="4613" width="17.85546875" style="42" customWidth="1"/>
    <col min="4614" max="4614" width="20.7109375" style="42" customWidth="1"/>
    <col min="4615" max="4864" width="9.140625" style="42"/>
    <col min="4865" max="4865" width="3.7109375" style="42" customWidth="1"/>
    <col min="4866" max="4866" width="25.28515625" style="42" bestFit="1" customWidth="1"/>
    <col min="4867" max="4867" width="12.42578125" style="42" customWidth="1"/>
    <col min="4868" max="4868" width="11.5703125" style="42" customWidth="1"/>
    <col min="4869" max="4869" width="17.85546875" style="42" customWidth="1"/>
    <col min="4870" max="4870" width="20.7109375" style="42" customWidth="1"/>
    <col min="4871" max="5120" width="9.140625" style="42"/>
    <col min="5121" max="5121" width="3.7109375" style="42" customWidth="1"/>
    <col min="5122" max="5122" width="25.28515625" style="42" bestFit="1" customWidth="1"/>
    <col min="5123" max="5123" width="12.42578125" style="42" customWidth="1"/>
    <col min="5124" max="5124" width="11.5703125" style="42" customWidth="1"/>
    <col min="5125" max="5125" width="17.85546875" style="42" customWidth="1"/>
    <col min="5126" max="5126" width="20.7109375" style="42" customWidth="1"/>
    <col min="5127" max="5376" width="9.140625" style="42"/>
    <col min="5377" max="5377" width="3.7109375" style="42" customWidth="1"/>
    <col min="5378" max="5378" width="25.28515625" style="42" bestFit="1" customWidth="1"/>
    <col min="5379" max="5379" width="12.42578125" style="42" customWidth="1"/>
    <col min="5380" max="5380" width="11.5703125" style="42" customWidth="1"/>
    <col min="5381" max="5381" width="17.85546875" style="42" customWidth="1"/>
    <col min="5382" max="5382" width="20.7109375" style="42" customWidth="1"/>
    <col min="5383" max="5632" width="9.140625" style="42"/>
    <col min="5633" max="5633" width="3.7109375" style="42" customWidth="1"/>
    <col min="5634" max="5634" width="25.28515625" style="42" bestFit="1" customWidth="1"/>
    <col min="5635" max="5635" width="12.42578125" style="42" customWidth="1"/>
    <col min="5636" max="5636" width="11.5703125" style="42" customWidth="1"/>
    <col min="5637" max="5637" width="17.85546875" style="42" customWidth="1"/>
    <col min="5638" max="5638" width="20.7109375" style="42" customWidth="1"/>
    <col min="5639" max="5888" width="9.140625" style="42"/>
    <col min="5889" max="5889" width="3.7109375" style="42" customWidth="1"/>
    <col min="5890" max="5890" width="25.28515625" style="42" bestFit="1" customWidth="1"/>
    <col min="5891" max="5891" width="12.42578125" style="42" customWidth="1"/>
    <col min="5892" max="5892" width="11.5703125" style="42" customWidth="1"/>
    <col min="5893" max="5893" width="17.85546875" style="42" customWidth="1"/>
    <col min="5894" max="5894" width="20.7109375" style="42" customWidth="1"/>
    <col min="5895" max="6144" width="9.140625" style="42"/>
    <col min="6145" max="6145" width="3.7109375" style="42" customWidth="1"/>
    <col min="6146" max="6146" width="25.28515625" style="42" bestFit="1" customWidth="1"/>
    <col min="6147" max="6147" width="12.42578125" style="42" customWidth="1"/>
    <col min="6148" max="6148" width="11.5703125" style="42" customWidth="1"/>
    <col min="6149" max="6149" width="17.85546875" style="42" customWidth="1"/>
    <col min="6150" max="6150" width="20.7109375" style="42" customWidth="1"/>
    <col min="6151" max="6400" width="9.140625" style="42"/>
    <col min="6401" max="6401" width="3.7109375" style="42" customWidth="1"/>
    <col min="6402" max="6402" width="25.28515625" style="42" bestFit="1" customWidth="1"/>
    <col min="6403" max="6403" width="12.42578125" style="42" customWidth="1"/>
    <col min="6404" max="6404" width="11.5703125" style="42" customWidth="1"/>
    <col min="6405" max="6405" width="17.85546875" style="42" customWidth="1"/>
    <col min="6406" max="6406" width="20.7109375" style="42" customWidth="1"/>
    <col min="6407" max="6656" width="9.140625" style="42"/>
    <col min="6657" max="6657" width="3.7109375" style="42" customWidth="1"/>
    <col min="6658" max="6658" width="25.28515625" style="42" bestFit="1" customWidth="1"/>
    <col min="6659" max="6659" width="12.42578125" style="42" customWidth="1"/>
    <col min="6660" max="6660" width="11.5703125" style="42" customWidth="1"/>
    <col min="6661" max="6661" width="17.85546875" style="42" customWidth="1"/>
    <col min="6662" max="6662" width="20.7109375" style="42" customWidth="1"/>
    <col min="6663" max="6912" width="9.140625" style="42"/>
    <col min="6913" max="6913" width="3.7109375" style="42" customWidth="1"/>
    <col min="6914" max="6914" width="25.28515625" style="42" bestFit="1" customWidth="1"/>
    <col min="6915" max="6915" width="12.42578125" style="42" customWidth="1"/>
    <col min="6916" max="6916" width="11.5703125" style="42" customWidth="1"/>
    <col min="6917" max="6917" width="17.85546875" style="42" customWidth="1"/>
    <col min="6918" max="6918" width="20.7109375" style="42" customWidth="1"/>
    <col min="6919" max="7168" width="9.140625" style="42"/>
    <col min="7169" max="7169" width="3.7109375" style="42" customWidth="1"/>
    <col min="7170" max="7170" width="25.28515625" style="42" bestFit="1" customWidth="1"/>
    <col min="7171" max="7171" width="12.42578125" style="42" customWidth="1"/>
    <col min="7172" max="7172" width="11.5703125" style="42" customWidth="1"/>
    <col min="7173" max="7173" width="17.85546875" style="42" customWidth="1"/>
    <col min="7174" max="7174" width="20.7109375" style="42" customWidth="1"/>
    <col min="7175" max="7424" width="9.140625" style="42"/>
    <col min="7425" max="7425" width="3.7109375" style="42" customWidth="1"/>
    <col min="7426" max="7426" width="25.28515625" style="42" bestFit="1" customWidth="1"/>
    <col min="7427" max="7427" width="12.42578125" style="42" customWidth="1"/>
    <col min="7428" max="7428" width="11.5703125" style="42" customWidth="1"/>
    <col min="7429" max="7429" width="17.85546875" style="42" customWidth="1"/>
    <col min="7430" max="7430" width="20.7109375" style="42" customWidth="1"/>
    <col min="7431" max="7680" width="9.140625" style="42"/>
    <col min="7681" max="7681" width="3.7109375" style="42" customWidth="1"/>
    <col min="7682" max="7682" width="25.28515625" style="42" bestFit="1" customWidth="1"/>
    <col min="7683" max="7683" width="12.42578125" style="42" customWidth="1"/>
    <col min="7684" max="7684" width="11.5703125" style="42" customWidth="1"/>
    <col min="7685" max="7685" width="17.85546875" style="42" customWidth="1"/>
    <col min="7686" max="7686" width="20.7109375" style="42" customWidth="1"/>
    <col min="7687" max="7936" width="9.140625" style="42"/>
    <col min="7937" max="7937" width="3.7109375" style="42" customWidth="1"/>
    <col min="7938" max="7938" width="25.28515625" style="42" bestFit="1" customWidth="1"/>
    <col min="7939" max="7939" width="12.42578125" style="42" customWidth="1"/>
    <col min="7940" max="7940" width="11.5703125" style="42" customWidth="1"/>
    <col min="7941" max="7941" width="17.85546875" style="42" customWidth="1"/>
    <col min="7942" max="7942" width="20.7109375" style="42" customWidth="1"/>
    <col min="7943" max="8192" width="9.140625" style="42"/>
    <col min="8193" max="8193" width="3.7109375" style="42" customWidth="1"/>
    <col min="8194" max="8194" width="25.28515625" style="42" bestFit="1" customWidth="1"/>
    <col min="8195" max="8195" width="12.42578125" style="42" customWidth="1"/>
    <col min="8196" max="8196" width="11.5703125" style="42" customWidth="1"/>
    <col min="8197" max="8197" width="17.85546875" style="42" customWidth="1"/>
    <col min="8198" max="8198" width="20.7109375" style="42" customWidth="1"/>
    <col min="8199" max="8448" width="9.140625" style="42"/>
    <col min="8449" max="8449" width="3.7109375" style="42" customWidth="1"/>
    <col min="8450" max="8450" width="25.28515625" style="42" bestFit="1" customWidth="1"/>
    <col min="8451" max="8451" width="12.42578125" style="42" customWidth="1"/>
    <col min="8452" max="8452" width="11.5703125" style="42" customWidth="1"/>
    <col min="8453" max="8453" width="17.85546875" style="42" customWidth="1"/>
    <col min="8454" max="8454" width="20.7109375" style="42" customWidth="1"/>
    <col min="8455" max="8704" width="9.140625" style="42"/>
    <col min="8705" max="8705" width="3.7109375" style="42" customWidth="1"/>
    <col min="8706" max="8706" width="25.28515625" style="42" bestFit="1" customWidth="1"/>
    <col min="8707" max="8707" width="12.42578125" style="42" customWidth="1"/>
    <col min="8708" max="8708" width="11.5703125" style="42" customWidth="1"/>
    <col min="8709" max="8709" width="17.85546875" style="42" customWidth="1"/>
    <col min="8710" max="8710" width="20.7109375" style="42" customWidth="1"/>
    <col min="8711" max="8960" width="9.140625" style="42"/>
    <col min="8961" max="8961" width="3.7109375" style="42" customWidth="1"/>
    <col min="8962" max="8962" width="25.28515625" style="42" bestFit="1" customWidth="1"/>
    <col min="8963" max="8963" width="12.42578125" style="42" customWidth="1"/>
    <col min="8964" max="8964" width="11.5703125" style="42" customWidth="1"/>
    <col min="8965" max="8965" width="17.85546875" style="42" customWidth="1"/>
    <col min="8966" max="8966" width="20.7109375" style="42" customWidth="1"/>
    <col min="8967" max="9216" width="9.140625" style="42"/>
    <col min="9217" max="9217" width="3.7109375" style="42" customWidth="1"/>
    <col min="9218" max="9218" width="25.28515625" style="42" bestFit="1" customWidth="1"/>
    <col min="9219" max="9219" width="12.42578125" style="42" customWidth="1"/>
    <col min="9220" max="9220" width="11.5703125" style="42" customWidth="1"/>
    <col min="9221" max="9221" width="17.85546875" style="42" customWidth="1"/>
    <col min="9222" max="9222" width="20.7109375" style="42" customWidth="1"/>
    <col min="9223" max="9472" width="9.140625" style="42"/>
    <col min="9473" max="9473" width="3.7109375" style="42" customWidth="1"/>
    <col min="9474" max="9474" width="25.28515625" style="42" bestFit="1" customWidth="1"/>
    <col min="9475" max="9475" width="12.42578125" style="42" customWidth="1"/>
    <col min="9476" max="9476" width="11.5703125" style="42" customWidth="1"/>
    <col min="9477" max="9477" width="17.85546875" style="42" customWidth="1"/>
    <col min="9478" max="9478" width="20.7109375" style="42" customWidth="1"/>
    <col min="9479" max="9728" width="9.140625" style="42"/>
    <col min="9729" max="9729" width="3.7109375" style="42" customWidth="1"/>
    <col min="9730" max="9730" width="25.28515625" style="42" bestFit="1" customWidth="1"/>
    <col min="9731" max="9731" width="12.42578125" style="42" customWidth="1"/>
    <col min="9732" max="9732" width="11.5703125" style="42" customWidth="1"/>
    <col min="9733" max="9733" width="17.85546875" style="42" customWidth="1"/>
    <col min="9734" max="9734" width="20.7109375" style="42" customWidth="1"/>
    <col min="9735" max="9984" width="9.140625" style="42"/>
    <col min="9985" max="9985" width="3.7109375" style="42" customWidth="1"/>
    <col min="9986" max="9986" width="25.28515625" style="42" bestFit="1" customWidth="1"/>
    <col min="9987" max="9987" width="12.42578125" style="42" customWidth="1"/>
    <col min="9988" max="9988" width="11.5703125" style="42" customWidth="1"/>
    <col min="9989" max="9989" width="17.85546875" style="42" customWidth="1"/>
    <col min="9990" max="9990" width="20.7109375" style="42" customWidth="1"/>
    <col min="9991" max="10240" width="9.140625" style="42"/>
    <col min="10241" max="10241" width="3.7109375" style="42" customWidth="1"/>
    <col min="10242" max="10242" width="25.28515625" style="42" bestFit="1" customWidth="1"/>
    <col min="10243" max="10243" width="12.42578125" style="42" customWidth="1"/>
    <col min="10244" max="10244" width="11.5703125" style="42" customWidth="1"/>
    <col min="10245" max="10245" width="17.85546875" style="42" customWidth="1"/>
    <col min="10246" max="10246" width="20.7109375" style="42" customWidth="1"/>
    <col min="10247" max="10496" width="9.140625" style="42"/>
    <col min="10497" max="10497" width="3.7109375" style="42" customWidth="1"/>
    <col min="10498" max="10498" width="25.28515625" style="42" bestFit="1" customWidth="1"/>
    <col min="10499" max="10499" width="12.42578125" style="42" customWidth="1"/>
    <col min="10500" max="10500" width="11.5703125" style="42" customWidth="1"/>
    <col min="10501" max="10501" width="17.85546875" style="42" customWidth="1"/>
    <col min="10502" max="10502" width="20.7109375" style="42" customWidth="1"/>
    <col min="10503" max="10752" width="9.140625" style="42"/>
    <col min="10753" max="10753" width="3.7109375" style="42" customWidth="1"/>
    <col min="10754" max="10754" width="25.28515625" style="42" bestFit="1" customWidth="1"/>
    <col min="10755" max="10755" width="12.42578125" style="42" customWidth="1"/>
    <col min="10756" max="10756" width="11.5703125" style="42" customWidth="1"/>
    <col min="10757" max="10757" width="17.85546875" style="42" customWidth="1"/>
    <col min="10758" max="10758" width="20.7109375" style="42" customWidth="1"/>
    <col min="10759" max="11008" width="9.140625" style="42"/>
    <col min="11009" max="11009" width="3.7109375" style="42" customWidth="1"/>
    <col min="11010" max="11010" width="25.28515625" style="42" bestFit="1" customWidth="1"/>
    <col min="11011" max="11011" width="12.42578125" style="42" customWidth="1"/>
    <col min="11012" max="11012" width="11.5703125" style="42" customWidth="1"/>
    <col min="11013" max="11013" width="17.85546875" style="42" customWidth="1"/>
    <col min="11014" max="11014" width="20.7109375" style="42" customWidth="1"/>
    <col min="11015" max="11264" width="9.140625" style="42"/>
    <col min="11265" max="11265" width="3.7109375" style="42" customWidth="1"/>
    <col min="11266" max="11266" width="25.28515625" style="42" bestFit="1" customWidth="1"/>
    <col min="11267" max="11267" width="12.42578125" style="42" customWidth="1"/>
    <col min="11268" max="11268" width="11.5703125" style="42" customWidth="1"/>
    <col min="11269" max="11269" width="17.85546875" style="42" customWidth="1"/>
    <col min="11270" max="11270" width="20.7109375" style="42" customWidth="1"/>
    <col min="11271" max="11520" width="9.140625" style="42"/>
    <col min="11521" max="11521" width="3.7109375" style="42" customWidth="1"/>
    <col min="11522" max="11522" width="25.28515625" style="42" bestFit="1" customWidth="1"/>
    <col min="11523" max="11523" width="12.42578125" style="42" customWidth="1"/>
    <col min="11524" max="11524" width="11.5703125" style="42" customWidth="1"/>
    <col min="11525" max="11525" width="17.85546875" style="42" customWidth="1"/>
    <col min="11526" max="11526" width="20.7109375" style="42" customWidth="1"/>
    <col min="11527" max="11776" width="9.140625" style="42"/>
    <col min="11777" max="11777" width="3.7109375" style="42" customWidth="1"/>
    <col min="11778" max="11778" width="25.28515625" style="42" bestFit="1" customWidth="1"/>
    <col min="11779" max="11779" width="12.42578125" style="42" customWidth="1"/>
    <col min="11780" max="11780" width="11.5703125" style="42" customWidth="1"/>
    <col min="11781" max="11781" width="17.85546875" style="42" customWidth="1"/>
    <col min="11782" max="11782" width="20.7109375" style="42" customWidth="1"/>
    <col min="11783" max="12032" width="9.140625" style="42"/>
    <col min="12033" max="12033" width="3.7109375" style="42" customWidth="1"/>
    <col min="12034" max="12034" width="25.28515625" style="42" bestFit="1" customWidth="1"/>
    <col min="12035" max="12035" width="12.42578125" style="42" customWidth="1"/>
    <col min="12036" max="12036" width="11.5703125" style="42" customWidth="1"/>
    <col min="12037" max="12037" width="17.85546875" style="42" customWidth="1"/>
    <col min="12038" max="12038" width="20.7109375" style="42" customWidth="1"/>
    <col min="12039" max="12288" width="9.140625" style="42"/>
    <col min="12289" max="12289" width="3.7109375" style="42" customWidth="1"/>
    <col min="12290" max="12290" width="25.28515625" style="42" bestFit="1" customWidth="1"/>
    <col min="12291" max="12291" width="12.42578125" style="42" customWidth="1"/>
    <col min="12292" max="12292" width="11.5703125" style="42" customWidth="1"/>
    <col min="12293" max="12293" width="17.85546875" style="42" customWidth="1"/>
    <col min="12294" max="12294" width="20.7109375" style="42" customWidth="1"/>
    <col min="12295" max="12544" width="9.140625" style="42"/>
    <col min="12545" max="12545" width="3.7109375" style="42" customWidth="1"/>
    <col min="12546" max="12546" width="25.28515625" style="42" bestFit="1" customWidth="1"/>
    <col min="12547" max="12547" width="12.42578125" style="42" customWidth="1"/>
    <col min="12548" max="12548" width="11.5703125" style="42" customWidth="1"/>
    <col min="12549" max="12549" width="17.85546875" style="42" customWidth="1"/>
    <col min="12550" max="12550" width="20.7109375" style="42" customWidth="1"/>
    <col min="12551" max="12800" width="9.140625" style="42"/>
    <col min="12801" max="12801" width="3.7109375" style="42" customWidth="1"/>
    <col min="12802" max="12802" width="25.28515625" style="42" bestFit="1" customWidth="1"/>
    <col min="12803" max="12803" width="12.42578125" style="42" customWidth="1"/>
    <col min="12804" max="12804" width="11.5703125" style="42" customWidth="1"/>
    <col min="12805" max="12805" width="17.85546875" style="42" customWidth="1"/>
    <col min="12806" max="12806" width="20.7109375" style="42" customWidth="1"/>
    <col min="12807" max="13056" width="9.140625" style="42"/>
    <col min="13057" max="13057" width="3.7109375" style="42" customWidth="1"/>
    <col min="13058" max="13058" width="25.28515625" style="42" bestFit="1" customWidth="1"/>
    <col min="13059" max="13059" width="12.42578125" style="42" customWidth="1"/>
    <col min="13060" max="13060" width="11.5703125" style="42" customWidth="1"/>
    <col min="13061" max="13061" width="17.85546875" style="42" customWidth="1"/>
    <col min="13062" max="13062" width="20.7109375" style="42" customWidth="1"/>
    <col min="13063" max="13312" width="9.140625" style="42"/>
    <col min="13313" max="13313" width="3.7109375" style="42" customWidth="1"/>
    <col min="13314" max="13314" width="25.28515625" style="42" bestFit="1" customWidth="1"/>
    <col min="13315" max="13315" width="12.42578125" style="42" customWidth="1"/>
    <col min="13316" max="13316" width="11.5703125" style="42" customWidth="1"/>
    <col min="13317" max="13317" width="17.85546875" style="42" customWidth="1"/>
    <col min="13318" max="13318" width="20.7109375" style="42" customWidth="1"/>
    <col min="13319" max="13568" width="9.140625" style="42"/>
    <col min="13569" max="13569" width="3.7109375" style="42" customWidth="1"/>
    <col min="13570" max="13570" width="25.28515625" style="42" bestFit="1" customWidth="1"/>
    <col min="13571" max="13571" width="12.42578125" style="42" customWidth="1"/>
    <col min="13572" max="13572" width="11.5703125" style="42" customWidth="1"/>
    <col min="13573" max="13573" width="17.85546875" style="42" customWidth="1"/>
    <col min="13574" max="13574" width="20.7109375" style="42" customWidth="1"/>
    <col min="13575" max="13824" width="9.140625" style="42"/>
    <col min="13825" max="13825" width="3.7109375" style="42" customWidth="1"/>
    <col min="13826" max="13826" width="25.28515625" style="42" bestFit="1" customWidth="1"/>
    <col min="13827" max="13827" width="12.42578125" style="42" customWidth="1"/>
    <col min="13828" max="13828" width="11.5703125" style="42" customWidth="1"/>
    <col min="13829" max="13829" width="17.85546875" style="42" customWidth="1"/>
    <col min="13830" max="13830" width="20.7109375" style="42" customWidth="1"/>
    <col min="13831" max="14080" width="9.140625" style="42"/>
    <col min="14081" max="14081" width="3.7109375" style="42" customWidth="1"/>
    <col min="14082" max="14082" width="25.28515625" style="42" bestFit="1" customWidth="1"/>
    <col min="14083" max="14083" width="12.42578125" style="42" customWidth="1"/>
    <col min="14084" max="14084" width="11.5703125" style="42" customWidth="1"/>
    <col min="14085" max="14085" width="17.85546875" style="42" customWidth="1"/>
    <col min="14086" max="14086" width="20.7109375" style="42" customWidth="1"/>
    <col min="14087" max="14336" width="9.140625" style="42"/>
    <col min="14337" max="14337" width="3.7109375" style="42" customWidth="1"/>
    <col min="14338" max="14338" width="25.28515625" style="42" bestFit="1" customWidth="1"/>
    <col min="14339" max="14339" width="12.42578125" style="42" customWidth="1"/>
    <col min="14340" max="14340" width="11.5703125" style="42" customWidth="1"/>
    <col min="14341" max="14341" width="17.85546875" style="42" customWidth="1"/>
    <col min="14342" max="14342" width="20.7109375" style="42" customWidth="1"/>
    <col min="14343" max="14592" width="9.140625" style="42"/>
    <col min="14593" max="14593" width="3.7109375" style="42" customWidth="1"/>
    <col min="14594" max="14594" width="25.28515625" style="42" bestFit="1" customWidth="1"/>
    <col min="14595" max="14595" width="12.42578125" style="42" customWidth="1"/>
    <col min="14596" max="14596" width="11.5703125" style="42" customWidth="1"/>
    <col min="14597" max="14597" width="17.85546875" style="42" customWidth="1"/>
    <col min="14598" max="14598" width="20.7109375" style="42" customWidth="1"/>
    <col min="14599" max="14848" width="9.140625" style="42"/>
    <col min="14849" max="14849" width="3.7109375" style="42" customWidth="1"/>
    <col min="14850" max="14850" width="25.28515625" style="42" bestFit="1" customWidth="1"/>
    <col min="14851" max="14851" width="12.42578125" style="42" customWidth="1"/>
    <col min="14852" max="14852" width="11.5703125" style="42" customWidth="1"/>
    <col min="14853" max="14853" width="17.85546875" style="42" customWidth="1"/>
    <col min="14854" max="14854" width="20.7109375" style="42" customWidth="1"/>
    <col min="14855" max="15104" width="9.140625" style="42"/>
    <col min="15105" max="15105" width="3.7109375" style="42" customWidth="1"/>
    <col min="15106" max="15106" width="25.28515625" style="42" bestFit="1" customWidth="1"/>
    <col min="15107" max="15107" width="12.42578125" style="42" customWidth="1"/>
    <col min="15108" max="15108" width="11.5703125" style="42" customWidth="1"/>
    <col min="15109" max="15109" width="17.85546875" style="42" customWidth="1"/>
    <col min="15110" max="15110" width="20.7109375" style="42" customWidth="1"/>
    <col min="15111" max="15360" width="9.140625" style="42"/>
    <col min="15361" max="15361" width="3.7109375" style="42" customWidth="1"/>
    <col min="15362" max="15362" width="25.28515625" style="42" bestFit="1" customWidth="1"/>
    <col min="15363" max="15363" width="12.42578125" style="42" customWidth="1"/>
    <col min="15364" max="15364" width="11.5703125" style="42" customWidth="1"/>
    <col min="15365" max="15365" width="17.85546875" style="42" customWidth="1"/>
    <col min="15366" max="15366" width="20.7109375" style="42" customWidth="1"/>
    <col min="15367" max="15616" width="9.140625" style="42"/>
    <col min="15617" max="15617" width="3.7109375" style="42" customWidth="1"/>
    <col min="15618" max="15618" width="25.28515625" style="42" bestFit="1" customWidth="1"/>
    <col min="15619" max="15619" width="12.42578125" style="42" customWidth="1"/>
    <col min="15620" max="15620" width="11.5703125" style="42" customWidth="1"/>
    <col min="15621" max="15621" width="17.85546875" style="42" customWidth="1"/>
    <col min="15622" max="15622" width="20.7109375" style="42" customWidth="1"/>
    <col min="15623" max="15872" width="9.140625" style="42"/>
    <col min="15873" max="15873" width="3.7109375" style="42" customWidth="1"/>
    <col min="15874" max="15874" width="25.28515625" style="42" bestFit="1" customWidth="1"/>
    <col min="15875" max="15875" width="12.42578125" style="42" customWidth="1"/>
    <col min="15876" max="15876" width="11.5703125" style="42" customWidth="1"/>
    <col min="15877" max="15877" width="17.85546875" style="42" customWidth="1"/>
    <col min="15878" max="15878" width="20.7109375" style="42" customWidth="1"/>
    <col min="15879" max="16128" width="9.140625" style="42"/>
    <col min="16129" max="16129" width="3.7109375" style="42" customWidth="1"/>
    <col min="16130" max="16130" width="25.28515625" style="42" bestFit="1" customWidth="1"/>
    <col min="16131" max="16131" width="12.42578125" style="42" customWidth="1"/>
    <col min="16132" max="16132" width="11.5703125" style="42" customWidth="1"/>
    <col min="16133" max="16133" width="17.85546875" style="42" customWidth="1"/>
    <col min="16134" max="16134" width="20.7109375" style="42" customWidth="1"/>
    <col min="16135" max="16384" width="9.140625" style="42"/>
  </cols>
  <sheetData>
    <row r="1" spans="2:6" ht="27" customHeight="1">
      <c r="B1" s="199" t="s">
        <v>301</v>
      </c>
      <c r="C1" s="199"/>
    </row>
    <row r="2" spans="2:6" ht="18" customHeight="1">
      <c r="B2" s="200" t="s">
        <v>302</v>
      </c>
      <c r="C2" s="200"/>
      <c r="D2" s="200"/>
      <c r="E2" s="97"/>
      <c r="F2" s="97"/>
    </row>
    <row r="3" spans="2:6" ht="21.95" customHeight="1">
      <c r="B3" s="199"/>
      <c r="C3" s="199"/>
      <c r="D3" s="199"/>
    </row>
    <row r="4" spans="2:6" ht="21.95" customHeight="1">
      <c r="B4" s="201" t="s">
        <v>303</v>
      </c>
      <c r="C4" s="201"/>
      <c r="D4" s="201"/>
      <c r="E4" s="201"/>
      <c r="F4" s="201"/>
    </row>
    <row r="5" spans="2:6" ht="21.95" customHeight="1">
      <c r="B5" s="98" t="s">
        <v>28</v>
      </c>
      <c r="C5" s="99" t="s">
        <v>12</v>
      </c>
      <c r="D5" s="99" t="s">
        <v>3</v>
      </c>
      <c r="E5" s="99" t="s">
        <v>35</v>
      </c>
      <c r="F5" s="99" t="s">
        <v>1</v>
      </c>
    </row>
    <row r="6" spans="2:6" ht="21.95" customHeight="1">
      <c r="B6" s="193" t="s">
        <v>21</v>
      </c>
      <c r="C6" s="194"/>
      <c r="D6" s="194"/>
      <c r="E6" s="194"/>
      <c r="F6" s="195"/>
    </row>
    <row r="7" spans="2:6" ht="21.95" customHeight="1">
      <c r="B7" s="103" t="s">
        <v>304</v>
      </c>
      <c r="C7" s="104" t="s">
        <v>200</v>
      </c>
      <c r="D7" s="105">
        <v>10</v>
      </c>
      <c r="E7" s="105">
        <v>25968687615</v>
      </c>
      <c r="F7" s="105">
        <v>32988293271.049999</v>
      </c>
    </row>
    <row r="8" spans="2:6" ht="21.95" customHeight="1">
      <c r="B8" s="103" t="s">
        <v>305</v>
      </c>
      <c r="C8" s="104" t="s">
        <v>120</v>
      </c>
      <c r="D8" s="105">
        <v>17</v>
      </c>
      <c r="E8" s="105">
        <v>26500000</v>
      </c>
      <c r="F8" s="105">
        <v>33105000</v>
      </c>
    </row>
    <row r="9" spans="2:6" ht="21.95" customHeight="1">
      <c r="B9" s="197" t="s">
        <v>22</v>
      </c>
      <c r="C9" s="198"/>
      <c r="D9" s="106">
        <f>SUM(D7:D8)</f>
        <v>27</v>
      </c>
      <c r="E9" s="106">
        <f>SUM(E7:E8)</f>
        <v>25995187615</v>
      </c>
      <c r="F9" s="106">
        <f>SUM(F7:F8)</f>
        <v>33021398271.049999</v>
      </c>
    </row>
    <row r="10" spans="2:6" ht="23.25" customHeight="1">
      <c r="B10" s="193" t="s">
        <v>306</v>
      </c>
      <c r="C10" s="194"/>
      <c r="D10" s="194"/>
      <c r="E10" s="194"/>
      <c r="F10" s="195"/>
    </row>
    <row r="11" spans="2:6" ht="21" customHeight="1">
      <c r="B11" s="107" t="s">
        <v>307</v>
      </c>
      <c r="C11" s="108" t="s">
        <v>265</v>
      </c>
      <c r="D11" s="105">
        <v>1</v>
      </c>
      <c r="E11" s="105">
        <v>790000</v>
      </c>
      <c r="F11" s="105">
        <v>6280500</v>
      </c>
    </row>
    <row r="12" spans="2:6" ht="21" customHeight="1">
      <c r="B12" s="191" t="s">
        <v>308</v>
      </c>
      <c r="C12" s="192"/>
      <c r="D12" s="106">
        <v>1</v>
      </c>
      <c r="E12" s="106">
        <v>790000</v>
      </c>
      <c r="F12" s="106">
        <v>6280500</v>
      </c>
    </row>
    <row r="13" spans="2:6" ht="21" customHeight="1">
      <c r="B13" s="191" t="s">
        <v>309</v>
      </c>
      <c r="C13" s="192"/>
      <c r="D13" s="106">
        <f>D12+D9</f>
        <v>28</v>
      </c>
      <c r="E13" s="106">
        <f>E12+E9</f>
        <v>25995977615</v>
      </c>
      <c r="F13" s="106">
        <f>F12+F9</f>
        <v>33027678771.049999</v>
      </c>
    </row>
    <row r="14" spans="2:6">
      <c r="B14" s="100"/>
      <c r="C14" s="100"/>
      <c r="D14" s="100"/>
      <c r="E14" s="100"/>
      <c r="F14" s="100"/>
    </row>
    <row r="15" spans="2:6">
      <c r="B15" s="196" t="s">
        <v>310</v>
      </c>
      <c r="C15" s="196"/>
      <c r="D15" s="196"/>
      <c r="E15" s="196"/>
      <c r="F15" s="196"/>
    </row>
    <row r="16" spans="2:6">
      <c r="B16" s="101" t="s">
        <v>28</v>
      </c>
      <c r="C16" s="102" t="s">
        <v>12</v>
      </c>
      <c r="D16" s="102" t="s">
        <v>3</v>
      </c>
      <c r="E16" s="102" t="s">
        <v>35</v>
      </c>
      <c r="F16" s="102" t="s">
        <v>1</v>
      </c>
    </row>
    <row r="17" spans="2:6" ht="21.75" customHeight="1">
      <c r="B17" s="188" t="s">
        <v>21</v>
      </c>
      <c r="C17" s="189"/>
      <c r="D17" s="189"/>
      <c r="E17" s="189"/>
      <c r="F17" s="190"/>
    </row>
    <row r="18" spans="2:6" ht="21.75" customHeight="1">
      <c r="B18" s="103" t="s">
        <v>304</v>
      </c>
      <c r="C18" s="104" t="s">
        <v>200</v>
      </c>
      <c r="D18" s="106">
        <v>13</v>
      </c>
      <c r="E18" s="106">
        <v>25990687615</v>
      </c>
      <c r="F18" s="106">
        <v>33017223271.049999</v>
      </c>
    </row>
    <row r="19" spans="2:6" ht="21.75" customHeight="1">
      <c r="B19" s="197" t="s">
        <v>22</v>
      </c>
      <c r="C19" s="198"/>
      <c r="D19" s="106">
        <v>13</v>
      </c>
      <c r="E19" s="106">
        <v>25990687615</v>
      </c>
      <c r="F19" s="106">
        <v>33017223271.049999</v>
      </c>
    </row>
    <row r="20" spans="2:6" ht="21.75" customHeight="1">
      <c r="B20" s="188" t="s">
        <v>23</v>
      </c>
      <c r="C20" s="189"/>
      <c r="D20" s="189"/>
      <c r="E20" s="189"/>
      <c r="F20" s="190"/>
    </row>
    <row r="21" spans="2:6" ht="21.75" customHeight="1">
      <c r="B21" s="103" t="s">
        <v>311</v>
      </c>
      <c r="C21" s="104" t="s">
        <v>62</v>
      </c>
      <c r="D21" s="106">
        <v>1</v>
      </c>
      <c r="E21" s="106">
        <v>250000</v>
      </c>
      <c r="F21" s="106">
        <v>3245000</v>
      </c>
    </row>
    <row r="22" spans="2:6" ht="21.75" customHeight="1">
      <c r="B22" s="191" t="s">
        <v>45</v>
      </c>
      <c r="C22" s="192"/>
      <c r="D22" s="106">
        <v>1</v>
      </c>
      <c r="E22" s="106">
        <v>250000</v>
      </c>
      <c r="F22" s="106">
        <v>3245000</v>
      </c>
    </row>
    <row r="23" spans="2:6" ht="21.75" customHeight="1">
      <c r="B23" s="188" t="s">
        <v>312</v>
      </c>
      <c r="C23" s="189"/>
      <c r="D23" s="189"/>
      <c r="E23" s="189"/>
      <c r="F23" s="190"/>
    </row>
    <row r="24" spans="2:6" ht="21.75" customHeight="1">
      <c r="B24" s="103" t="s">
        <v>58</v>
      </c>
      <c r="C24" s="104" t="s">
        <v>57</v>
      </c>
      <c r="D24" s="106">
        <v>49</v>
      </c>
      <c r="E24" s="106">
        <v>36000000</v>
      </c>
      <c r="F24" s="106">
        <v>111868517.92</v>
      </c>
    </row>
    <row r="25" spans="2:6" ht="21.75" customHeight="1">
      <c r="B25" s="191" t="s">
        <v>313</v>
      </c>
      <c r="C25" s="192"/>
      <c r="D25" s="106">
        <v>49</v>
      </c>
      <c r="E25" s="106">
        <v>36000000</v>
      </c>
      <c r="F25" s="106">
        <v>111868517.92</v>
      </c>
    </row>
    <row r="26" spans="2:6">
      <c r="B26" s="191" t="s">
        <v>309</v>
      </c>
      <c r="C26" s="192"/>
      <c r="D26" s="106">
        <v>63</v>
      </c>
      <c r="E26" s="106">
        <v>26026937615</v>
      </c>
      <c r="F26" s="106">
        <v>33132336788.969997</v>
      </c>
    </row>
  </sheetData>
  <mergeCells count="17">
    <mergeCell ref="B19:C19"/>
    <mergeCell ref="B1:C1"/>
    <mergeCell ref="B2:D2"/>
    <mergeCell ref="B3:D3"/>
    <mergeCell ref="B4:F4"/>
    <mergeCell ref="B6:F6"/>
    <mergeCell ref="B9:C9"/>
    <mergeCell ref="B10:F10"/>
    <mergeCell ref="B12:C12"/>
    <mergeCell ref="B13:C13"/>
    <mergeCell ref="B15:F15"/>
    <mergeCell ref="B17:F17"/>
    <mergeCell ref="B20:F20"/>
    <mergeCell ref="B22:C22"/>
    <mergeCell ref="B23:F23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0"/>
  <sheetViews>
    <sheetView rightToLeft="1" topLeftCell="B76" zoomScaleNormal="100" zoomScaleSheetLayoutView="95" workbookViewId="0">
      <selection activeCell="B3" sqref="B3:E30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7" ht="24" customHeight="1">
      <c r="B1" s="211" t="s">
        <v>292</v>
      </c>
      <c r="C1" s="211"/>
      <c r="D1" s="211"/>
      <c r="E1" s="211"/>
    </row>
    <row r="2" spans="2:7" ht="30.75" customHeight="1">
      <c r="B2" s="50" t="s">
        <v>11</v>
      </c>
      <c r="C2" s="50" t="s">
        <v>12</v>
      </c>
      <c r="D2" s="50" t="s">
        <v>29</v>
      </c>
      <c r="E2" s="50" t="s">
        <v>30</v>
      </c>
    </row>
    <row r="3" spans="2:7" ht="15" customHeight="1">
      <c r="B3" s="212" t="s">
        <v>21</v>
      </c>
      <c r="C3" s="213"/>
      <c r="D3" s="213"/>
      <c r="E3" s="214"/>
    </row>
    <row r="4" spans="2:7" ht="15" customHeight="1">
      <c r="B4" s="51" t="s">
        <v>43</v>
      </c>
      <c r="C4" s="11" t="s">
        <v>42</v>
      </c>
      <c r="D4" s="19">
        <v>0.53</v>
      </c>
      <c r="E4" s="19">
        <v>0.53</v>
      </c>
      <c r="F4" s="30"/>
      <c r="G4" s="30"/>
    </row>
    <row r="5" spans="2:7" ht="15" customHeight="1">
      <c r="B5" s="52" t="s">
        <v>223</v>
      </c>
      <c r="C5" s="44" t="s">
        <v>224</v>
      </c>
      <c r="D5" s="39">
        <v>2.29</v>
      </c>
      <c r="E5" s="29">
        <v>2.29</v>
      </c>
      <c r="F5" s="30"/>
      <c r="G5" s="30"/>
    </row>
    <row r="6" spans="2:7" ht="15" customHeight="1">
      <c r="B6" s="51" t="s">
        <v>174</v>
      </c>
      <c r="C6" s="11" t="s">
        <v>175</v>
      </c>
      <c r="D6" s="39">
        <v>1.06</v>
      </c>
      <c r="E6" s="29">
        <v>1.06</v>
      </c>
      <c r="F6" s="30"/>
      <c r="G6" s="30"/>
    </row>
    <row r="7" spans="2:7" ht="15" customHeight="1">
      <c r="B7" s="52" t="s">
        <v>287</v>
      </c>
      <c r="C7" s="11" t="s">
        <v>288</v>
      </c>
      <c r="D7" s="39">
        <v>0.13</v>
      </c>
      <c r="E7" s="29">
        <v>0.13</v>
      </c>
      <c r="F7" s="30"/>
      <c r="G7" s="30"/>
    </row>
    <row r="8" spans="2:7" ht="15" customHeight="1">
      <c r="B8" s="51" t="s">
        <v>96</v>
      </c>
      <c r="C8" s="11" t="s">
        <v>97</v>
      </c>
      <c r="D8" s="19">
        <v>0.5</v>
      </c>
      <c r="E8" s="29">
        <v>0.5</v>
      </c>
      <c r="F8" s="30"/>
      <c r="G8" s="30"/>
    </row>
    <row r="9" spans="2:7" ht="15" customHeight="1">
      <c r="B9" s="52" t="s">
        <v>206</v>
      </c>
      <c r="C9" s="47" t="s">
        <v>207</v>
      </c>
      <c r="D9" s="19">
        <v>0.45</v>
      </c>
      <c r="E9" s="29">
        <v>0.48</v>
      </c>
      <c r="F9" s="30"/>
      <c r="G9" s="30"/>
    </row>
    <row r="10" spans="2:7" ht="15" customHeight="1">
      <c r="B10" s="205" t="s">
        <v>31</v>
      </c>
      <c r="C10" s="206"/>
      <c r="D10" s="206"/>
      <c r="E10" s="207"/>
    </row>
    <row r="11" spans="2:7" ht="15" customHeight="1">
      <c r="B11" s="52" t="s">
        <v>77</v>
      </c>
      <c r="C11" s="18" t="s">
        <v>78</v>
      </c>
      <c r="D11" s="19">
        <v>0.48</v>
      </c>
      <c r="E11" s="46">
        <v>0.48</v>
      </c>
    </row>
    <row r="12" spans="2:7" ht="15" customHeight="1">
      <c r="B12" s="51" t="s">
        <v>172</v>
      </c>
      <c r="C12" s="18" t="s">
        <v>173</v>
      </c>
      <c r="D12" s="19">
        <v>0.4</v>
      </c>
      <c r="E12" s="46">
        <v>0.4</v>
      </c>
    </row>
    <row r="13" spans="2:7" ht="15" customHeight="1">
      <c r="B13" s="215" t="s">
        <v>23</v>
      </c>
      <c r="C13" s="213"/>
      <c r="D13" s="213"/>
      <c r="E13" s="216"/>
    </row>
    <row r="14" spans="2:7" ht="15" customHeight="1">
      <c r="B14" s="52" t="s">
        <v>188</v>
      </c>
      <c r="C14" s="11" t="s">
        <v>189</v>
      </c>
      <c r="D14" s="39">
        <v>1</v>
      </c>
      <c r="E14" s="29">
        <v>1</v>
      </c>
      <c r="F14" s="30"/>
      <c r="G14" s="30"/>
    </row>
    <row r="15" spans="2:7" ht="15" customHeight="1">
      <c r="B15" s="51" t="s">
        <v>69</v>
      </c>
      <c r="C15" s="11" t="s">
        <v>70</v>
      </c>
      <c r="D15" s="19">
        <v>1.5</v>
      </c>
      <c r="E15" s="29">
        <v>1.5</v>
      </c>
      <c r="F15" s="30"/>
      <c r="G15" s="30"/>
    </row>
    <row r="16" spans="2:7" ht="15" customHeight="1">
      <c r="B16" s="51" t="s">
        <v>201</v>
      </c>
      <c r="C16" s="11" t="s">
        <v>202</v>
      </c>
      <c r="D16" s="19">
        <v>0.66</v>
      </c>
      <c r="E16" s="29">
        <v>0.66</v>
      </c>
      <c r="F16" s="30"/>
      <c r="G16" s="30"/>
    </row>
    <row r="17" spans="2:7" ht="15" customHeight="1">
      <c r="B17" s="51" t="s">
        <v>210</v>
      </c>
      <c r="C17" s="11" t="s">
        <v>211</v>
      </c>
      <c r="D17" s="19">
        <v>31.3</v>
      </c>
      <c r="E17" s="29">
        <v>31.3</v>
      </c>
      <c r="F17" s="30"/>
      <c r="G17" s="30"/>
    </row>
    <row r="18" spans="2:7" ht="15" customHeight="1">
      <c r="B18" s="208" t="s">
        <v>24</v>
      </c>
      <c r="C18" s="209"/>
      <c r="D18" s="209"/>
      <c r="E18" s="210"/>
    </row>
    <row r="19" spans="2:7" ht="15" customHeight="1">
      <c r="B19" s="51" t="s">
        <v>176</v>
      </c>
      <c r="C19" s="11" t="s">
        <v>177</v>
      </c>
      <c r="D19" s="19">
        <v>2</v>
      </c>
      <c r="E19" s="46">
        <v>2</v>
      </c>
      <c r="F19" s="30"/>
      <c r="G19" s="30"/>
    </row>
    <row r="20" spans="2:7" ht="15" customHeight="1">
      <c r="B20" s="52" t="s">
        <v>133</v>
      </c>
      <c r="C20" s="11" t="s">
        <v>132</v>
      </c>
      <c r="D20" s="19">
        <v>7.03</v>
      </c>
      <c r="E20" s="46">
        <v>7</v>
      </c>
      <c r="F20" s="30"/>
      <c r="G20" s="30"/>
    </row>
    <row r="21" spans="2:7" ht="15" customHeight="1">
      <c r="B21" s="51" t="s">
        <v>192</v>
      </c>
      <c r="C21" s="11" t="s">
        <v>193</v>
      </c>
      <c r="D21" s="19">
        <v>2.78</v>
      </c>
      <c r="E21" s="29">
        <v>2.78</v>
      </c>
      <c r="F21" s="30"/>
      <c r="G21" s="30"/>
    </row>
    <row r="22" spans="2:7" ht="15" customHeight="1">
      <c r="B22" s="51" t="s">
        <v>236</v>
      </c>
      <c r="C22" s="11" t="s">
        <v>237</v>
      </c>
      <c r="D22" s="19">
        <v>11.45</v>
      </c>
      <c r="E22" s="29">
        <v>11.45</v>
      </c>
      <c r="F22" s="30"/>
      <c r="G22" s="30"/>
    </row>
    <row r="23" spans="2:7" ht="15" customHeight="1">
      <c r="B23" s="51" t="s">
        <v>137</v>
      </c>
      <c r="C23" s="11" t="s">
        <v>138</v>
      </c>
      <c r="D23" s="19">
        <v>2.0699999999999998</v>
      </c>
      <c r="E23" s="29">
        <v>2.0499999999999998</v>
      </c>
      <c r="F23" s="30"/>
      <c r="G23" s="30"/>
    </row>
    <row r="24" spans="2:7" ht="15" customHeight="1">
      <c r="B24" s="217" t="s">
        <v>39</v>
      </c>
      <c r="C24" s="218"/>
      <c r="D24" s="218"/>
      <c r="E24" s="219"/>
      <c r="F24" s="34"/>
      <c r="G24" s="34"/>
    </row>
    <row r="25" spans="2:7" ht="15" customHeight="1">
      <c r="B25" s="51" t="s">
        <v>225</v>
      </c>
      <c r="C25" s="11" t="s">
        <v>226</v>
      </c>
      <c r="D25" s="19">
        <v>7</v>
      </c>
      <c r="E25" s="29">
        <v>7</v>
      </c>
      <c r="F25" s="81"/>
      <c r="G25" s="34"/>
    </row>
    <row r="26" spans="2:7" ht="15" customHeight="1">
      <c r="B26" s="217" t="s">
        <v>26</v>
      </c>
      <c r="C26" s="218"/>
      <c r="D26" s="218"/>
      <c r="E26" s="219"/>
      <c r="F26" s="81"/>
      <c r="G26" s="34"/>
    </row>
    <row r="27" spans="2:7" ht="15" customHeight="1">
      <c r="B27" s="51" t="s">
        <v>215</v>
      </c>
      <c r="C27" s="11" t="s">
        <v>216</v>
      </c>
      <c r="D27" s="19">
        <v>8.1</v>
      </c>
      <c r="E27" s="29">
        <v>8.1</v>
      </c>
      <c r="F27" s="81"/>
      <c r="G27" s="34"/>
    </row>
    <row r="28" spans="2:7" ht="15" customHeight="1">
      <c r="B28" s="51" t="s">
        <v>129</v>
      </c>
      <c r="C28" s="11" t="s">
        <v>128</v>
      </c>
      <c r="D28" s="19">
        <v>25.5</v>
      </c>
      <c r="E28" s="95">
        <v>25.5</v>
      </c>
      <c r="F28" s="81"/>
      <c r="G28" s="34"/>
    </row>
    <row r="29" spans="2:7" ht="15" customHeight="1">
      <c r="B29" s="52" t="s">
        <v>126</v>
      </c>
      <c r="C29" s="11" t="s">
        <v>125</v>
      </c>
      <c r="D29" s="19">
        <v>1</v>
      </c>
      <c r="E29" s="29">
        <v>1</v>
      </c>
      <c r="F29" s="81"/>
      <c r="G29" s="34"/>
    </row>
    <row r="30" spans="2:7" ht="15" customHeight="1">
      <c r="B30" s="51" t="s">
        <v>166</v>
      </c>
      <c r="C30" s="11" t="s">
        <v>167</v>
      </c>
      <c r="D30" s="19">
        <v>5.75</v>
      </c>
      <c r="E30" s="29">
        <v>5.75</v>
      </c>
      <c r="F30" s="81"/>
      <c r="G30" s="34"/>
    </row>
    <row r="31" spans="2:7" ht="19.5" customHeight="1">
      <c r="B31" s="211" t="s">
        <v>291</v>
      </c>
      <c r="C31" s="211"/>
      <c r="D31" s="211"/>
      <c r="E31" s="211"/>
    </row>
    <row r="32" spans="2:7" ht="22.5" customHeight="1">
      <c r="B32" s="50" t="s">
        <v>11</v>
      </c>
      <c r="C32" s="50" t="s">
        <v>12</v>
      </c>
      <c r="D32" s="50" t="s">
        <v>29</v>
      </c>
      <c r="E32" s="50" t="s">
        <v>30</v>
      </c>
    </row>
    <row r="33" spans="2:7" ht="14.1" customHeight="1">
      <c r="B33" s="217" t="s">
        <v>21</v>
      </c>
      <c r="C33" s="218"/>
      <c r="D33" s="218"/>
      <c r="E33" s="219"/>
    </row>
    <row r="34" spans="2:7" ht="14.1" customHeight="1">
      <c r="B34" s="51" t="s">
        <v>65</v>
      </c>
      <c r="C34" s="11" t="s">
        <v>66</v>
      </c>
      <c r="D34" s="12">
        <v>1</v>
      </c>
      <c r="E34" s="35">
        <v>1</v>
      </c>
    </row>
    <row r="35" spans="2:7" ht="14.1" customHeight="1">
      <c r="B35" s="51" t="s">
        <v>75</v>
      </c>
      <c r="C35" s="11" t="s">
        <v>76</v>
      </c>
      <c r="D35" s="12">
        <v>1</v>
      </c>
      <c r="E35" s="35">
        <v>1</v>
      </c>
    </row>
    <row r="36" spans="2:7" ht="14.1" customHeight="1">
      <c r="B36" s="51" t="s">
        <v>230</v>
      </c>
      <c r="C36" s="11" t="s">
        <v>117</v>
      </c>
      <c r="D36" s="37">
        <v>1</v>
      </c>
      <c r="E36" s="38">
        <v>1</v>
      </c>
    </row>
    <row r="37" spans="2:7" ht="14.1" customHeight="1">
      <c r="B37" s="52" t="s">
        <v>142</v>
      </c>
      <c r="C37" s="11" t="s">
        <v>141</v>
      </c>
      <c r="D37" s="19">
        <v>0.34</v>
      </c>
      <c r="E37" s="37">
        <v>0.34</v>
      </c>
    </row>
    <row r="38" spans="2:7" ht="14.1" customHeight="1">
      <c r="B38" s="51" t="s">
        <v>158</v>
      </c>
      <c r="C38" s="40" t="s">
        <v>157</v>
      </c>
      <c r="D38" s="19">
        <v>0.11</v>
      </c>
      <c r="E38" s="29">
        <v>0.11</v>
      </c>
    </row>
    <row r="39" spans="2:7" ht="14.1" customHeight="1">
      <c r="B39" s="52" t="s">
        <v>169</v>
      </c>
      <c r="C39" s="41" t="s">
        <v>168</v>
      </c>
      <c r="D39" s="39">
        <v>1</v>
      </c>
      <c r="E39" s="29">
        <v>1</v>
      </c>
      <c r="G39" s="30"/>
    </row>
    <row r="40" spans="2:7" ht="14.1" customHeight="1">
      <c r="B40" s="51" t="s">
        <v>186</v>
      </c>
      <c r="C40" s="11" t="s">
        <v>187</v>
      </c>
      <c r="D40" s="19">
        <v>0.81</v>
      </c>
      <c r="E40" s="29">
        <v>0.81</v>
      </c>
    </row>
    <row r="41" spans="2:7" ht="14.1" customHeight="1">
      <c r="B41" s="51" t="s">
        <v>196</v>
      </c>
      <c r="C41" s="11" t="s">
        <v>197</v>
      </c>
      <c r="D41" s="12" t="s">
        <v>33</v>
      </c>
      <c r="E41" s="35" t="s">
        <v>33</v>
      </c>
    </row>
    <row r="42" spans="2:7" ht="14.1" customHeight="1">
      <c r="B42" s="52" t="s">
        <v>182</v>
      </c>
      <c r="C42" s="11" t="s">
        <v>183</v>
      </c>
      <c r="D42" s="19">
        <v>1</v>
      </c>
      <c r="E42" s="29">
        <v>1</v>
      </c>
    </row>
    <row r="43" spans="2:7" ht="14.1" customHeight="1">
      <c r="B43" s="51" t="s">
        <v>252</v>
      </c>
      <c r="C43" s="11" t="s">
        <v>253</v>
      </c>
      <c r="D43" s="84">
        <v>1</v>
      </c>
      <c r="E43" s="29">
        <v>1</v>
      </c>
    </row>
    <row r="44" spans="2:7" ht="14.1" customHeight="1">
      <c r="B44" s="51" t="s">
        <v>217</v>
      </c>
      <c r="C44" s="18" t="s">
        <v>218</v>
      </c>
      <c r="D44" s="19">
        <v>1</v>
      </c>
      <c r="E44" s="29">
        <v>1</v>
      </c>
    </row>
    <row r="45" spans="2:7" ht="14.1" customHeight="1">
      <c r="B45" s="52" t="s">
        <v>55</v>
      </c>
      <c r="C45" s="11" t="s">
        <v>56</v>
      </c>
      <c r="D45" s="19">
        <v>0.65</v>
      </c>
      <c r="E45" s="29">
        <v>0.65</v>
      </c>
    </row>
    <row r="46" spans="2:7" ht="14.1" customHeight="1">
      <c r="B46" s="51" t="s">
        <v>234</v>
      </c>
      <c r="C46" s="11" t="s">
        <v>235</v>
      </c>
      <c r="D46" s="39">
        <v>1</v>
      </c>
      <c r="E46" s="39">
        <v>1</v>
      </c>
    </row>
    <row r="47" spans="2:7" ht="14.1" customHeight="1">
      <c r="B47" s="51" t="s">
        <v>109</v>
      </c>
      <c r="C47" s="11" t="s">
        <v>110</v>
      </c>
      <c r="D47" s="19">
        <v>1.75</v>
      </c>
      <c r="E47" s="29">
        <v>1.75</v>
      </c>
    </row>
    <row r="48" spans="2:7" ht="14.1" customHeight="1">
      <c r="B48" s="52" t="s">
        <v>159</v>
      </c>
      <c r="C48" s="18" t="s">
        <v>160</v>
      </c>
      <c r="D48" s="19">
        <v>0.2</v>
      </c>
      <c r="E48" s="29">
        <v>0.2</v>
      </c>
    </row>
    <row r="49" spans="2:5" ht="14.1" customHeight="1">
      <c r="B49" s="51" t="s">
        <v>219</v>
      </c>
      <c r="C49" s="11" t="s">
        <v>220</v>
      </c>
      <c r="D49" s="19">
        <v>1.34</v>
      </c>
      <c r="E49" s="36">
        <v>1.34</v>
      </c>
    </row>
    <row r="50" spans="2:5" ht="14.1" customHeight="1">
      <c r="B50" s="51" t="s">
        <v>145</v>
      </c>
      <c r="C50" s="11" t="s">
        <v>144</v>
      </c>
      <c r="D50" s="19">
        <v>0.14000000000000001</v>
      </c>
      <c r="E50" s="36">
        <v>0.14000000000000001</v>
      </c>
    </row>
    <row r="51" spans="2:5" ht="18" customHeight="1">
      <c r="B51" s="51" t="s">
        <v>203</v>
      </c>
      <c r="C51" s="11" t="s">
        <v>204</v>
      </c>
      <c r="D51" s="19">
        <v>0.21</v>
      </c>
      <c r="E51" s="36">
        <v>0.21</v>
      </c>
    </row>
    <row r="52" spans="2:5" ht="24" customHeight="1">
      <c r="B52" s="211" t="s">
        <v>291</v>
      </c>
      <c r="C52" s="211"/>
      <c r="D52" s="211"/>
      <c r="E52" s="211"/>
    </row>
    <row r="53" spans="2:5" ht="26.25" customHeight="1">
      <c r="B53" s="50" t="s">
        <v>11</v>
      </c>
      <c r="C53" s="50" t="s">
        <v>12</v>
      </c>
      <c r="D53" s="50" t="s">
        <v>29</v>
      </c>
      <c r="E53" s="50" t="s">
        <v>30</v>
      </c>
    </row>
    <row r="54" spans="2:5" ht="15.95" customHeight="1">
      <c r="B54" s="220" t="s">
        <v>31</v>
      </c>
      <c r="C54" s="221"/>
      <c r="D54" s="221"/>
      <c r="E54" s="207"/>
    </row>
    <row r="55" spans="2:5" ht="15.95" customHeight="1">
      <c r="B55" s="51" t="s">
        <v>40</v>
      </c>
      <c r="C55" s="11" t="s">
        <v>41</v>
      </c>
      <c r="D55" s="19">
        <v>0.4</v>
      </c>
      <c r="E55" s="36">
        <v>0.4</v>
      </c>
    </row>
    <row r="56" spans="2:5" ht="15.95" customHeight="1">
      <c r="B56" s="51" t="s">
        <v>232</v>
      </c>
      <c r="C56" s="11" t="s">
        <v>233</v>
      </c>
      <c r="D56" s="12">
        <v>0.96</v>
      </c>
      <c r="E56" s="35">
        <v>0.96</v>
      </c>
    </row>
    <row r="57" spans="2:5" ht="15.95" customHeight="1">
      <c r="B57" s="52" t="s">
        <v>162</v>
      </c>
      <c r="C57" s="18" t="s">
        <v>161</v>
      </c>
      <c r="D57" s="12">
        <v>0.68</v>
      </c>
      <c r="E57" s="35">
        <v>0.68</v>
      </c>
    </row>
    <row r="58" spans="2:5" ht="15.95" customHeight="1">
      <c r="B58" s="208" t="s">
        <v>32</v>
      </c>
      <c r="C58" s="209"/>
      <c r="D58" s="209"/>
      <c r="E58" s="210"/>
    </row>
    <row r="59" spans="2:5" ht="15.95" customHeight="1">
      <c r="B59" s="51" t="s">
        <v>54</v>
      </c>
      <c r="C59" s="11" t="s">
        <v>53</v>
      </c>
      <c r="D59" s="12">
        <v>0.9</v>
      </c>
      <c r="E59" s="35">
        <v>0.9</v>
      </c>
    </row>
    <row r="60" spans="2:5" ht="15.95" customHeight="1">
      <c r="B60" s="51" t="s">
        <v>146</v>
      </c>
      <c r="C60" s="11" t="s">
        <v>147</v>
      </c>
      <c r="D60" s="19">
        <v>0.36</v>
      </c>
      <c r="E60" s="35">
        <v>0.36</v>
      </c>
    </row>
    <row r="61" spans="2:5" ht="15.95" customHeight="1">
      <c r="B61" s="51" t="s">
        <v>63</v>
      </c>
      <c r="C61" s="11" t="s">
        <v>64</v>
      </c>
      <c r="D61" s="19">
        <v>0.5</v>
      </c>
      <c r="E61" s="35">
        <v>0.5</v>
      </c>
    </row>
    <row r="62" spans="2:5" ht="15.95" customHeight="1">
      <c r="B62" s="205" t="s">
        <v>23</v>
      </c>
      <c r="C62" s="206"/>
      <c r="D62" s="206"/>
      <c r="E62" s="207"/>
    </row>
    <row r="63" spans="2:5" ht="15.95" customHeight="1">
      <c r="B63" s="51" t="s">
        <v>93</v>
      </c>
      <c r="C63" s="11" t="s">
        <v>94</v>
      </c>
      <c r="D63" s="12" t="s">
        <v>33</v>
      </c>
      <c r="E63" s="35" t="s">
        <v>33</v>
      </c>
    </row>
    <row r="64" spans="2:5" ht="15.95" customHeight="1">
      <c r="B64" s="208" t="s">
        <v>24</v>
      </c>
      <c r="C64" s="209"/>
      <c r="D64" s="209"/>
      <c r="E64" s="210"/>
    </row>
    <row r="65" spans="2:5" ht="15.95" customHeight="1">
      <c r="B65" s="51" t="s">
        <v>254</v>
      </c>
      <c r="C65" s="13" t="s">
        <v>255</v>
      </c>
      <c r="D65" s="19">
        <v>100</v>
      </c>
      <c r="E65" s="29">
        <v>100</v>
      </c>
    </row>
    <row r="66" spans="2:5" ht="15.95" customHeight="1">
      <c r="B66" s="202" t="s">
        <v>26</v>
      </c>
      <c r="C66" s="203"/>
      <c r="D66" s="203"/>
      <c r="E66" s="204"/>
    </row>
    <row r="67" spans="2:5" ht="15.95" customHeight="1">
      <c r="B67" s="51" t="s">
        <v>105</v>
      </c>
      <c r="C67" s="11" t="s">
        <v>106</v>
      </c>
      <c r="D67" s="12" t="s">
        <v>33</v>
      </c>
      <c r="E67" s="35" t="s">
        <v>33</v>
      </c>
    </row>
    <row r="68" spans="2:5" ht="27.75" customHeight="1">
      <c r="B68" s="222" t="s">
        <v>290</v>
      </c>
      <c r="C68" s="222"/>
      <c r="D68" s="222"/>
      <c r="E68" s="222"/>
    </row>
    <row r="69" spans="2:5" ht="20.25" customHeight="1">
      <c r="B69" s="50" t="s">
        <v>11</v>
      </c>
      <c r="C69" s="50" t="s">
        <v>12</v>
      </c>
      <c r="D69" s="50" t="s">
        <v>29</v>
      </c>
      <c r="E69" s="50" t="s">
        <v>30</v>
      </c>
    </row>
    <row r="70" spans="2:5" ht="15.95" customHeight="1">
      <c r="B70" s="217" t="s">
        <v>21</v>
      </c>
      <c r="C70" s="218"/>
      <c r="D70" s="218"/>
      <c r="E70" s="219"/>
    </row>
    <row r="71" spans="2:5" ht="15.95" customHeight="1">
      <c r="B71" s="51" t="s">
        <v>238</v>
      </c>
      <c r="C71" s="13" t="s">
        <v>150</v>
      </c>
      <c r="D71" s="39">
        <v>1</v>
      </c>
      <c r="E71" s="29">
        <v>1</v>
      </c>
    </row>
    <row r="72" spans="2:5" ht="15.95" customHeight="1">
      <c r="B72" s="208" t="s">
        <v>32</v>
      </c>
      <c r="C72" s="209"/>
      <c r="D72" s="209"/>
      <c r="E72" s="210"/>
    </row>
    <row r="73" spans="2:5" ht="15.95" customHeight="1">
      <c r="B73" s="51" t="s">
        <v>92</v>
      </c>
      <c r="C73" s="13" t="s">
        <v>91</v>
      </c>
      <c r="D73" s="39">
        <v>0.45</v>
      </c>
      <c r="E73" s="29">
        <v>0.45</v>
      </c>
    </row>
    <row r="74" spans="2:5" ht="15.95" customHeight="1">
      <c r="B74" s="51" t="s">
        <v>89</v>
      </c>
      <c r="C74" s="11" t="s">
        <v>90</v>
      </c>
      <c r="D74" s="19">
        <v>0.22</v>
      </c>
      <c r="E74" s="29">
        <v>0.22</v>
      </c>
    </row>
    <row r="75" spans="2:5" ht="15.95" customHeight="1">
      <c r="B75" s="208" t="s">
        <v>24</v>
      </c>
      <c r="C75" s="209"/>
      <c r="D75" s="209"/>
      <c r="E75" s="210"/>
    </row>
    <row r="76" spans="2:5" ht="15.95" customHeight="1">
      <c r="B76" s="51" t="s">
        <v>153</v>
      </c>
      <c r="C76" s="18" t="s">
        <v>154</v>
      </c>
      <c r="D76" s="19">
        <v>1.99</v>
      </c>
      <c r="E76" s="29">
        <v>1.99</v>
      </c>
    </row>
    <row r="77" spans="2:5" ht="15.95" customHeight="1">
      <c r="B77" s="51" t="s">
        <v>88</v>
      </c>
      <c r="C77" s="48" t="s">
        <v>83</v>
      </c>
      <c r="D77" s="19">
        <v>0.91</v>
      </c>
      <c r="E77" s="29">
        <v>0.92</v>
      </c>
    </row>
    <row r="78" spans="2:5" ht="15.95" customHeight="1">
      <c r="B78" s="51" t="s">
        <v>86</v>
      </c>
      <c r="C78" s="18" t="s">
        <v>85</v>
      </c>
      <c r="D78" s="19">
        <v>0.87</v>
      </c>
      <c r="E78" s="29">
        <v>0.87</v>
      </c>
    </row>
    <row r="79" spans="2:5">
      <c r="B79" s="205" t="s">
        <v>23</v>
      </c>
      <c r="C79" s="206"/>
      <c r="D79" s="206"/>
      <c r="E79" s="207"/>
    </row>
    <row r="80" spans="2:5">
      <c r="B80" s="51" t="s">
        <v>82</v>
      </c>
      <c r="C80" s="18" t="s">
        <v>79</v>
      </c>
      <c r="D80" s="19">
        <v>0.4</v>
      </c>
      <c r="E80" s="29">
        <v>0.4</v>
      </c>
    </row>
  </sheetData>
  <mergeCells count="20">
    <mergeCell ref="B52:E52"/>
    <mergeCell ref="B58:E58"/>
    <mergeCell ref="B54:E54"/>
    <mergeCell ref="B72:E72"/>
    <mergeCell ref="B68:E68"/>
    <mergeCell ref="B70:E70"/>
    <mergeCell ref="B1:E1"/>
    <mergeCell ref="B3:E3"/>
    <mergeCell ref="B13:E13"/>
    <mergeCell ref="B33:E33"/>
    <mergeCell ref="B31:E31"/>
    <mergeCell ref="B24:E24"/>
    <mergeCell ref="B10:E10"/>
    <mergeCell ref="B18:E18"/>
    <mergeCell ref="B26:E26"/>
    <mergeCell ref="B66:E66"/>
    <mergeCell ref="B62:E62"/>
    <mergeCell ref="B64:E64"/>
    <mergeCell ref="B75:E75"/>
    <mergeCell ref="B79:E79"/>
  </mergeCells>
  <pageMargins left="0" right="0" top="0" bottom="0" header="0" footer="0"/>
  <pageSetup paperSize="9" scale="10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23" t="s">
        <v>38</v>
      </c>
      <c r="C1" s="223"/>
      <c r="D1" s="223"/>
    </row>
    <row r="2" spans="1:4" s="6" customFormat="1" ht="34.5" customHeight="1">
      <c r="B2" s="53" t="s">
        <v>28</v>
      </c>
      <c r="C2" s="54" t="s">
        <v>36</v>
      </c>
      <c r="D2" s="53" t="s">
        <v>37</v>
      </c>
    </row>
    <row r="3" spans="1:4" ht="66.75" customHeight="1">
      <c r="B3" s="55" t="s">
        <v>34</v>
      </c>
      <c r="C3" s="56">
        <v>42591</v>
      </c>
      <c r="D3" s="57" t="s">
        <v>123</v>
      </c>
    </row>
    <row r="4" spans="1:4" ht="55.5" customHeight="1">
      <c r="B4" s="58" t="s">
        <v>127</v>
      </c>
      <c r="C4" s="59">
        <v>44458</v>
      </c>
      <c r="D4" s="60" t="s">
        <v>277</v>
      </c>
    </row>
    <row r="5" spans="1:4" ht="65.25" customHeight="1">
      <c r="B5" s="58" t="s">
        <v>205</v>
      </c>
      <c r="C5" s="59">
        <v>44865</v>
      </c>
      <c r="D5" s="60" t="s">
        <v>278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B1" zoomScaleNormal="100" workbookViewId="0">
      <selection activeCell="B3" sqref="A3:XFD3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204" width="9" style="9"/>
    <col min="205" max="205" width="0" style="9" hidden="1" customWidth="1"/>
    <col min="206" max="206" width="1" style="9" customWidth="1"/>
    <col min="207" max="207" width="21.7109375" style="9" customWidth="1"/>
    <col min="208" max="208" width="91.85546875" style="9" customWidth="1"/>
    <col min="209" max="460" width="9" style="9"/>
    <col min="461" max="461" width="0" style="9" hidden="1" customWidth="1"/>
    <col min="462" max="462" width="1" style="9" customWidth="1"/>
    <col min="463" max="463" width="21.7109375" style="9" customWidth="1"/>
    <col min="464" max="464" width="91.85546875" style="9" customWidth="1"/>
    <col min="465" max="716" width="9" style="9"/>
    <col min="717" max="717" width="0" style="9" hidden="1" customWidth="1"/>
    <col min="718" max="718" width="1" style="9" customWidth="1"/>
    <col min="719" max="719" width="21.7109375" style="9" customWidth="1"/>
    <col min="720" max="720" width="91.85546875" style="9" customWidth="1"/>
    <col min="721" max="972" width="9" style="9"/>
    <col min="973" max="973" width="0" style="9" hidden="1" customWidth="1"/>
    <col min="974" max="974" width="1" style="9" customWidth="1"/>
    <col min="975" max="975" width="21.7109375" style="9" customWidth="1"/>
    <col min="976" max="976" width="91.85546875" style="9" customWidth="1"/>
    <col min="977" max="1228" width="9" style="9"/>
    <col min="1229" max="1229" width="0" style="9" hidden="1" customWidth="1"/>
    <col min="1230" max="1230" width="1" style="9" customWidth="1"/>
    <col min="1231" max="1231" width="21.7109375" style="9" customWidth="1"/>
    <col min="1232" max="1232" width="91.85546875" style="9" customWidth="1"/>
    <col min="1233" max="1484" width="9" style="9"/>
    <col min="1485" max="1485" width="0" style="9" hidden="1" customWidth="1"/>
    <col min="1486" max="1486" width="1" style="9" customWidth="1"/>
    <col min="1487" max="1487" width="21.7109375" style="9" customWidth="1"/>
    <col min="1488" max="1488" width="91.85546875" style="9" customWidth="1"/>
    <col min="1489" max="1740" width="9" style="9"/>
    <col min="1741" max="1741" width="0" style="9" hidden="1" customWidth="1"/>
    <col min="1742" max="1742" width="1" style="9" customWidth="1"/>
    <col min="1743" max="1743" width="21.7109375" style="9" customWidth="1"/>
    <col min="1744" max="1744" width="91.85546875" style="9" customWidth="1"/>
    <col min="1745" max="1996" width="9" style="9"/>
    <col min="1997" max="1997" width="0" style="9" hidden="1" customWidth="1"/>
    <col min="1998" max="1998" width="1" style="9" customWidth="1"/>
    <col min="1999" max="1999" width="21.7109375" style="9" customWidth="1"/>
    <col min="2000" max="2000" width="91.85546875" style="9" customWidth="1"/>
    <col min="2001" max="2252" width="9" style="9"/>
    <col min="2253" max="2253" width="0" style="9" hidden="1" customWidth="1"/>
    <col min="2254" max="2254" width="1" style="9" customWidth="1"/>
    <col min="2255" max="2255" width="21.7109375" style="9" customWidth="1"/>
    <col min="2256" max="2256" width="91.85546875" style="9" customWidth="1"/>
    <col min="2257" max="2508" width="9" style="9"/>
    <col min="2509" max="2509" width="0" style="9" hidden="1" customWidth="1"/>
    <col min="2510" max="2510" width="1" style="9" customWidth="1"/>
    <col min="2511" max="2511" width="21.7109375" style="9" customWidth="1"/>
    <col min="2512" max="2512" width="91.85546875" style="9" customWidth="1"/>
    <col min="2513" max="2764" width="9" style="9"/>
    <col min="2765" max="2765" width="0" style="9" hidden="1" customWidth="1"/>
    <col min="2766" max="2766" width="1" style="9" customWidth="1"/>
    <col min="2767" max="2767" width="21.7109375" style="9" customWidth="1"/>
    <col min="2768" max="2768" width="91.85546875" style="9" customWidth="1"/>
    <col min="2769" max="3020" width="9" style="9"/>
    <col min="3021" max="3021" width="0" style="9" hidden="1" customWidth="1"/>
    <col min="3022" max="3022" width="1" style="9" customWidth="1"/>
    <col min="3023" max="3023" width="21.7109375" style="9" customWidth="1"/>
    <col min="3024" max="3024" width="91.85546875" style="9" customWidth="1"/>
    <col min="3025" max="3276" width="9" style="9"/>
    <col min="3277" max="3277" width="0" style="9" hidden="1" customWidth="1"/>
    <col min="3278" max="3278" width="1" style="9" customWidth="1"/>
    <col min="3279" max="3279" width="21.7109375" style="9" customWidth="1"/>
    <col min="3280" max="3280" width="91.85546875" style="9" customWidth="1"/>
    <col min="3281" max="3532" width="9" style="9"/>
    <col min="3533" max="3533" width="0" style="9" hidden="1" customWidth="1"/>
    <col min="3534" max="3534" width="1" style="9" customWidth="1"/>
    <col min="3535" max="3535" width="21.7109375" style="9" customWidth="1"/>
    <col min="3536" max="3536" width="91.85546875" style="9" customWidth="1"/>
    <col min="3537" max="3788" width="9" style="9"/>
    <col min="3789" max="3789" width="0" style="9" hidden="1" customWidth="1"/>
    <col min="3790" max="3790" width="1" style="9" customWidth="1"/>
    <col min="3791" max="3791" width="21.7109375" style="9" customWidth="1"/>
    <col min="3792" max="3792" width="91.85546875" style="9" customWidth="1"/>
    <col min="3793" max="4044" width="9" style="9"/>
    <col min="4045" max="4045" width="0" style="9" hidden="1" customWidth="1"/>
    <col min="4046" max="4046" width="1" style="9" customWidth="1"/>
    <col min="4047" max="4047" width="21.7109375" style="9" customWidth="1"/>
    <col min="4048" max="4048" width="91.85546875" style="9" customWidth="1"/>
    <col min="4049" max="4300" width="9" style="9"/>
    <col min="4301" max="4301" width="0" style="9" hidden="1" customWidth="1"/>
    <col min="4302" max="4302" width="1" style="9" customWidth="1"/>
    <col min="4303" max="4303" width="21.7109375" style="9" customWidth="1"/>
    <col min="4304" max="4304" width="91.85546875" style="9" customWidth="1"/>
    <col min="4305" max="4556" width="9" style="9"/>
    <col min="4557" max="4557" width="0" style="9" hidden="1" customWidth="1"/>
    <col min="4558" max="4558" width="1" style="9" customWidth="1"/>
    <col min="4559" max="4559" width="21.7109375" style="9" customWidth="1"/>
    <col min="4560" max="4560" width="91.85546875" style="9" customWidth="1"/>
    <col min="4561" max="4812" width="9" style="9"/>
    <col min="4813" max="4813" width="0" style="9" hidden="1" customWidth="1"/>
    <col min="4814" max="4814" width="1" style="9" customWidth="1"/>
    <col min="4815" max="4815" width="21.7109375" style="9" customWidth="1"/>
    <col min="4816" max="4816" width="91.85546875" style="9" customWidth="1"/>
    <col min="4817" max="5068" width="9" style="9"/>
    <col min="5069" max="5069" width="0" style="9" hidden="1" customWidth="1"/>
    <col min="5070" max="5070" width="1" style="9" customWidth="1"/>
    <col min="5071" max="5071" width="21.7109375" style="9" customWidth="1"/>
    <col min="5072" max="5072" width="91.85546875" style="9" customWidth="1"/>
    <col min="5073" max="5324" width="9" style="9"/>
    <col min="5325" max="5325" width="0" style="9" hidden="1" customWidth="1"/>
    <col min="5326" max="5326" width="1" style="9" customWidth="1"/>
    <col min="5327" max="5327" width="21.7109375" style="9" customWidth="1"/>
    <col min="5328" max="5328" width="91.85546875" style="9" customWidth="1"/>
    <col min="5329" max="5580" width="9" style="9"/>
    <col min="5581" max="5581" width="0" style="9" hidden="1" customWidth="1"/>
    <col min="5582" max="5582" width="1" style="9" customWidth="1"/>
    <col min="5583" max="5583" width="21.7109375" style="9" customWidth="1"/>
    <col min="5584" max="5584" width="91.85546875" style="9" customWidth="1"/>
    <col min="5585" max="5836" width="9" style="9"/>
    <col min="5837" max="5837" width="0" style="9" hidden="1" customWidth="1"/>
    <col min="5838" max="5838" width="1" style="9" customWidth="1"/>
    <col min="5839" max="5839" width="21.7109375" style="9" customWidth="1"/>
    <col min="5840" max="5840" width="91.85546875" style="9" customWidth="1"/>
    <col min="5841" max="6092" width="9" style="9"/>
    <col min="6093" max="6093" width="0" style="9" hidden="1" customWidth="1"/>
    <col min="6094" max="6094" width="1" style="9" customWidth="1"/>
    <col min="6095" max="6095" width="21.7109375" style="9" customWidth="1"/>
    <col min="6096" max="6096" width="91.85546875" style="9" customWidth="1"/>
    <col min="6097" max="6348" width="9" style="9"/>
    <col min="6349" max="6349" width="0" style="9" hidden="1" customWidth="1"/>
    <col min="6350" max="6350" width="1" style="9" customWidth="1"/>
    <col min="6351" max="6351" width="21.7109375" style="9" customWidth="1"/>
    <col min="6352" max="6352" width="91.85546875" style="9" customWidth="1"/>
    <col min="6353" max="6604" width="9" style="9"/>
    <col min="6605" max="6605" width="0" style="9" hidden="1" customWidth="1"/>
    <col min="6606" max="6606" width="1" style="9" customWidth="1"/>
    <col min="6607" max="6607" width="21.7109375" style="9" customWidth="1"/>
    <col min="6608" max="6608" width="91.85546875" style="9" customWidth="1"/>
    <col min="6609" max="6860" width="9" style="9"/>
    <col min="6861" max="6861" width="0" style="9" hidden="1" customWidth="1"/>
    <col min="6862" max="6862" width="1" style="9" customWidth="1"/>
    <col min="6863" max="6863" width="21.7109375" style="9" customWidth="1"/>
    <col min="6864" max="6864" width="91.85546875" style="9" customWidth="1"/>
    <col min="6865" max="7116" width="9" style="9"/>
    <col min="7117" max="7117" width="0" style="9" hidden="1" customWidth="1"/>
    <col min="7118" max="7118" width="1" style="9" customWidth="1"/>
    <col min="7119" max="7119" width="21.7109375" style="9" customWidth="1"/>
    <col min="7120" max="7120" width="91.85546875" style="9" customWidth="1"/>
    <col min="7121" max="7372" width="9" style="9"/>
    <col min="7373" max="7373" width="0" style="9" hidden="1" customWidth="1"/>
    <col min="7374" max="7374" width="1" style="9" customWidth="1"/>
    <col min="7375" max="7375" width="21.7109375" style="9" customWidth="1"/>
    <col min="7376" max="7376" width="91.85546875" style="9" customWidth="1"/>
    <col min="7377" max="7628" width="9" style="9"/>
    <col min="7629" max="7629" width="0" style="9" hidden="1" customWidth="1"/>
    <col min="7630" max="7630" width="1" style="9" customWidth="1"/>
    <col min="7631" max="7631" width="21.7109375" style="9" customWidth="1"/>
    <col min="7632" max="7632" width="91.85546875" style="9" customWidth="1"/>
    <col min="7633" max="7884" width="9" style="9"/>
    <col min="7885" max="7885" width="0" style="9" hidden="1" customWidth="1"/>
    <col min="7886" max="7886" width="1" style="9" customWidth="1"/>
    <col min="7887" max="7887" width="21.7109375" style="9" customWidth="1"/>
    <col min="7888" max="7888" width="91.85546875" style="9" customWidth="1"/>
    <col min="7889" max="8140" width="9" style="9"/>
    <col min="8141" max="8141" width="0" style="9" hidden="1" customWidth="1"/>
    <col min="8142" max="8142" width="1" style="9" customWidth="1"/>
    <col min="8143" max="8143" width="21.7109375" style="9" customWidth="1"/>
    <col min="8144" max="8144" width="91.85546875" style="9" customWidth="1"/>
    <col min="8145" max="8396" width="9" style="9"/>
    <col min="8397" max="8397" width="0" style="9" hidden="1" customWidth="1"/>
    <col min="8398" max="8398" width="1" style="9" customWidth="1"/>
    <col min="8399" max="8399" width="21.7109375" style="9" customWidth="1"/>
    <col min="8400" max="8400" width="91.85546875" style="9" customWidth="1"/>
    <col min="8401" max="8652" width="9" style="9"/>
    <col min="8653" max="8653" width="0" style="9" hidden="1" customWidth="1"/>
    <col min="8654" max="8654" width="1" style="9" customWidth="1"/>
    <col min="8655" max="8655" width="21.7109375" style="9" customWidth="1"/>
    <col min="8656" max="8656" width="91.85546875" style="9" customWidth="1"/>
    <col min="8657" max="8908" width="9" style="9"/>
    <col min="8909" max="8909" width="0" style="9" hidden="1" customWidth="1"/>
    <col min="8910" max="8910" width="1" style="9" customWidth="1"/>
    <col min="8911" max="8911" width="21.7109375" style="9" customWidth="1"/>
    <col min="8912" max="8912" width="91.85546875" style="9" customWidth="1"/>
    <col min="8913" max="9164" width="9" style="9"/>
    <col min="9165" max="9165" width="0" style="9" hidden="1" customWidth="1"/>
    <col min="9166" max="9166" width="1" style="9" customWidth="1"/>
    <col min="9167" max="9167" width="21.7109375" style="9" customWidth="1"/>
    <col min="9168" max="9168" width="91.85546875" style="9" customWidth="1"/>
    <col min="9169" max="9420" width="9" style="9"/>
    <col min="9421" max="9421" width="0" style="9" hidden="1" customWidth="1"/>
    <col min="9422" max="9422" width="1" style="9" customWidth="1"/>
    <col min="9423" max="9423" width="21.7109375" style="9" customWidth="1"/>
    <col min="9424" max="9424" width="91.85546875" style="9" customWidth="1"/>
    <col min="9425" max="9676" width="9" style="9"/>
    <col min="9677" max="9677" width="0" style="9" hidden="1" customWidth="1"/>
    <col min="9678" max="9678" width="1" style="9" customWidth="1"/>
    <col min="9679" max="9679" width="21.7109375" style="9" customWidth="1"/>
    <col min="9680" max="9680" width="91.85546875" style="9" customWidth="1"/>
    <col min="9681" max="9932" width="9" style="9"/>
    <col min="9933" max="9933" width="0" style="9" hidden="1" customWidth="1"/>
    <col min="9934" max="9934" width="1" style="9" customWidth="1"/>
    <col min="9935" max="9935" width="21.7109375" style="9" customWidth="1"/>
    <col min="9936" max="9936" width="91.85546875" style="9" customWidth="1"/>
    <col min="9937" max="10188" width="9" style="9"/>
    <col min="10189" max="10189" width="0" style="9" hidden="1" customWidth="1"/>
    <col min="10190" max="10190" width="1" style="9" customWidth="1"/>
    <col min="10191" max="10191" width="21.7109375" style="9" customWidth="1"/>
    <col min="10192" max="10192" width="91.85546875" style="9" customWidth="1"/>
    <col min="10193" max="10444" width="9" style="9"/>
    <col min="10445" max="10445" width="0" style="9" hidden="1" customWidth="1"/>
    <col min="10446" max="10446" width="1" style="9" customWidth="1"/>
    <col min="10447" max="10447" width="21.7109375" style="9" customWidth="1"/>
    <col min="10448" max="10448" width="91.85546875" style="9" customWidth="1"/>
    <col min="10449" max="10700" width="9" style="9"/>
    <col min="10701" max="10701" width="0" style="9" hidden="1" customWidth="1"/>
    <col min="10702" max="10702" width="1" style="9" customWidth="1"/>
    <col min="10703" max="10703" width="21.7109375" style="9" customWidth="1"/>
    <col min="10704" max="10704" width="91.85546875" style="9" customWidth="1"/>
    <col min="10705" max="10956" width="9" style="9"/>
    <col min="10957" max="10957" width="0" style="9" hidden="1" customWidth="1"/>
    <col min="10958" max="10958" width="1" style="9" customWidth="1"/>
    <col min="10959" max="10959" width="21.7109375" style="9" customWidth="1"/>
    <col min="10960" max="10960" width="91.85546875" style="9" customWidth="1"/>
    <col min="10961" max="11212" width="9" style="9"/>
    <col min="11213" max="11213" width="0" style="9" hidden="1" customWidth="1"/>
    <col min="11214" max="11214" width="1" style="9" customWidth="1"/>
    <col min="11215" max="11215" width="21.7109375" style="9" customWidth="1"/>
    <col min="11216" max="11216" width="91.85546875" style="9" customWidth="1"/>
    <col min="11217" max="11468" width="9" style="9"/>
    <col min="11469" max="11469" width="0" style="9" hidden="1" customWidth="1"/>
    <col min="11470" max="11470" width="1" style="9" customWidth="1"/>
    <col min="11471" max="11471" width="21.7109375" style="9" customWidth="1"/>
    <col min="11472" max="11472" width="91.85546875" style="9" customWidth="1"/>
    <col min="11473" max="11724" width="9" style="9"/>
    <col min="11725" max="11725" width="0" style="9" hidden="1" customWidth="1"/>
    <col min="11726" max="11726" width="1" style="9" customWidth="1"/>
    <col min="11727" max="11727" width="21.7109375" style="9" customWidth="1"/>
    <col min="11728" max="11728" width="91.85546875" style="9" customWidth="1"/>
    <col min="11729" max="11980" width="9" style="9"/>
    <col min="11981" max="11981" width="0" style="9" hidden="1" customWidth="1"/>
    <col min="11982" max="11982" width="1" style="9" customWidth="1"/>
    <col min="11983" max="11983" width="21.7109375" style="9" customWidth="1"/>
    <col min="11984" max="11984" width="91.85546875" style="9" customWidth="1"/>
    <col min="11985" max="12236" width="9" style="9"/>
    <col min="12237" max="12237" width="0" style="9" hidden="1" customWidth="1"/>
    <col min="12238" max="12238" width="1" style="9" customWidth="1"/>
    <col min="12239" max="12239" width="21.7109375" style="9" customWidth="1"/>
    <col min="12240" max="12240" width="91.85546875" style="9" customWidth="1"/>
    <col min="12241" max="12492" width="9" style="9"/>
    <col min="12493" max="12493" width="0" style="9" hidden="1" customWidth="1"/>
    <col min="12494" max="12494" width="1" style="9" customWidth="1"/>
    <col min="12495" max="12495" width="21.7109375" style="9" customWidth="1"/>
    <col min="12496" max="12496" width="91.85546875" style="9" customWidth="1"/>
    <col min="12497" max="12748" width="9" style="9"/>
    <col min="12749" max="12749" width="0" style="9" hidden="1" customWidth="1"/>
    <col min="12750" max="12750" width="1" style="9" customWidth="1"/>
    <col min="12751" max="12751" width="21.7109375" style="9" customWidth="1"/>
    <col min="12752" max="12752" width="91.85546875" style="9" customWidth="1"/>
    <col min="12753" max="13004" width="9" style="9"/>
    <col min="13005" max="13005" width="0" style="9" hidden="1" customWidth="1"/>
    <col min="13006" max="13006" width="1" style="9" customWidth="1"/>
    <col min="13007" max="13007" width="21.7109375" style="9" customWidth="1"/>
    <col min="13008" max="13008" width="91.85546875" style="9" customWidth="1"/>
    <col min="13009" max="13260" width="9" style="9"/>
    <col min="13261" max="13261" width="0" style="9" hidden="1" customWidth="1"/>
    <col min="13262" max="13262" width="1" style="9" customWidth="1"/>
    <col min="13263" max="13263" width="21.7109375" style="9" customWidth="1"/>
    <col min="13264" max="13264" width="91.85546875" style="9" customWidth="1"/>
    <col min="13265" max="13516" width="9" style="9"/>
    <col min="13517" max="13517" width="0" style="9" hidden="1" customWidth="1"/>
    <col min="13518" max="13518" width="1" style="9" customWidth="1"/>
    <col min="13519" max="13519" width="21.7109375" style="9" customWidth="1"/>
    <col min="13520" max="13520" width="91.85546875" style="9" customWidth="1"/>
    <col min="13521" max="13772" width="9" style="9"/>
    <col min="13773" max="13773" width="0" style="9" hidden="1" customWidth="1"/>
    <col min="13774" max="13774" width="1" style="9" customWidth="1"/>
    <col min="13775" max="13775" width="21.7109375" style="9" customWidth="1"/>
    <col min="13776" max="13776" width="91.85546875" style="9" customWidth="1"/>
    <col min="13777" max="14028" width="9" style="9"/>
    <col min="14029" max="14029" width="0" style="9" hidden="1" customWidth="1"/>
    <col min="14030" max="14030" width="1" style="9" customWidth="1"/>
    <col min="14031" max="14031" width="21.7109375" style="9" customWidth="1"/>
    <col min="14032" max="14032" width="91.85546875" style="9" customWidth="1"/>
    <col min="14033" max="14284" width="9" style="9"/>
    <col min="14285" max="14285" width="0" style="9" hidden="1" customWidth="1"/>
    <col min="14286" max="14286" width="1" style="9" customWidth="1"/>
    <col min="14287" max="14287" width="21.7109375" style="9" customWidth="1"/>
    <col min="14288" max="14288" width="91.85546875" style="9" customWidth="1"/>
    <col min="14289" max="14540" width="9" style="9"/>
    <col min="14541" max="14541" width="0" style="9" hidden="1" customWidth="1"/>
    <col min="14542" max="14542" width="1" style="9" customWidth="1"/>
    <col min="14543" max="14543" width="21.7109375" style="9" customWidth="1"/>
    <col min="14544" max="14544" width="91.85546875" style="9" customWidth="1"/>
    <col min="14545" max="14796" width="9" style="9"/>
    <col min="14797" max="14797" width="0" style="9" hidden="1" customWidth="1"/>
    <col min="14798" max="14798" width="1" style="9" customWidth="1"/>
    <col min="14799" max="14799" width="21.7109375" style="9" customWidth="1"/>
    <col min="14800" max="14800" width="91.85546875" style="9" customWidth="1"/>
    <col min="14801" max="15052" width="9" style="9"/>
    <col min="15053" max="15053" width="0" style="9" hidden="1" customWidth="1"/>
    <col min="15054" max="15054" width="1" style="9" customWidth="1"/>
    <col min="15055" max="15055" width="21.7109375" style="9" customWidth="1"/>
    <col min="15056" max="15056" width="91.85546875" style="9" customWidth="1"/>
    <col min="15057" max="15308" width="9" style="9"/>
    <col min="15309" max="15309" width="0" style="9" hidden="1" customWidth="1"/>
    <col min="15310" max="15310" width="1" style="9" customWidth="1"/>
    <col min="15311" max="15311" width="21.7109375" style="9" customWidth="1"/>
    <col min="15312" max="15312" width="91.85546875" style="9" customWidth="1"/>
    <col min="15313" max="15564" width="9" style="9"/>
    <col min="15565" max="15565" width="0" style="9" hidden="1" customWidth="1"/>
    <col min="15566" max="15566" width="1" style="9" customWidth="1"/>
    <col min="15567" max="15567" width="21.7109375" style="9" customWidth="1"/>
    <col min="15568" max="15568" width="91.85546875" style="9" customWidth="1"/>
    <col min="15569" max="15820" width="9" style="9"/>
    <col min="15821" max="15821" width="0" style="9" hidden="1" customWidth="1"/>
    <col min="15822" max="15822" width="1" style="9" customWidth="1"/>
    <col min="15823" max="15823" width="21.7109375" style="9" customWidth="1"/>
    <col min="15824" max="15824" width="91.85546875" style="9" customWidth="1"/>
    <col min="15825" max="16383" width="9" style="9"/>
    <col min="16384" max="16384" width="9" style="9" customWidth="1"/>
  </cols>
  <sheetData>
    <row r="1" spans="3:4" s="8" customFormat="1" ht="24" customHeight="1">
      <c r="C1" s="225" t="s">
        <v>289</v>
      </c>
      <c r="D1" s="226"/>
    </row>
    <row r="2" spans="3:4" s="8" customFormat="1" ht="24" customHeight="1">
      <c r="C2" s="227" t="s">
        <v>246</v>
      </c>
      <c r="D2" s="227"/>
    </row>
    <row r="3" spans="3:4" s="8" customFormat="1" ht="79.5" customHeight="1">
      <c r="C3" s="82" t="s">
        <v>281</v>
      </c>
      <c r="D3" s="62" t="s">
        <v>298</v>
      </c>
    </row>
    <row r="4" spans="3:4" ht="20.25" customHeight="1">
      <c r="C4" s="224" t="s">
        <v>247</v>
      </c>
      <c r="D4" s="224"/>
    </row>
    <row r="5" spans="3:4" ht="48" customHeight="1">
      <c r="C5" s="82" t="s">
        <v>262</v>
      </c>
      <c r="D5" s="62" t="s">
        <v>282</v>
      </c>
    </row>
    <row r="6" spans="3:4" ht="75.75" customHeight="1">
      <c r="C6" s="82" t="s">
        <v>268</v>
      </c>
      <c r="D6" s="62" t="s">
        <v>283</v>
      </c>
    </row>
    <row r="7" spans="3:4" ht="43.5" customHeight="1">
      <c r="C7" s="82" t="s">
        <v>269</v>
      </c>
      <c r="D7" s="62" t="s">
        <v>284</v>
      </c>
    </row>
    <row r="8" spans="3:4" ht="22.5" customHeight="1">
      <c r="C8" s="224" t="s">
        <v>248</v>
      </c>
      <c r="D8" s="224"/>
    </row>
    <row r="9" spans="3:4" ht="55.5" customHeight="1">
      <c r="C9" s="61" t="s">
        <v>140</v>
      </c>
      <c r="D9" s="62" t="s">
        <v>256</v>
      </c>
    </row>
    <row r="10" spans="3:4" ht="51.75" customHeight="1">
      <c r="C10" s="51" t="s">
        <v>139</v>
      </c>
      <c r="D10" s="62" t="s">
        <v>257</v>
      </c>
    </row>
    <row r="11" spans="3:4" ht="33.75" customHeight="1">
      <c r="C11" s="64" t="s">
        <v>198</v>
      </c>
      <c r="D11" s="62" t="s">
        <v>212</v>
      </c>
    </row>
    <row r="12" spans="3:4" ht="33.75" customHeight="1">
      <c r="C12" s="61" t="s">
        <v>44</v>
      </c>
      <c r="D12" s="62" t="s">
        <v>239</v>
      </c>
    </row>
    <row r="13" spans="3:4" ht="33.75" customHeight="1">
      <c r="C13" s="63" t="s">
        <v>231</v>
      </c>
      <c r="D13" s="62" t="s">
        <v>251</v>
      </c>
    </row>
    <row r="14" spans="3:4" ht="19.5" customHeight="1">
      <c r="C14" s="224" t="s">
        <v>249</v>
      </c>
      <c r="D14" s="224"/>
    </row>
    <row r="15" spans="3:4" ht="48" customHeight="1">
      <c r="C15" s="52" t="s">
        <v>140</v>
      </c>
      <c r="D15" s="62" t="s">
        <v>270</v>
      </c>
    </row>
    <row r="16" spans="3:4" ht="48" customHeight="1">
      <c r="C16" s="61" t="s">
        <v>44</v>
      </c>
      <c r="D16" s="62" t="s">
        <v>271</v>
      </c>
    </row>
    <row r="17" spans="3:4" ht="21.75" customHeight="1">
      <c r="C17" s="224" t="s">
        <v>250</v>
      </c>
      <c r="D17" s="224"/>
    </row>
    <row r="18" spans="3:4" ht="44.25" customHeight="1">
      <c r="C18" s="51" t="s">
        <v>134</v>
      </c>
      <c r="D18" s="62" t="s">
        <v>124</v>
      </c>
    </row>
    <row r="19" spans="3:4" ht="51" customHeight="1">
      <c r="C19" s="64" t="s">
        <v>221</v>
      </c>
      <c r="D19" s="62" t="s">
        <v>227</v>
      </c>
    </row>
  </sheetData>
  <mergeCells count="6">
    <mergeCell ref="C17:D17"/>
    <mergeCell ref="C1:D1"/>
    <mergeCell ref="C8:D8"/>
    <mergeCell ref="C4:D4"/>
    <mergeCell ref="C14:D14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2023-02-22T11:00:26Z</cp:lastPrinted>
  <dcterms:created xsi:type="dcterms:W3CDTF">2018-01-02T05:37:56Z</dcterms:created>
  <dcterms:modified xsi:type="dcterms:W3CDTF">2023-02-22T11:03:49Z</dcterms:modified>
</cp:coreProperties>
</file>