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45621"/>
</workbook>
</file>

<file path=xl/calcChain.xml><?xml version="1.0" encoding="utf-8"?>
<calcChain xmlns="http://schemas.openxmlformats.org/spreadsheetml/2006/main">
  <c r="F42" i="16" l="1"/>
  <c r="E42" i="16"/>
  <c r="D42" i="16"/>
  <c r="F39" i="16"/>
  <c r="F43" i="16" s="1"/>
  <c r="E39" i="16"/>
  <c r="E43" i="16" s="1"/>
  <c r="D39" i="16"/>
  <c r="D43" i="16" s="1"/>
  <c r="F32" i="16"/>
  <c r="F33" i="16" s="1"/>
  <c r="E32" i="16"/>
  <c r="E33" i="16" s="1"/>
  <c r="D32" i="16"/>
  <c r="D33" i="16" s="1"/>
  <c r="F25" i="16"/>
  <c r="E25" i="16"/>
  <c r="D25" i="16"/>
  <c r="F21" i="16"/>
  <c r="E21" i="16"/>
  <c r="D21" i="16"/>
  <c r="F18" i="16"/>
  <c r="E18" i="16"/>
  <c r="D18" i="16"/>
  <c r="D26" i="16" s="1"/>
  <c r="F9" i="16"/>
  <c r="F8" i="16"/>
  <c r="E8" i="16"/>
  <c r="E9" i="16" s="1"/>
  <c r="D8" i="16"/>
  <c r="D9" i="16" s="1"/>
  <c r="E26" i="16" l="1"/>
  <c r="F26" i="16"/>
  <c r="L86" i="15"/>
  <c r="M86" i="15"/>
  <c r="N86" i="15"/>
  <c r="L91" i="15"/>
  <c r="M91" i="15"/>
  <c r="N91" i="15"/>
  <c r="L78" i="15"/>
  <c r="M78" i="15"/>
  <c r="N78" i="15"/>
  <c r="M73" i="15"/>
  <c r="N73" i="15"/>
  <c r="L73" i="15"/>
  <c r="L70" i="15"/>
  <c r="M70" i="15"/>
  <c r="N70" i="15"/>
  <c r="L62" i="15"/>
  <c r="L63" i="15" s="1"/>
  <c r="M62" i="15"/>
  <c r="M63" i="15" s="1"/>
  <c r="N62" i="15"/>
  <c r="N63" i="15" s="1"/>
  <c r="L49" i="15"/>
  <c r="M49" i="15"/>
  <c r="N49" i="15"/>
  <c r="L42" i="15"/>
  <c r="M42" i="15"/>
  <c r="N42" i="15"/>
  <c r="L34" i="15"/>
  <c r="M34" i="15"/>
  <c r="N34" i="15"/>
  <c r="L24" i="15"/>
  <c r="M24" i="15"/>
  <c r="N24" i="15"/>
  <c r="L12" i="15"/>
  <c r="M12" i="15"/>
  <c r="N12" i="15"/>
  <c r="M92" i="15" l="1"/>
  <c r="N50" i="15"/>
  <c r="M50" i="15"/>
  <c r="M93" i="15" s="1"/>
  <c r="L50" i="15"/>
  <c r="L92" i="15"/>
  <c r="N92" i="15"/>
  <c r="B10" i="11"/>
  <c r="L93" i="15" l="1"/>
  <c r="N93" i="15"/>
  <c r="B5" i="11" s="1"/>
  <c r="B6" i="11"/>
  <c r="B4" i="11"/>
</calcChain>
</file>

<file path=xl/sharedStrings.xml><?xml version="1.0" encoding="utf-8"?>
<sst xmlns="http://schemas.openxmlformats.org/spreadsheetml/2006/main" count="542" uniqueCount="348">
  <si>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</si>
  <si>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</si>
  <si>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</si>
  <si>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</si>
  <si>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</si>
  <si>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</si>
  <si>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</si>
  <si>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</si>
  <si>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</si>
  <si>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</si>
  <si>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</si>
  <si>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</si>
  <si>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</si>
  <si>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</si>
  <si>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</si>
  <si>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</si>
  <si>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</si>
  <si>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</si>
  <si>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</si>
  <si>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</si>
  <si>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</si>
  <si>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</si>
  <si>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</si>
  <si>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</si>
  <si>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</si>
  <si>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</si>
  <si>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</si>
  <si>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</si>
  <si>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</si>
  <si>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</si>
  <si>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</si>
  <si>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</si>
  <si>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</si>
  <si>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</si>
  <si>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</si>
  <si>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</si>
  <si>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</si>
  <si>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</si>
  <si>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</si>
  <si>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</si>
  <si>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</si>
  <si>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</si>
  <si>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</si>
  <si>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</si>
  <si>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</si>
  <si>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</si>
  <si>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</si>
  <si>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</si>
  <si>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</si>
  <si>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</si>
  <si>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</si>
  <si>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</si>
  <si>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</si>
  <si>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</si>
  <si>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</si>
  <si>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</si>
  <si>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</si>
  <si>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</si>
  <si>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 xml:space="preserve">المصرف العراقي الاسلامي </t>
  </si>
  <si>
    <t>BIIB</t>
  </si>
  <si>
    <t xml:space="preserve">مصرف المستشار الاسلامي </t>
  </si>
  <si>
    <t>BMUI</t>
  </si>
  <si>
    <t>BIBI</t>
  </si>
  <si>
    <t>مصرف الاستثمار العراقي</t>
  </si>
  <si>
    <t>HKAR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</si>
  <si>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</si>
  <si>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</si>
  <si>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</si>
  <si>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</si>
  <si>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</si>
  <si>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</si>
  <si>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</si>
  <si>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</si>
  <si>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</si>
  <si>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</si>
  <si>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</si>
  <si>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</si>
  <si>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</si>
  <si>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</si>
  <si>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</si>
  <si>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</si>
  <si>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</si>
  <si>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</si>
  <si>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</si>
  <si>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</si>
  <si>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</si>
  <si>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</si>
  <si>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</si>
  <si>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</si>
  <si>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</si>
  <si>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</si>
  <si>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</si>
  <si>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</si>
  <si>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</si>
  <si>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</si>
  <si>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</si>
  <si>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</si>
  <si>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</si>
  <si>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</si>
  <si>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</si>
  <si>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المصرف التجاري</t>
  </si>
  <si>
    <t>BCOI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</si>
  <si>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</si>
  <si>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</si>
  <si>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</si>
  <si>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</si>
  <si>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</si>
  <si>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</si>
  <si>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</si>
  <si>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</si>
  <si>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</si>
  <si>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</si>
  <si>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</si>
  <si>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</si>
  <si>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</si>
  <si>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</si>
  <si>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</si>
  <si>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</si>
  <si>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</si>
  <si>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</si>
  <si>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</si>
  <si>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</si>
  <si>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</si>
  <si>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</si>
  <si>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</si>
  <si>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</si>
  <si>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</si>
  <si>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</si>
  <si>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</si>
  <si>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</si>
  <si>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</si>
  <si>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</si>
  <si>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</si>
  <si>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</si>
  <si>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</si>
  <si>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</si>
  <si>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</si>
  <si>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</si>
  <si>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</si>
  <si>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</si>
  <si>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</si>
  <si>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</si>
  <si>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</si>
  <si>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</si>
  <si>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</si>
  <si>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</si>
  <si>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</si>
  <si>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</si>
  <si>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</si>
  <si>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</si>
  <si>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</si>
  <si>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</si>
  <si>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</si>
  <si>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</si>
  <si>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</si>
  <si>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</si>
  <si>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</si>
  <si>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</si>
  <si>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</si>
  <si>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</si>
  <si>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</si>
  <si>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</si>
  <si>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</si>
  <si>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</si>
  <si>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</si>
  <si>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</si>
  <si>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</si>
  <si>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</si>
  <si>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</si>
  <si>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</si>
  <si>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</si>
  <si>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</si>
  <si>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</si>
  <si>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</si>
  <si>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</si>
  <si>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</si>
  <si>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</si>
  <si>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</si>
  <si>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</si>
  <si>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</si>
  <si>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</si>
  <si>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</si>
  <si>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</si>
  <si>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</si>
  <si>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</si>
  <si>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</si>
  <si>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</si>
  <si>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</si>
  <si>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</si>
  <si>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</si>
  <si>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</si>
  <si>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</si>
  <si>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</si>
  <si>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</si>
  <si>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</si>
  <si>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</si>
  <si>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</si>
  <si>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</si>
  <si>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</si>
  <si>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</si>
  <si>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</si>
  <si>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</si>
  <si>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</si>
  <si>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</si>
  <si>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</si>
  <si>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</si>
  <si>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</si>
  <si>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</si>
  <si>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</si>
  <si>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</si>
  <si>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</si>
  <si>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</si>
  <si>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</si>
  <si>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</si>
  <si>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</si>
  <si>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</si>
  <si>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</si>
  <si>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</si>
  <si>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</si>
  <si>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</si>
  <si>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</si>
  <si>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</si>
  <si>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</si>
  <si>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</si>
  <si>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</si>
  <si>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</si>
  <si>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</si>
  <si>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</si>
  <si>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</si>
  <si>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</si>
  <si>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</si>
  <si>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</si>
  <si>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</si>
  <si>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</si>
  <si>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بغداد لمواد التغليف (IBPM)</t>
  </si>
  <si>
    <t>SBPT</t>
  </si>
  <si>
    <t>بغداد العراق للنقل العام</t>
  </si>
  <si>
    <t>مصرف الموصل (BMFI)</t>
  </si>
  <si>
    <t>مصرف آسيا العراق الاسلامي (BAIB)</t>
  </si>
  <si>
    <t>الحديثة للانتاج الحيواني (AMAP)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</si>
  <si>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</si>
  <si>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</si>
  <si>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</si>
  <si>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</si>
  <si>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سيتم إيقاف التداول على أسهم الشركة إعتباراً من جلسة الخميس 2022/9/22 .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</si>
  <si>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</si>
  <si>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</si>
  <si>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</si>
  <si>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</si>
  <si>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</si>
  <si>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</si>
  <si>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</si>
  <si>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</si>
  <si>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</si>
  <si>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</si>
  <si>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</si>
  <si>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</si>
  <si>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</si>
  <si>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</si>
  <si>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</si>
  <si>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</si>
  <si>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المعمورة العقارية (SMRI)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</si>
  <si>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</si>
  <si>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</si>
  <si>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</si>
  <si>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</si>
  <si>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</si>
  <si>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</si>
  <si>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</si>
  <si>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</si>
  <si>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</si>
  <si>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</si>
  <si>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</si>
  <si>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</si>
  <si>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</si>
  <si>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</si>
  <si>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</si>
  <si>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</si>
  <si>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</si>
  <si>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صدرت المصادقة دائره تسجيل الشركات بتاريخ 2022/9/8 على انتهاء اجراءات زيادة رأس مال الشركة من (1,593,300,000) دينار الى (3,186,600,000) بنسبة (%100) وفق المادة (55/اولاً) من قانون الشركات . إستناداً إلى قرار الهيئة العامة للشركة المنعقدة في 2021/12/6.</t>
  </si>
  <si>
    <t>سيعقد إجتماع الهيئة العامة للشركة يوم الخميس الموافق 2022/9/15 الساعة العاشرة صباحاً في مقر الشركة ، مناقشة إنتخاب (7) أعضاء اصليين ومثلهم إحتياط ، مناقشة زيادة رأس مال الشركة بنسبة 100% من (4,101,300,000) دينار إلى (8,202,600,000) دينار وفق المادة (55/أولاً) من قانون الشركات ، مناقشة تعديل المادة الاولى من عقد تأسيس الشركة بإضافة نشاط (تجارة وصناعة المواد الغذائية) ليصبح إسم الشركة (الشركة الحديثة للانتاج الحيواني والزراعي وتجارة وصناعة المواد الغذائية) . تم إيقاف التداول على أسهم الشركة إعتباراً من جلسة الاثنين 2022/9/12 .</t>
  </si>
  <si>
    <t xml:space="preserve">صدرت المصادقة دائره تسجيل الشركات بتاريخ 2022/6/7على انتهاء اجراءات زيادة رأسمال الشركة من (200) مليار دينار الى (250) مليار دينار وفق المادة (55/اولاً) من قانون الشركات.استنادا الى قرار الهيئة العامة المنعقد في 2022/2/26 .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</si>
  <si>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</si>
  <si>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</si>
  <si>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</si>
  <si>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>سيعقد إجتماع الهيئة العامة للشركة يوم السبت الموافق 2022/10/1 الساعة العاشرة صباحاً في قاعة مصرف العطاء الاسلامي ، مناقشة الحسابات الختامية للسنة المالية المنتهية في 2021/12/31 ، مناقشة إطفاء الخسائر لعام 2021 البالغة (5,258,353) دينار من الفائض المتراكم . سيتم إيقاف التداول على أسهم الشركة إعتباراً من جلسة الثلاثاء 2022/9/27 .</t>
  </si>
  <si>
    <t>سيعقد إجتماع الهيئة العامة للشركة يوم الاربعاء الموافق 2022/9/28 الساعة العاشرة صباحاً في قاعة المصرف العراقي الاسلامي ، مناقشة الحسابات الختامية للسنة المالية المنتهية في 2021/12/31 ، مناقشة مقسوم الارباح . سيتم إيقاف التداول على أسهم الشركة إعتباراً من جلسة الاحد 2022/9/25 .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</si>
  <si>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</si>
  <si>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</si>
  <si>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</si>
  <si>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</si>
  <si>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</si>
  <si>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>سيعقد إجتماع الهيئة العامة للشركة يوم الاربعاء الموافق 2022/9/14 الساعة العاشرة صباحاً في مقر الشركة ، مناقشة الحسابات الختامية للسنة المالية المنتهية في 2021/12/31 ، مناقشة مقسوم الارباح ، تعديل المادة (5) من عقد التأسيس باعتماد طريق التصويت التراكمي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</si>
  <si>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</si>
  <si>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</si>
  <si>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</si>
  <si>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</si>
  <si>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الخليج للتأمين (NGIR)</t>
  </si>
  <si>
    <t xml:space="preserve">رحاب كربلاء 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</si>
  <si>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سيتم إيقاف التداول على أسهم الشركة إعتباراً من جلسة الخميس 2022/9/29 .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</si>
  <si>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</si>
  <si>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سيعقد إجتماع الهيئة العامة للشركة يوم الاحد الموافق 2022/9/18 الساعة العاشرة صباحاً في قاعة نقابة الجيولوجيين العراقيين ، مناقشة الحسابات الختامية للسنة المالية المنتهية في 2021/12/31 . تم إيقاف التداول على أسهم الشركة إعتباراً من جلسة الخميس 2022/9/15 .</t>
  </si>
  <si>
    <t>مصرف بغداد (BBOB)</t>
  </si>
  <si>
    <t>مصرف الاستثمار العراقي (BIBI)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</si>
  <si>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سيتم إيقاف التداول على أسهم الشركة إعتباراً من جلسة الاثنين 2022/9/26 .</t>
  </si>
  <si>
    <t>سيعقد إجتماع الهيئة العامة للشركة يوم الثلاثاء الموافق 2022/9/20 الساعة الثانية بعد الظهر في نادي الصيد العراقي - القاعة الملكية ، مناقشة الحسابات الختامية للسنة المالية المنتهية في 2021/12/31 ، مناقشة مقسوم الارباح ، تعديل عقد تأسيس الشركة بإنتخاب (7) إعضاء أصليين ومثلهم إحتياط عن طريق التصويت التراكمي ، إنتخاب مجلس إدارة جديد . تم إيقاف التداول على أسهم الشركة إعتباراً من جلسة الاربعاء 2022/9/14 .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</si>
  <si>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</si>
  <si>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</si>
  <si>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</si>
  <si>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أخبار الشركات المساهمة المدرجة في سوق العراق للاوراق المالية الثلاثاء الموافق 2022/9/20</t>
  </si>
  <si>
    <t>BRTB</t>
  </si>
  <si>
    <t xml:space="preserve">مصرف الاقليم التجاري </t>
  </si>
  <si>
    <t xml:space="preserve">تأجيل إجتماع الهيئة العامة إلى يوم الاثنين الموافق 2022/9/26 لعدم إكتمال النصاب القانوني الساعة العاشرة صباحاً في مقر الشركة ، مناقشة الحسابات الختامية للسنة المالية المنتهية في 2021/12/31 ، مناقشة معالجة الخسارة . تم إيقاف التداول على أسهم الشركة إعتباراً من جلسة الاربعاء 2022/9/14 . </t>
  </si>
  <si>
    <t>مصرف المستشار الاسلامي (BMUI)</t>
  </si>
  <si>
    <t>سيعقد إجتماع الهيئة العامة للشركة يوم الاثنين الموافق 2022/10/3 الساعة العاشرة صباحاً في مقر الشركة ، مناقشة الحسابات الختامية للسنة المالية المنتهية في 2021/12/31 ، مناقشة توزيع الارباح ، مناقشة تعديل عقد تأسيس الشركة ليكون عدد اعضاء مجلس الادارة (7) بدلاً من (5) أعضاء اصليين ومثلهم احتياط ، إنتخاب (7) أعضاء اصليين ومثلهم إحتياط وإعتماد التصويت التراكمي . سيتم إيقاف التداول على أسهم الشركة إعتباراً من جلسة الاربعاء 2022/9/28 .</t>
  </si>
  <si>
    <t>طريق الخازر للمواد الانشائية(IKHC)</t>
  </si>
  <si>
    <t>أرسل سوق العراق للاوراق المالية كتاب إلى شركة الخازر لانتاج المواد الانشائية للافصاح عن اهم الاحداث الجوهرية التي أدت إلى إرتفاع سعر السهم لجلستين بكامل  نسبة التغير لجسلتي 9/19 و 2022/9/20.</t>
  </si>
  <si>
    <t xml:space="preserve">جلسة الاربعاء الموافق 2022/9/21        - </t>
  </si>
  <si>
    <t>الشركات غير المتداولة للسوق النظامي لجلسة الاربعاء الموافق 2022/9/21</t>
  </si>
  <si>
    <t>الشركات غير المتداولة للسوق الثاني لجلسة الاربعاء الموافق 2022/9/21</t>
  </si>
  <si>
    <t>الشركات غير المتداولة للسوق الثالث لجلسة الاربعاء الموافق 2022/9/21</t>
  </si>
  <si>
    <t>سيعقد إجتماع الهيئة العامة للشركة يوم الاثنين الموافق 2022/9/26 الساعة العاشرة صباحاً في قاعة المأمون / قرب دائرة احوال المنصور ، مناقشة الحسابات الختامية للسنة المالية المنتهية في 2021/12/31 ، مناقشة عرض موضوع استثمار الفندق (تأهيل وإدارة وتشغيل) وموافقة هيئة السياحة . تم إيقاف التداول على أسهم الشركة إعتباراً من جلسة الاربعاء 2022/9/21 .</t>
  </si>
  <si>
    <t>الجلسة (169) نشرة منصة التداول الثاني ليوم الاربعاء الموافق 2022/9/21 Second Market Trading</t>
  </si>
  <si>
    <t>الجلسة (50) نشرة منصة تداول الشركات غير المفصحة ليوم الاربعاء الموافق 2022/9/21 Undisclosed Platform Trading</t>
  </si>
  <si>
    <t>الجلسة (169) نشرة منصة تداول الاسهم النظامية ليوم الاربعاء الموافق 2022/9/21 Regular Market Trading</t>
  </si>
  <si>
    <t>الجلسة (169) لسنة 2022</t>
  </si>
  <si>
    <t>مجموع قطاع التأمين</t>
  </si>
  <si>
    <t>مجموع قطاع الاستثمار</t>
  </si>
  <si>
    <t>سوق العراق للأوراق المالية</t>
  </si>
  <si>
    <t>نشرة تداول أسهم غير العراقيين لجلسة الاربعاء 2022/9/21</t>
  </si>
  <si>
    <t>نشرة تداول الاسهم المشتراة لغير العراقيين في السوق النظامي</t>
  </si>
  <si>
    <t xml:space="preserve">قطاع الفنادق والسياحة </t>
  </si>
  <si>
    <t xml:space="preserve">مجموع قطاع الفنادق والسياحة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</si>
  <si>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</si>
  <si>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</si>
  <si>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</si>
  <si>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 xml:space="preserve">مصرف بغداد </t>
  </si>
  <si>
    <t>المصرف الاهلي العراقي</t>
  </si>
  <si>
    <t xml:space="preserve">مصرف الخليج التجاري </t>
  </si>
  <si>
    <t>المعمورة للاستثمارات العقارية</t>
  </si>
  <si>
    <t xml:space="preserve">قطاع الصناعة </t>
  </si>
  <si>
    <t>التمورالعراقية</t>
  </si>
  <si>
    <t xml:space="preserve">مجموع قطاع الصناعة </t>
  </si>
  <si>
    <t>نشرة  تداول الاسهم المباعة من غير العراقيين في السوق الثاني</t>
  </si>
  <si>
    <t xml:space="preserve">الفلوجة لانتاج المواد الانشائية </t>
  </si>
  <si>
    <t>نشرة  تداول الاسهم المباعة من غير العراقيين في منصة الشركات غير المفصحة</t>
  </si>
  <si>
    <t>فندق فلسطين</t>
  </si>
  <si>
    <t>إستناداً إلى كتاب دائرة تسجيل الشركات المرقم ش/هـ/20668 في 2022/6/7 ، سيتم إطلاق أسهم الزيادة لشركة مصرف المستشار الاسلامي إعتباراً من جلسة الخميس الموافق 2022/9/22.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</si>
</sst>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</font>
    <font>
      <b/>
      <sz val="12"/>
      <color rgb="FF00B050"/>
      <name val="Arial"/>
      <family val="2"/>
      <charset val="178"/>
    </font>
    <font>
      <b/>
      <sz val="16"/>
      <color rgb="FF00B05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Arial"/>
      <family val="2"/>
      <charset val="178"/>
      <scheme val="minor"/>
    </font>
    <font>
      <b/>
      <sz val="13.5"/>
      <color indexed="56"/>
      <name val="Arial"/>
      <family val="2"/>
    </font>
    <font>
      <b/>
      <sz val="13.5"/>
      <color theme="3"/>
      <name val="Arial"/>
      <family val="2"/>
    </font>
    <font>
      <b/>
      <sz val="14"/>
      <color theme="1"/>
      <name val="Arial"/>
      <family val="2"/>
      <scheme val="minor"/>
    </font>
    <font>
      <b/>
      <sz val="13.5"/>
      <color theme="3"/>
      <name val="Arial"/>
      <family val="2"/>
      <charset val="178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48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8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9" fillId="0" borderId="55" xfId="0" applyNumberFormat="1" applyFont="1" applyBorder="1" applyAlignment="1">
      <alignment horizontal="center"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34" xfId="0" applyFont="1" applyFill="1" applyBorder="1" applyAlignment="1">
      <alignment vertical="center" wrapText="1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0" borderId="78" xfId="0" applyNumberFormat="1" applyFont="1" applyBorder="1" applyAlignment="1">
      <alignment horizontal="center" vertical="center"/>
    </xf>
    <xf numFmtId="0" fontId="63" fillId="0" borderId="0" xfId="0" applyFont="1"/>
    <xf numFmtId="0" fontId="64" fillId="0" borderId="34" xfId="0" applyFont="1" applyFill="1" applyBorder="1" applyAlignment="1">
      <alignment vertical="center"/>
    </xf>
    <xf numFmtId="164" fontId="64" fillId="0" borderId="58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64" fontId="5" fillId="0" borderId="80" xfId="0" applyNumberFormat="1" applyFont="1" applyBorder="1" applyAlignment="1">
      <alignment horizontal="center" vertical="center"/>
    </xf>
    <xf numFmtId="4" fontId="5" fillId="0" borderId="80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0" fontId="49" fillId="0" borderId="81" xfId="0" applyFont="1" applyFill="1" applyBorder="1" applyAlignment="1">
      <alignment vertical="center"/>
    </xf>
    <xf numFmtId="0" fontId="49" fillId="0" borderId="82" xfId="0" applyFont="1" applyFill="1" applyBorder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0" fontId="64" fillId="0" borderId="83" xfId="0" applyFont="1" applyFill="1" applyBorder="1" applyAlignment="1">
      <alignment vertical="center"/>
    </xf>
    <xf numFmtId="164" fontId="64" fillId="0" borderId="80" xfId="0" applyNumberFormat="1" applyFont="1" applyBorder="1" applyAlignment="1">
      <alignment horizontal="center" vertical="center"/>
    </xf>
    <xf numFmtId="4" fontId="64" fillId="0" borderId="80" xfId="0" applyNumberFormat="1" applyFont="1" applyBorder="1" applyAlignment="1">
      <alignment horizontal="center" vertical="center"/>
    </xf>
    <xf numFmtId="0" fontId="64" fillId="0" borderId="59" xfId="0" applyFont="1" applyFill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/>
    </xf>
    <xf numFmtId="164" fontId="49" fillId="0" borderId="0" xfId="0" applyNumberFormat="1" applyFont="1" applyBorder="1" applyAlignment="1">
      <alignment horizontal="left" vertical="center"/>
    </xf>
    <xf numFmtId="4" fontId="67" fillId="0" borderId="6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0" fontId="68" fillId="2" borderId="85" xfId="0" applyFont="1" applyFill="1" applyBorder="1" applyAlignment="1">
      <alignment horizontal="center" vertical="center"/>
    </xf>
    <xf numFmtId="0" fontId="68" fillId="2" borderId="85" xfId="0" applyFont="1" applyFill="1" applyBorder="1" applyAlignment="1">
      <alignment horizontal="center" vertical="center" wrapText="1"/>
    </xf>
    <xf numFmtId="0" fontId="72" fillId="4" borderId="78" xfId="364" applyFont="1" applyFill="1" applyBorder="1" applyAlignment="1">
      <alignment horizontal="right" vertical="center"/>
    </xf>
    <xf numFmtId="0" fontId="72" fillId="4" borderId="78" xfId="364" applyFont="1" applyFill="1" applyBorder="1" applyAlignment="1">
      <alignment horizontal="left" vertical="center"/>
    </xf>
    <xf numFmtId="3" fontId="72" fillId="0" borderId="89" xfId="2" applyNumberFormat="1" applyFont="1" applyFill="1" applyBorder="1" applyAlignment="1">
      <alignment horizontal="center" vertical="center"/>
    </xf>
    <xf numFmtId="0" fontId="73" fillId="0" borderId="0" xfId="0" applyFont="1"/>
    <xf numFmtId="0" fontId="68" fillId="2" borderId="92" xfId="0" applyFont="1" applyFill="1" applyBorder="1" applyAlignment="1">
      <alignment horizontal="center" vertical="center"/>
    </xf>
    <xf numFmtId="0" fontId="68" fillId="2" borderId="92" xfId="0" applyFont="1" applyFill="1" applyBorder="1" applyAlignment="1">
      <alignment horizontal="center" vertical="center" wrapText="1"/>
    </xf>
    <xf numFmtId="0" fontId="72" fillId="4" borderId="96" xfId="364" applyFont="1" applyFill="1" applyBorder="1" applyAlignment="1">
      <alignment horizontal="right" vertical="center"/>
    </xf>
    <xf numFmtId="0" fontId="72" fillId="4" borderId="96" xfId="364" applyFont="1" applyFill="1" applyBorder="1" applyAlignment="1">
      <alignment horizontal="left" vertical="center"/>
    </xf>
    <xf numFmtId="0" fontId="69" fillId="2" borderId="92" xfId="0" applyFont="1" applyFill="1" applyBorder="1" applyAlignment="1">
      <alignment horizontal="center" vertical="center"/>
    </xf>
    <xf numFmtId="0" fontId="69" fillId="2" borderId="92" xfId="0" applyFont="1" applyFill="1" applyBorder="1" applyAlignment="1">
      <alignment horizontal="center" vertical="center" wrapText="1"/>
    </xf>
    <xf numFmtId="0" fontId="74" fillId="4" borderId="96" xfId="364" applyFont="1" applyFill="1" applyBorder="1" applyAlignment="1">
      <alignment horizontal="right" vertical="center"/>
    </xf>
    <xf numFmtId="0" fontId="74" fillId="4" borderId="96" xfId="364" applyFont="1" applyFill="1" applyBorder="1" applyAlignment="1">
      <alignment horizontal="left" vertical="center"/>
    </xf>
    <xf numFmtId="3" fontId="74" fillId="0" borderId="89" xfId="2" applyNumberFormat="1" applyFont="1" applyFill="1" applyBorder="1" applyAlignment="1">
      <alignment horizontal="center" vertical="center"/>
    </xf>
    <xf numFmtId="0" fontId="74" fillId="2" borderId="92" xfId="0" applyFont="1" applyFill="1" applyBorder="1" applyAlignment="1">
      <alignment horizontal="center" vertical="center"/>
    </xf>
    <xf numFmtId="0" fontId="74" fillId="2" borderId="92" xfId="0" applyFont="1" applyFill="1" applyBorder="1" applyAlignment="1">
      <alignment horizontal="center" vertical="center" wrapText="1"/>
    </xf>
    <xf numFmtId="0" fontId="74" fillId="0" borderId="92" xfId="2" applyFont="1" applyFill="1" applyBorder="1" applyAlignment="1">
      <alignment horizontal="right" vertical="center"/>
    </xf>
    <xf numFmtId="0" fontId="74" fillId="0" borderId="92" xfId="2" applyFont="1" applyFill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74" fillId="0" borderId="90" xfId="2" applyFont="1" applyFill="1" applyBorder="1" applyAlignment="1">
      <alignment horizontal="center" vertical="center"/>
    </xf>
    <xf numFmtId="0" fontId="74" fillId="0" borderId="91" xfId="2" applyFont="1" applyFill="1" applyBorder="1" applyAlignment="1">
      <alignment horizontal="center" vertical="center"/>
    </xf>
    <xf numFmtId="0" fontId="72" fillId="0" borderId="90" xfId="2" applyFont="1" applyFill="1" applyBorder="1" applyAlignment="1">
      <alignment horizontal="center" vertical="center"/>
    </xf>
    <xf numFmtId="0" fontId="72" fillId="0" borderId="91" xfId="2" applyFont="1" applyFill="1" applyBorder="1" applyAlignment="1">
      <alignment horizontal="center" vertical="center"/>
    </xf>
    <xf numFmtId="0" fontId="69" fillId="0" borderId="84" xfId="0" applyFont="1" applyBorder="1" applyAlignment="1">
      <alignment horizontal="right" vertical="center"/>
    </xf>
    <xf numFmtId="0" fontId="74" fillId="0" borderId="93" xfId="0" applyFont="1" applyBorder="1" applyAlignment="1">
      <alignment horizontal="center" vertical="center"/>
    </xf>
    <xf numFmtId="0" fontId="74" fillId="0" borderId="94" xfId="0" applyFont="1" applyBorder="1" applyAlignment="1">
      <alignment horizontal="center" vertical="center"/>
    </xf>
    <xf numFmtId="0" fontId="74" fillId="0" borderId="95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8" fillId="0" borderId="84" xfId="0" applyFont="1" applyBorder="1" applyAlignment="1">
      <alignment horizontal="right" vertical="center"/>
    </xf>
    <xf numFmtId="0" fontId="71" fillId="0" borderId="86" xfId="0" applyFont="1" applyBorder="1" applyAlignment="1">
      <alignment horizontal="center" vertical="center"/>
    </xf>
    <xf numFmtId="0" fontId="71" fillId="0" borderId="87" xfId="0" applyFont="1" applyBorder="1" applyAlignment="1">
      <alignment horizontal="center" vertical="center"/>
    </xf>
    <xf numFmtId="0" fontId="71" fillId="0" borderId="88" xfId="0" applyFont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12</xdr:col>
      <xdr:colOff>2239113</xdr:colOff>
      <xdr:row>3</xdr:row>
      <xdr:rowOff>37162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920053" y="0"/>
          <a:ext cx="1201947" cy="873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1076813</xdr:colOff>
      <xdr:row>0</xdr:row>
      <xdr:rowOff>9526</xdr:rowOff>
    </xdr:from>
    <xdr:to>
      <xdr:col>14</xdr:col>
      <xdr:colOff>3551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542449" y="9526"/>
          <a:ext cx="365013" cy="28574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64</xdr:row>
      <xdr:rowOff>66328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64</xdr:row>
      <xdr:rowOff>66328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64</xdr:row>
      <xdr:rowOff>66328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63</xdr:row>
      <xdr:rowOff>0</xdr:rowOff>
    </xdr:from>
    <xdr:to>
      <xdr:col>13</xdr:col>
      <xdr:colOff>685925</xdr:colOff>
      <xdr:row>64</xdr:row>
      <xdr:rowOff>94903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63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63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63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64</xdr:row>
      <xdr:rowOff>66328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63</xdr:row>
      <xdr:rowOff>0</xdr:rowOff>
    </xdr:from>
    <xdr:to>
      <xdr:col>13</xdr:col>
      <xdr:colOff>1028825</xdr:colOff>
      <xdr:row>64</xdr:row>
      <xdr:rowOff>66328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971550</xdr:colOff>
      <xdr:row>50</xdr:row>
      <xdr:rowOff>19051</xdr:rowOff>
    </xdr:from>
    <xdr:to>
      <xdr:col>14</xdr:col>
      <xdr:colOff>412</xdr:colOff>
      <xdr:row>50</xdr:row>
      <xdr:rowOff>385637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6545588" y="9696451"/>
          <a:ext cx="467137" cy="366586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84</xdr:row>
      <xdr:rowOff>104428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84</xdr:row>
      <xdr:rowOff>104428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84</xdr:row>
      <xdr:rowOff>104428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80</xdr:row>
      <xdr:rowOff>0</xdr:rowOff>
    </xdr:from>
    <xdr:to>
      <xdr:col>13</xdr:col>
      <xdr:colOff>685925</xdr:colOff>
      <xdr:row>84</xdr:row>
      <xdr:rowOff>133003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82</xdr:row>
      <xdr:rowOff>133003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82</xdr:row>
      <xdr:rowOff>133003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82</xdr:row>
      <xdr:rowOff>133003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84</xdr:row>
      <xdr:rowOff>104428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80</xdr:row>
      <xdr:rowOff>0</xdr:rowOff>
    </xdr:from>
    <xdr:to>
      <xdr:col>13</xdr:col>
      <xdr:colOff>1028825</xdr:colOff>
      <xdr:row>84</xdr:row>
      <xdr:rowOff>104428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1076813</xdr:colOff>
      <xdr:row>42</xdr:row>
      <xdr:rowOff>9526</xdr:rowOff>
    </xdr:from>
    <xdr:to>
      <xdr:col>14</xdr:col>
      <xdr:colOff>3551</xdr:colOff>
      <xdr:row>43</xdr:row>
      <xdr:rowOff>28575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6542449" y="7915276"/>
          <a:ext cx="365013" cy="30479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80</xdr:row>
      <xdr:rowOff>171103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80</xdr:row>
      <xdr:rowOff>171103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80</xdr:row>
      <xdr:rowOff>171103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78</xdr:row>
      <xdr:rowOff>0</xdr:rowOff>
    </xdr:from>
    <xdr:to>
      <xdr:col>13</xdr:col>
      <xdr:colOff>685925</xdr:colOff>
      <xdr:row>81</xdr:row>
      <xdr:rowOff>18703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79</xdr:row>
      <xdr:rowOff>152053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79</xdr:row>
      <xdr:rowOff>152053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79</xdr:row>
      <xdr:rowOff>152053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80</xdr:row>
      <xdr:rowOff>171103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78</xdr:row>
      <xdr:rowOff>0</xdr:rowOff>
    </xdr:from>
    <xdr:to>
      <xdr:col>13</xdr:col>
      <xdr:colOff>1028825</xdr:colOff>
      <xdr:row>80</xdr:row>
      <xdr:rowOff>171103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0</xdr:row>
      <xdr:rowOff>1</xdr:rowOff>
    </xdr:from>
    <xdr:to>
      <xdr:col>6</xdr:col>
      <xdr:colOff>932</xdr:colOff>
      <xdr:row>2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253068" y="1"/>
          <a:ext cx="791507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opLeftCell="A13" zoomScale="90" zoomScaleNormal="90" workbookViewId="0">
      <selection activeCell="M21" sqref="M21"/>
    </sheetView>
  </sheetViews>
  <sheetFormatPr defaultRowHeight="14.25"/>
  <cols>
    <col min="1" max="1" width="23.125" customWidth="1"/>
    <col min="2" max="2" width="11.625" customWidth="1"/>
    <col min="3" max="3" width="9.5" customWidth="1"/>
    <col min="4" max="4" width="9" customWidth="1"/>
    <col min="6" max="6" width="11.25" customWidth="1"/>
    <col min="7" max="7" width="12.375" customWidth="1"/>
    <col min="8" max="8" width="10.125" customWidth="1"/>
    <col min="9" max="9" width="9.125" customWidth="1"/>
    <col min="10" max="10" width="5.375" customWidth="1"/>
    <col min="11" max="11" width="9.125" customWidth="1"/>
    <col min="12" max="12" width="10.375" customWidth="1"/>
    <col min="13" max="13" width="29.875" customWidth="1"/>
  </cols>
  <sheetData>
    <row r="1" spans="1:14" s="2" customFormat="1" ht="23.25" customHeight="1">
      <c r="A1" s="134" t="s">
        <v>0</v>
      </c>
      <c r="B1" s="135"/>
      <c r="C1" s="136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s="2" customFormat="1" ht="26.25" customHeight="1">
      <c r="A2" s="141" t="s">
        <v>317</v>
      </c>
      <c r="B2" s="141"/>
      <c r="C2" s="142"/>
      <c r="D2" s="140" t="s">
        <v>325</v>
      </c>
      <c r="E2" s="141"/>
      <c r="F2" s="142"/>
      <c r="G2" s="49"/>
      <c r="H2" s="49"/>
      <c r="I2" s="49"/>
      <c r="J2" s="49"/>
      <c r="K2" s="49"/>
      <c r="L2" s="49"/>
      <c r="M2" s="49"/>
    </row>
    <row r="3" spans="1:14" s="2" customFormat="1" ht="26.25" customHeight="1">
      <c r="A3" s="132" t="s">
        <v>249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50"/>
      <c r="M3" s="48"/>
    </row>
    <row r="4" spans="1:14" s="8" customFormat="1" ht="29.25" customHeight="1">
      <c r="A4" s="6" t="s">
        <v>2</v>
      </c>
      <c r="B4" s="151">
        <f>'نشرة التداول'!M93</f>
        <v>446617307</v>
      </c>
      <c r="C4" s="150"/>
      <c r="D4" s="47" t="s">
        <v>171</v>
      </c>
      <c r="E4" s="49"/>
      <c r="F4" s="49"/>
      <c r="G4" s="49"/>
      <c r="H4" s="49"/>
      <c r="I4" s="49"/>
      <c r="J4" s="140" t="s">
        <v>5</v>
      </c>
      <c r="K4" s="141"/>
      <c r="L4" s="142"/>
      <c r="M4" s="64">
        <v>103</v>
      </c>
    </row>
    <row r="5" spans="1:14" s="8" customFormat="1" ht="29.25" customHeight="1">
      <c r="A5" s="46" t="s">
        <v>1</v>
      </c>
      <c r="B5" s="149">
        <f>'نشرة التداول'!N93</f>
        <v>734854118.75</v>
      </c>
      <c r="C5" s="150"/>
      <c r="D5" s="47" t="s">
        <v>170</v>
      </c>
      <c r="E5" s="49"/>
      <c r="F5" s="49"/>
      <c r="G5" s="49"/>
      <c r="H5" s="49"/>
      <c r="I5" s="51"/>
      <c r="J5" s="143" t="s">
        <v>6</v>
      </c>
      <c r="K5" s="144"/>
      <c r="L5" s="145"/>
      <c r="M5" s="64">
        <v>49</v>
      </c>
      <c r="N5" s="70"/>
    </row>
    <row r="6" spans="1:14" s="8" customFormat="1" ht="29.25" customHeight="1">
      <c r="A6" s="68" t="s">
        <v>3</v>
      </c>
      <c r="B6" s="88">
        <f>'نشرة التداول'!L93</f>
        <v>632</v>
      </c>
      <c r="C6" s="148" t="s">
        <v>169</v>
      </c>
      <c r="D6" s="147"/>
      <c r="E6" s="49"/>
      <c r="F6" s="49"/>
      <c r="G6" s="49"/>
      <c r="H6" s="49"/>
      <c r="I6" s="51"/>
      <c r="J6" s="1" t="s">
        <v>7</v>
      </c>
      <c r="K6" s="49"/>
      <c r="L6" s="49"/>
      <c r="M6" s="65">
        <v>22</v>
      </c>
    </row>
    <row r="7" spans="1:14" s="8" customFormat="1" ht="29.25" customHeight="1">
      <c r="A7" s="6" t="s">
        <v>186</v>
      </c>
      <c r="B7" s="69">
        <v>593.24</v>
      </c>
      <c r="C7" s="146" t="s">
        <v>168</v>
      </c>
      <c r="D7" s="147"/>
      <c r="E7" s="49"/>
      <c r="F7" s="49"/>
      <c r="G7" s="49"/>
      <c r="H7" s="49"/>
      <c r="I7" s="51"/>
      <c r="J7" s="1" t="s">
        <v>8</v>
      </c>
      <c r="K7" s="49"/>
      <c r="L7" s="49"/>
      <c r="M7" s="66">
        <v>12</v>
      </c>
    </row>
    <row r="8" spans="1:14" s="8" customFormat="1" ht="29.25" customHeight="1">
      <c r="A8" s="6" t="s">
        <v>187</v>
      </c>
      <c r="B8" s="69">
        <v>592.98</v>
      </c>
      <c r="C8" s="146" t="s">
        <v>168</v>
      </c>
      <c r="D8" s="147"/>
      <c r="E8" s="49"/>
      <c r="F8" s="49"/>
      <c r="G8" s="49"/>
      <c r="H8" s="49"/>
      <c r="I8" s="51"/>
      <c r="J8" s="1" t="s">
        <v>9</v>
      </c>
      <c r="K8" s="49"/>
      <c r="L8" s="49"/>
      <c r="M8" s="66">
        <v>7</v>
      </c>
      <c r="N8" s="70"/>
    </row>
    <row r="9" spans="1:14" s="8" customFormat="1" ht="29.25" customHeight="1">
      <c r="A9" s="6" t="s">
        <v>4</v>
      </c>
      <c r="B9" s="104">
        <v>0.04</v>
      </c>
      <c r="C9" s="146"/>
      <c r="D9" s="147"/>
      <c r="E9" s="49"/>
      <c r="F9" s="49"/>
      <c r="G9" s="49"/>
      <c r="H9" s="49"/>
      <c r="I9" s="51"/>
      <c r="J9" s="152" t="s">
        <v>293</v>
      </c>
      <c r="K9" s="153"/>
      <c r="L9" s="154"/>
      <c r="M9" s="64">
        <v>3</v>
      </c>
      <c r="N9" s="70"/>
    </row>
    <row r="10" spans="1:14" s="8" customFormat="1" ht="29.25" customHeight="1">
      <c r="A10" s="6" t="s">
        <v>197</v>
      </c>
      <c r="B10" s="104">
        <f>B7-B8</f>
        <v>0.25999999999999091</v>
      </c>
      <c r="C10" s="146" t="s">
        <v>168</v>
      </c>
      <c r="D10" s="147"/>
      <c r="E10" s="49"/>
      <c r="F10" s="49"/>
      <c r="G10" s="49"/>
      <c r="H10" s="50"/>
      <c r="I10" s="58"/>
      <c r="J10" s="3" t="s">
        <v>10</v>
      </c>
      <c r="K10" s="50"/>
      <c r="L10" s="50"/>
      <c r="M10" s="67">
        <v>44</v>
      </c>
      <c r="N10" s="70"/>
    </row>
    <row r="11" spans="1:14" ht="23.25" customHeight="1">
      <c r="A11" s="137" t="s">
        <v>174</v>
      </c>
      <c r="B11" s="138"/>
      <c r="C11" s="138"/>
      <c r="D11" s="138"/>
      <c r="E11" s="138"/>
      <c r="F11" s="139"/>
      <c r="G11" s="29"/>
      <c r="H11" s="137" t="s">
        <v>175</v>
      </c>
      <c r="I11" s="138"/>
      <c r="J11" s="138"/>
      <c r="K11" s="138"/>
      <c r="L11" s="138"/>
      <c r="M11" s="139"/>
    </row>
    <row r="12" spans="1:14" ht="18" customHeight="1">
      <c r="A12" s="30" t="s">
        <v>28</v>
      </c>
      <c r="B12" s="31" t="s">
        <v>176</v>
      </c>
      <c r="C12" s="32" t="s">
        <v>177</v>
      </c>
      <c r="D12" s="126" t="s">
        <v>35</v>
      </c>
      <c r="E12" s="127"/>
      <c r="F12" s="128"/>
      <c r="G12" s="33"/>
      <c r="H12" s="155" t="s">
        <v>28</v>
      </c>
      <c r="I12" s="156"/>
      <c r="J12" s="157"/>
      <c r="K12" s="59" t="s">
        <v>176</v>
      </c>
      <c r="L12" s="59" t="s">
        <v>20</v>
      </c>
      <c r="M12" s="59" t="s">
        <v>35</v>
      </c>
    </row>
    <row r="13" spans="1:14" ht="18" customHeight="1">
      <c r="A13" s="81" t="s">
        <v>232</v>
      </c>
      <c r="B13" s="82">
        <v>2.1800000000000002</v>
      </c>
      <c r="C13" s="87">
        <v>14.74</v>
      </c>
      <c r="D13" s="126">
        <v>1218658</v>
      </c>
      <c r="E13" s="127">
        <v>1218658</v>
      </c>
      <c r="F13" s="128">
        <v>1218658</v>
      </c>
      <c r="G13" s="35"/>
      <c r="H13" s="129" t="s">
        <v>160</v>
      </c>
      <c r="I13" s="130" t="s">
        <v>160</v>
      </c>
      <c r="J13" s="131" t="s">
        <v>160</v>
      </c>
      <c r="K13" s="83">
        <v>0.15</v>
      </c>
      <c r="L13" s="86">
        <v>-11.76</v>
      </c>
      <c r="M13" s="85">
        <v>2310000</v>
      </c>
    </row>
    <row r="14" spans="1:14" ht="18" customHeight="1">
      <c r="A14" s="81" t="s">
        <v>149</v>
      </c>
      <c r="B14" s="82">
        <v>0.08</v>
      </c>
      <c r="C14" s="87">
        <v>14.29</v>
      </c>
      <c r="D14" s="126">
        <v>5291666</v>
      </c>
      <c r="E14" s="127">
        <v>5291666</v>
      </c>
      <c r="F14" s="128">
        <v>5291666</v>
      </c>
      <c r="G14" s="35"/>
      <c r="H14" s="129" t="s">
        <v>135</v>
      </c>
      <c r="I14" s="130" t="s">
        <v>135</v>
      </c>
      <c r="J14" s="131" t="s">
        <v>135</v>
      </c>
      <c r="K14" s="83">
        <v>0.48</v>
      </c>
      <c r="L14" s="86">
        <v>-5.88</v>
      </c>
      <c r="M14" s="85">
        <v>4500000</v>
      </c>
    </row>
    <row r="15" spans="1:14" ht="18" customHeight="1">
      <c r="A15" s="81" t="s">
        <v>251</v>
      </c>
      <c r="B15" s="82">
        <v>0.22</v>
      </c>
      <c r="C15" s="87">
        <v>10</v>
      </c>
      <c r="D15" s="126">
        <v>17351222</v>
      </c>
      <c r="E15" s="127">
        <v>17351222</v>
      </c>
      <c r="F15" s="128">
        <v>17351222</v>
      </c>
      <c r="G15" s="35"/>
      <c r="H15" s="129" t="s">
        <v>95</v>
      </c>
      <c r="I15" s="130" t="s">
        <v>95</v>
      </c>
      <c r="J15" s="131" t="s">
        <v>95</v>
      </c>
      <c r="K15" s="83">
        <v>10.25</v>
      </c>
      <c r="L15" s="86">
        <v>-5.09</v>
      </c>
      <c r="M15" s="85">
        <v>78000</v>
      </c>
    </row>
    <row r="16" spans="1:14" ht="18" customHeight="1">
      <c r="A16" s="81" t="s">
        <v>257</v>
      </c>
      <c r="B16" s="82">
        <v>0.43</v>
      </c>
      <c r="C16" s="87">
        <v>7.5</v>
      </c>
      <c r="D16" s="126">
        <v>50000</v>
      </c>
      <c r="E16" s="127">
        <v>50000</v>
      </c>
      <c r="F16" s="128">
        <v>50000</v>
      </c>
      <c r="G16" s="35"/>
      <c r="H16" s="129" t="s">
        <v>159</v>
      </c>
      <c r="I16" s="130" t="s">
        <v>159</v>
      </c>
      <c r="J16" s="131" t="s">
        <v>159</v>
      </c>
      <c r="K16" s="83">
        <v>0.48</v>
      </c>
      <c r="L16" s="86">
        <v>-4</v>
      </c>
      <c r="M16" s="85">
        <v>5000</v>
      </c>
    </row>
    <row r="17" spans="1:13" ht="18" customHeight="1">
      <c r="A17" s="62" t="s">
        <v>271</v>
      </c>
      <c r="B17" s="82">
        <v>1.9</v>
      </c>
      <c r="C17" s="87">
        <v>4.97</v>
      </c>
      <c r="D17" s="126">
        <v>14308709</v>
      </c>
      <c r="E17" s="127">
        <v>14308709</v>
      </c>
      <c r="F17" s="128">
        <v>14308709</v>
      </c>
      <c r="G17" s="35"/>
      <c r="H17" s="129" t="s">
        <v>273</v>
      </c>
      <c r="I17" s="130" t="s">
        <v>273</v>
      </c>
      <c r="J17" s="131" t="s">
        <v>273</v>
      </c>
      <c r="K17" s="83">
        <v>14.6</v>
      </c>
      <c r="L17" s="86">
        <v>-2.67</v>
      </c>
      <c r="M17" s="85">
        <v>379007</v>
      </c>
    </row>
    <row r="18" spans="1:13" ht="25.5" customHeight="1">
      <c r="A18" s="158" t="s">
        <v>178</v>
      </c>
      <c r="B18" s="158"/>
      <c r="C18" s="158"/>
      <c r="D18" s="158"/>
      <c r="E18" s="158"/>
      <c r="F18" s="158"/>
      <c r="G18" s="36"/>
      <c r="H18" s="158" t="s">
        <v>179</v>
      </c>
      <c r="I18" s="158"/>
      <c r="J18" s="158"/>
      <c r="K18" s="158"/>
      <c r="L18" s="158"/>
      <c r="M18" s="158"/>
    </row>
    <row r="19" spans="1:13" ht="18" customHeight="1">
      <c r="A19" s="30" t="s">
        <v>28</v>
      </c>
      <c r="B19" s="31" t="s">
        <v>176</v>
      </c>
      <c r="C19" s="32" t="s">
        <v>177</v>
      </c>
      <c r="D19" s="126" t="s">
        <v>35</v>
      </c>
      <c r="E19" s="127"/>
      <c r="F19" s="128"/>
      <c r="G19" s="33"/>
      <c r="H19" s="159" t="s">
        <v>28</v>
      </c>
      <c r="I19" s="160"/>
      <c r="J19" s="161"/>
      <c r="K19" s="34" t="s">
        <v>176</v>
      </c>
      <c r="L19" s="34" t="s">
        <v>20</v>
      </c>
      <c r="M19" s="34" t="s">
        <v>1</v>
      </c>
    </row>
    <row r="20" spans="1:13" ht="18" customHeight="1">
      <c r="A20" s="81" t="s">
        <v>198</v>
      </c>
      <c r="B20" s="82">
        <v>0.99</v>
      </c>
      <c r="C20" s="97">
        <v>3.13</v>
      </c>
      <c r="D20" s="126">
        <v>78967584</v>
      </c>
      <c r="E20" s="127">
        <v>78967584</v>
      </c>
      <c r="F20" s="128">
        <v>78967584</v>
      </c>
      <c r="G20" s="78"/>
      <c r="H20" s="129" t="s">
        <v>123</v>
      </c>
      <c r="I20" s="130" t="s">
        <v>123</v>
      </c>
      <c r="J20" s="131" t="s">
        <v>123</v>
      </c>
      <c r="K20" s="83">
        <v>7.86</v>
      </c>
      <c r="L20" s="84">
        <v>0.26</v>
      </c>
      <c r="M20" s="85">
        <v>168729406.05000001</v>
      </c>
    </row>
    <row r="21" spans="1:13" ht="18" customHeight="1">
      <c r="A21" s="81" t="s">
        <v>230</v>
      </c>
      <c r="B21" s="82">
        <v>0.15</v>
      </c>
      <c r="C21" s="97">
        <v>0</v>
      </c>
      <c r="D21" s="126">
        <v>61400000</v>
      </c>
      <c r="E21" s="127">
        <v>61400000</v>
      </c>
      <c r="F21" s="128">
        <v>61400000</v>
      </c>
      <c r="G21" s="78"/>
      <c r="H21" s="129" t="s">
        <v>91</v>
      </c>
      <c r="I21" s="130" t="s">
        <v>91</v>
      </c>
      <c r="J21" s="131" t="s">
        <v>91</v>
      </c>
      <c r="K21" s="83">
        <v>10.029999999999999</v>
      </c>
      <c r="L21" s="84">
        <v>0.7</v>
      </c>
      <c r="M21" s="85">
        <v>116150260.56</v>
      </c>
    </row>
    <row r="22" spans="1:13" ht="18" customHeight="1">
      <c r="A22" s="81" t="s">
        <v>50</v>
      </c>
      <c r="B22" s="82">
        <v>0.22</v>
      </c>
      <c r="C22" s="97">
        <v>4.76</v>
      </c>
      <c r="D22" s="126">
        <v>49000000</v>
      </c>
      <c r="E22" s="127">
        <v>49000000</v>
      </c>
      <c r="F22" s="128">
        <v>49000000</v>
      </c>
      <c r="G22" s="78"/>
      <c r="H22" s="129" t="s">
        <v>198</v>
      </c>
      <c r="I22" s="130" t="s">
        <v>198</v>
      </c>
      <c r="J22" s="131" t="s">
        <v>198</v>
      </c>
      <c r="K22" s="83">
        <v>0.99</v>
      </c>
      <c r="L22" s="84">
        <v>3.13</v>
      </c>
      <c r="M22" s="85">
        <v>77349383.230000004</v>
      </c>
    </row>
    <row r="23" spans="1:13" ht="18" customHeight="1">
      <c r="A23" s="81" t="s">
        <v>83</v>
      </c>
      <c r="B23" s="82">
        <v>1.37</v>
      </c>
      <c r="C23" s="97">
        <v>0</v>
      </c>
      <c r="D23" s="126">
        <v>42741085</v>
      </c>
      <c r="E23" s="127">
        <v>42741085</v>
      </c>
      <c r="F23" s="128">
        <v>42741085</v>
      </c>
      <c r="G23" s="78"/>
      <c r="H23" s="129" t="s">
        <v>275</v>
      </c>
      <c r="I23" s="130" t="s">
        <v>275</v>
      </c>
      <c r="J23" s="131" t="s">
        <v>275</v>
      </c>
      <c r="K23" s="83">
        <v>11</v>
      </c>
      <c r="L23" s="84">
        <v>0</v>
      </c>
      <c r="M23" s="85">
        <v>69583386</v>
      </c>
    </row>
    <row r="24" spans="1:13" ht="18" customHeight="1">
      <c r="A24" s="98" t="s">
        <v>146</v>
      </c>
      <c r="B24" s="99">
        <v>7.0000000000000007E-2</v>
      </c>
      <c r="C24" s="100">
        <v>0</v>
      </c>
      <c r="D24" s="126">
        <v>36090000</v>
      </c>
      <c r="E24" s="127">
        <v>36090000</v>
      </c>
      <c r="F24" s="128">
        <v>36090000</v>
      </c>
      <c r="G24" s="78"/>
      <c r="H24" s="129" t="s">
        <v>83</v>
      </c>
      <c r="I24" s="130" t="s">
        <v>83</v>
      </c>
      <c r="J24" s="131" t="s">
        <v>83</v>
      </c>
      <c r="K24" s="89">
        <v>1.37</v>
      </c>
      <c r="L24" s="90">
        <v>0</v>
      </c>
      <c r="M24" s="91">
        <v>58525286.450000003</v>
      </c>
    </row>
    <row r="25" spans="1:13" s="8" customFormat="1" ht="33" customHeight="1">
      <c r="A25" s="101" t="s">
        <v>90</v>
      </c>
      <c r="B25" s="167" t="s">
        <v>347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</row>
    <row r="26" spans="1:13" s="8" customFormat="1" ht="33.75" customHeight="1">
      <c r="A26" s="101" t="s">
        <v>315</v>
      </c>
      <c r="B26" s="167" t="s">
        <v>316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</row>
    <row r="27" spans="1:13" ht="21" customHeight="1">
      <c r="A27" s="163" t="s">
        <v>180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1:13" ht="17.25" customHeight="1">
      <c r="A28" s="164" t="s">
        <v>181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</row>
    <row r="29" spans="1:13" ht="18" customHeight="1">
      <c r="A29" s="162" t="s">
        <v>182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</sheetData>
  <mergeCells count="47">
    <mergeCell ref="D23:F23"/>
    <mergeCell ref="H23:J23"/>
    <mergeCell ref="A29:M29"/>
    <mergeCell ref="D24:F24"/>
    <mergeCell ref="H24:J24"/>
    <mergeCell ref="A27:M27"/>
    <mergeCell ref="A28:M28"/>
    <mergeCell ref="B26:M26"/>
    <mergeCell ref="B25:M25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0:F20"/>
    <mergeCell ref="H20:J20"/>
    <mergeCell ref="D21:F21"/>
    <mergeCell ref="H21:J21"/>
    <mergeCell ref="D22:F22"/>
    <mergeCell ref="H22:J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rightToLeft="1" topLeftCell="A88" workbookViewId="0">
      <selection activeCell="H76" sqref="H76"/>
    </sheetView>
  </sheetViews>
  <sheetFormatPr defaultRowHeight="19.5" customHeight="1"/>
  <cols>
    <col min="1" max="1" width="1.25" style="38" customWidth="1"/>
    <col min="2" max="2" width="20.125" style="38" customWidth="1"/>
    <col min="3" max="3" width="7.375" style="38" customWidth="1"/>
    <col min="4" max="12" width="8.75" style="38" customWidth="1"/>
    <col min="13" max="14" width="18.875" style="38" customWidth="1"/>
    <col min="15" max="16384" width="9" style="38"/>
  </cols>
  <sheetData>
    <row r="1" spans="2:14" ht="22.5" customHeight="1">
      <c r="B1" s="173" t="s">
        <v>324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2:14" ht="30" customHeight="1">
      <c r="B2" s="39" t="s">
        <v>11</v>
      </c>
      <c r="C2" s="40" t="s">
        <v>12</v>
      </c>
      <c r="D2" s="40" t="s">
        <v>13</v>
      </c>
      <c r="E2" s="40" t="s">
        <v>14</v>
      </c>
      <c r="F2" s="40" t="s">
        <v>15</v>
      </c>
      <c r="G2" s="40" t="s">
        <v>16</v>
      </c>
      <c r="H2" s="40" t="s">
        <v>17</v>
      </c>
      <c r="I2" s="40" t="s">
        <v>18</v>
      </c>
      <c r="J2" s="40" t="s">
        <v>19</v>
      </c>
      <c r="K2" s="40" t="s">
        <v>20</v>
      </c>
      <c r="L2" s="40" t="s">
        <v>3</v>
      </c>
      <c r="M2" s="40" t="s">
        <v>2</v>
      </c>
      <c r="N2" s="40" t="s">
        <v>1</v>
      </c>
    </row>
    <row r="3" spans="2:14" ht="14.45" customHeight="1">
      <c r="B3" s="175" t="s">
        <v>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4" ht="14.45" customHeight="1">
      <c r="B4" s="41" t="s">
        <v>83</v>
      </c>
      <c r="C4" s="42" t="s">
        <v>84</v>
      </c>
      <c r="D4" s="43">
        <v>1.37</v>
      </c>
      <c r="E4" s="43">
        <v>1.37</v>
      </c>
      <c r="F4" s="43">
        <v>1.36</v>
      </c>
      <c r="G4" s="43">
        <v>1.37</v>
      </c>
      <c r="H4" s="43">
        <v>1.37</v>
      </c>
      <c r="I4" s="43">
        <v>1.37</v>
      </c>
      <c r="J4" s="43">
        <v>1.37</v>
      </c>
      <c r="K4" s="44">
        <v>0</v>
      </c>
      <c r="L4" s="45">
        <v>19</v>
      </c>
      <c r="M4" s="45">
        <v>42741085</v>
      </c>
      <c r="N4" s="45">
        <v>58525286.450000003</v>
      </c>
    </row>
    <row r="5" spans="2:14" ht="14.45" customHeight="1">
      <c r="B5" s="41" t="s">
        <v>100</v>
      </c>
      <c r="C5" s="42" t="s">
        <v>101</v>
      </c>
      <c r="D5" s="43">
        <v>0.51</v>
      </c>
      <c r="E5" s="43">
        <v>0.51</v>
      </c>
      <c r="F5" s="43">
        <v>0.51</v>
      </c>
      <c r="G5" s="43">
        <v>0.51</v>
      </c>
      <c r="H5" s="43">
        <v>0.51</v>
      </c>
      <c r="I5" s="43">
        <v>0.51</v>
      </c>
      <c r="J5" s="43">
        <v>0.51</v>
      </c>
      <c r="K5" s="44">
        <v>0</v>
      </c>
      <c r="L5" s="45">
        <v>2</v>
      </c>
      <c r="M5" s="45">
        <v>1200000</v>
      </c>
      <c r="N5" s="45">
        <v>612000</v>
      </c>
    </row>
    <row r="6" spans="2:14" ht="14.45" customHeight="1">
      <c r="B6" s="16" t="s">
        <v>47</v>
      </c>
      <c r="C6" s="17" t="s">
        <v>46</v>
      </c>
      <c r="D6" s="43">
        <v>0.52</v>
      </c>
      <c r="E6" s="43">
        <v>0.52</v>
      </c>
      <c r="F6" s="43">
        <v>0.52</v>
      </c>
      <c r="G6" s="43">
        <v>0.52</v>
      </c>
      <c r="H6" s="43">
        <v>0.53</v>
      </c>
      <c r="I6" s="43">
        <v>0.52</v>
      </c>
      <c r="J6" s="43">
        <v>0.53</v>
      </c>
      <c r="K6" s="44">
        <v>-1.89</v>
      </c>
      <c r="L6" s="45">
        <v>2</v>
      </c>
      <c r="M6" s="45">
        <v>1000000</v>
      </c>
      <c r="N6" s="45">
        <v>520000</v>
      </c>
    </row>
    <row r="7" spans="2:14" ht="14.45" customHeight="1">
      <c r="B7" s="41" t="s">
        <v>230</v>
      </c>
      <c r="C7" s="42" t="s">
        <v>231</v>
      </c>
      <c r="D7" s="43">
        <v>0.15</v>
      </c>
      <c r="E7" s="43">
        <v>0.16</v>
      </c>
      <c r="F7" s="43">
        <v>0.14000000000000001</v>
      </c>
      <c r="G7" s="43">
        <v>0.15</v>
      </c>
      <c r="H7" s="43">
        <v>0.15</v>
      </c>
      <c r="I7" s="43">
        <v>0.15</v>
      </c>
      <c r="J7" s="43">
        <v>0.15</v>
      </c>
      <c r="K7" s="44">
        <v>0</v>
      </c>
      <c r="L7" s="45">
        <v>21</v>
      </c>
      <c r="M7" s="45">
        <v>61400000</v>
      </c>
      <c r="N7" s="45">
        <v>9196460</v>
      </c>
    </row>
    <row r="8" spans="2:14" ht="14.45" customHeight="1">
      <c r="B8" s="41" t="s">
        <v>58</v>
      </c>
      <c r="C8" s="42" t="s">
        <v>59</v>
      </c>
      <c r="D8" s="43">
        <v>0.43</v>
      </c>
      <c r="E8" s="43">
        <v>0.43</v>
      </c>
      <c r="F8" s="43">
        <v>0.43</v>
      </c>
      <c r="G8" s="43">
        <v>0.43</v>
      </c>
      <c r="H8" s="43">
        <v>0.41</v>
      </c>
      <c r="I8" s="43">
        <v>0.43</v>
      </c>
      <c r="J8" s="43">
        <v>0.41</v>
      </c>
      <c r="K8" s="44">
        <v>4.88</v>
      </c>
      <c r="L8" s="45">
        <v>1</v>
      </c>
      <c r="M8" s="45">
        <v>55361</v>
      </c>
      <c r="N8" s="45">
        <v>23805.23</v>
      </c>
    </row>
    <row r="9" spans="2:14" ht="14.45" customHeight="1">
      <c r="B9" s="16" t="s">
        <v>135</v>
      </c>
      <c r="C9" s="17" t="s">
        <v>136</v>
      </c>
      <c r="D9" s="43">
        <v>0.51</v>
      </c>
      <c r="E9" s="43">
        <v>0.51</v>
      </c>
      <c r="F9" s="43">
        <v>0.48</v>
      </c>
      <c r="G9" s="43">
        <v>0.48</v>
      </c>
      <c r="H9" s="43">
        <v>0.5</v>
      </c>
      <c r="I9" s="43">
        <v>0.48</v>
      </c>
      <c r="J9" s="43">
        <v>0.51</v>
      </c>
      <c r="K9" s="44">
        <v>-5.88</v>
      </c>
      <c r="L9" s="45">
        <v>2</v>
      </c>
      <c r="M9" s="45">
        <v>4500000</v>
      </c>
      <c r="N9" s="45">
        <v>2175000</v>
      </c>
    </row>
    <row r="10" spans="2:14" ht="14.45" customHeight="1">
      <c r="B10" s="56" t="s">
        <v>198</v>
      </c>
      <c r="C10" s="57" t="s">
        <v>199</v>
      </c>
      <c r="D10" s="43">
        <v>0.97</v>
      </c>
      <c r="E10" s="43">
        <v>0.99</v>
      </c>
      <c r="F10" s="43">
        <v>0.97</v>
      </c>
      <c r="G10" s="43">
        <v>0.98</v>
      </c>
      <c r="H10" s="43">
        <v>0.96</v>
      </c>
      <c r="I10" s="43">
        <v>0.99</v>
      </c>
      <c r="J10" s="43">
        <v>0.96</v>
      </c>
      <c r="K10" s="44">
        <v>3.13</v>
      </c>
      <c r="L10" s="45">
        <v>35</v>
      </c>
      <c r="M10" s="45">
        <v>78967584</v>
      </c>
      <c r="N10" s="45">
        <v>77349383.230000004</v>
      </c>
    </row>
    <row r="11" spans="2:14" ht="14.45" customHeight="1">
      <c r="B11" s="41" t="s">
        <v>50</v>
      </c>
      <c r="C11" s="42" t="s">
        <v>49</v>
      </c>
      <c r="D11" s="43">
        <v>0.21</v>
      </c>
      <c r="E11" s="43">
        <v>0.22</v>
      </c>
      <c r="F11" s="43">
        <v>0.21</v>
      </c>
      <c r="G11" s="43">
        <v>0.22</v>
      </c>
      <c r="H11" s="43">
        <v>0.21</v>
      </c>
      <c r="I11" s="43">
        <v>0.22</v>
      </c>
      <c r="J11" s="43">
        <v>0.21</v>
      </c>
      <c r="K11" s="44">
        <v>4.76</v>
      </c>
      <c r="L11" s="45">
        <v>7</v>
      </c>
      <c r="M11" s="45">
        <v>49000000</v>
      </c>
      <c r="N11" s="45">
        <v>10590000</v>
      </c>
    </row>
    <row r="12" spans="2:14" ht="14.45" customHeight="1">
      <c r="B12" s="178" t="s">
        <v>22</v>
      </c>
      <c r="C12" s="179"/>
      <c r="D12" s="170"/>
      <c r="E12" s="171"/>
      <c r="F12" s="171"/>
      <c r="G12" s="171"/>
      <c r="H12" s="171"/>
      <c r="I12" s="171"/>
      <c r="J12" s="171"/>
      <c r="K12" s="172"/>
      <c r="L12" s="45">
        <f>SUM(L4:L11)</f>
        <v>89</v>
      </c>
      <c r="M12" s="45">
        <f>SUM(M4:M11)</f>
        <v>238864030</v>
      </c>
      <c r="N12" s="45">
        <f>SUM(N4:N11)</f>
        <v>158991934.91000003</v>
      </c>
    </row>
    <row r="13" spans="2:14" ht="14.45" customHeight="1">
      <c r="B13" s="175" t="s">
        <v>38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</row>
    <row r="14" spans="2:14" ht="14.45" customHeight="1">
      <c r="B14" s="41" t="s">
        <v>123</v>
      </c>
      <c r="C14" s="42" t="s">
        <v>117</v>
      </c>
      <c r="D14" s="43">
        <v>7.85</v>
      </c>
      <c r="E14" s="43">
        <v>7.86</v>
      </c>
      <c r="F14" s="43">
        <v>7.85</v>
      </c>
      <c r="G14" s="43">
        <v>7.85</v>
      </c>
      <c r="H14" s="43">
        <v>7.85</v>
      </c>
      <c r="I14" s="43">
        <v>7.86</v>
      </c>
      <c r="J14" s="43">
        <v>7.84</v>
      </c>
      <c r="K14" s="44">
        <v>0.26</v>
      </c>
      <c r="L14" s="45">
        <v>44</v>
      </c>
      <c r="M14" s="45">
        <v>21491453</v>
      </c>
      <c r="N14" s="45">
        <v>168729406.05000001</v>
      </c>
    </row>
    <row r="15" spans="2:14" ht="14.45" customHeight="1">
      <c r="B15" s="178" t="s">
        <v>118</v>
      </c>
      <c r="C15" s="179"/>
      <c r="D15" s="170"/>
      <c r="E15" s="171"/>
      <c r="F15" s="171"/>
      <c r="G15" s="171"/>
      <c r="H15" s="171"/>
      <c r="I15" s="171"/>
      <c r="J15" s="171"/>
      <c r="K15" s="172"/>
      <c r="L15" s="45">
        <v>44</v>
      </c>
      <c r="M15" s="45">
        <v>21491453</v>
      </c>
      <c r="N15" s="45">
        <v>168729406.05000001</v>
      </c>
    </row>
    <row r="16" spans="2:14" ht="14.45" customHeight="1">
      <c r="B16" s="175" t="s">
        <v>31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</row>
    <row r="17" spans="2:14" ht="14.45" customHeight="1">
      <c r="B17" s="41" t="s">
        <v>144</v>
      </c>
      <c r="C17" s="42" t="s">
        <v>145</v>
      </c>
      <c r="D17" s="43">
        <v>0.5</v>
      </c>
      <c r="E17" s="43">
        <v>0.5</v>
      </c>
      <c r="F17" s="43">
        <v>0.5</v>
      </c>
      <c r="G17" s="43">
        <v>0.5</v>
      </c>
      <c r="H17" s="43">
        <v>0.5</v>
      </c>
      <c r="I17" s="43">
        <v>0.5</v>
      </c>
      <c r="J17" s="43">
        <v>0.5</v>
      </c>
      <c r="K17" s="44">
        <v>0</v>
      </c>
      <c r="L17" s="45">
        <v>1</v>
      </c>
      <c r="M17" s="45">
        <v>12000</v>
      </c>
      <c r="N17" s="45">
        <v>6000</v>
      </c>
    </row>
    <row r="18" spans="2:14" ht="14.45" customHeight="1">
      <c r="B18" s="178" t="s">
        <v>326</v>
      </c>
      <c r="C18" s="179"/>
      <c r="D18" s="170"/>
      <c r="E18" s="171"/>
      <c r="F18" s="171"/>
      <c r="G18" s="171"/>
      <c r="H18" s="171"/>
      <c r="I18" s="171"/>
      <c r="J18" s="171"/>
      <c r="K18" s="172"/>
      <c r="L18" s="45">
        <v>1</v>
      </c>
      <c r="M18" s="45">
        <v>12000</v>
      </c>
      <c r="N18" s="45">
        <v>6000</v>
      </c>
    </row>
    <row r="19" spans="2:14" ht="14.45" customHeight="1">
      <c r="B19" s="175" t="s">
        <v>23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7"/>
    </row>
    <row r="20" spans="2:14" ht="14.45" customHeight="1">
      <c r="B20" s="16" t="s">
        <v>219</v>
      </c>
      <c r="C20" s="17" t="s">
        <v>220</v>
      </c>
      <c r="D20" s="43">
        <v>2.52</v>
      </c>
      <c r="E20" s="43">
        <v>2.6</v>
      </c>
      <c r="F20" s="43">
        <v>2.52</v>
      </c>
      <c r="G20" s="43">
        <v>2.56</v>
      </c>
      <c r="H20" s="43">
        <v>2.5</v>
      </c>
      <c r="I20" s="43">
        <v>2.6</v>
      </c>
      <c r="J20" s="43">
        <v>2.5</v>
      </c>
      <c r="K20" s="44">
        <v>4</v>
      </c>
      <c r="L20" s="45">
        <v>2</v>
      </c>
      <c r="M20" s="45">
        <v>2250000</v>
      </c>
      <c r="N20" s="45">
        <v>5770000</v>
      </c>
    </row>
    <row r="21" spans="2:14" ht="14.45" customHeight="1">
      <c r="B21" s="16" t="s">
        <v>259</v>
      </c>
      <c r="C21" s="17" t="s">
        <v>260</v>
      </c>
      <c r="D21" s="43">
        <v>11.6</v>
      </c>
      <c r="E21" s="43">
        <v>11.6</v>
      </c>
      <c r="F21" s="43">
        <v>11.6</v>
      </c>
      <c r="G21" s="43">
        <v>11.6</v>
      </c>
      <c r="H21" s="43">
        <v>11.6</v>
      </c>
      <c r="I21" s="43">
        <v>11.6</v>
      </c>
      <c r="J21" s="43">
        <v>11.6</v>
      </c>
      <c r="K21" s="44">
        <v>0</v>
      </c>
      <c r="L21" s="45">
        <v>7</v>
      </c>
      <c r="M21" s="45">
        <v>608942</v>
      </c>
      <c r="N21" s="45">
        <v>7063727.2000000002</v>
      </c>
    </row>
    <row r="22" spans="2:14" ht="14.45" customHeight="1">
      <c r="B22" s="41" t="s">
        <v>113</v>
      </c>
      <c r="C22" s="42" t="s">
        <v>114</v>
      </c>
      <c r="D22" s="43">
        <v>7.28</v>
      </c>
      <c r="E22" s="43">
        <v>7.28</v>
      </c>
      <c r="F22" s="43">
        <v>7.28</v>
      </c>
      <c r="G22" s="43">
        <v>7.28</v>
      </c>
      <c r="H22" s="43">
        <v>7.25</v>
      </c>
      <c r="I22" s="43">
        <v>7.28</v>
      </c>
      <c r="J22" s="43">
        <v>7.19</v>
      </c>
      <c r="K22" s="44">
        <v>1.25</v>
      </c>
      <c r="L22" s="45">
        <v>8</v>
      </c>
      <c r="M22" s="45">
        <v>4200000</v>
      </c>
      <c r="N22" s="45">
        <v>30576000</v>
      </c>
    </row>
    <row r="23" spans="2:14" ht="14.45" customHeight="1">
      <c r="B23" s="16" t="s">
        <v>55</v>
      </c>
      <c r="C23" s="17" t="s">
        <v>56</v>
      </c>
      <c r="D23" s="43">
        <v>0.46</v>
      </c>
      <c r="E23" s="43">
        <v>0.48</v>
      </c>
      <c r="F23" s="43">
        <v>0.45</v>
      </c>
      <c r="G23" s="43">
        <v>0.45</v>
      </c>
      <c r="H23" s="43">
        <v>0.46</v>
      </c>
      <c r="I23" s="43">
        <v>0.45</v>
      </c>
      <c r="J23" s="43">
        <v>0.46</v>
      </c>
      <c r="K23" s="44">
        <v>-2.17</v>
      </c>
      <c r="L23" s="45">
        <v>6</v>
      </c>
      <c r="M23" s="45">
        <v>6155000</v>
      </c>
      <c r="N23" s="45">
        <v>2772900</v>
      </c>
    </row>
    <row r="24" spans="2:14" ht="14.45" customHeight="1">
      <c r="B24" s="178" t="s">
        <v>89</v>
      </c>
      <c r="C24" s="179"/>
      <c r="D24" s="170"/>
      <c r="E24" s="171"/>
      <c r="F24" s="171"/>
      <c r="G24" s="171"/>
      <c r="H24" s="171"/>
      <c r="I24" s="171"/>
      <c r="J24" s="171"/>
      <c r="K24" s="172"/>
      <c r="L24" s="45">
        <f>SUM(L20:L23)</f>
        <v>23</v>
      </c>
      <c r="M24" s="45">
        <f>SUM(M20:M23)</f>
        <v>13213942</v>
      </c>
      <c r="N24" s="45">
        <f>SUM(N20:N23)</f>
        <v>46182627.200000003</v>
      </c>
    </row>
    <row r="25" spans="2:14" ht="14.45" customHeight="1">
      <c r="B25" s="175" t="s">
        <v>24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</row>
    <row r="26" spans="2:14" ht="14.45" customHeight="1">
      <c r="B26" s="16" t="s">
        <v>105</v>
      </c>
      <c r="C26" s="17" t="s">
        <v>104</v>
      </c>
      <c r="D26" s="43">
        <v>4.0199999999999996</v>
      </c>
      <c r="E26" s="43">
        <v>4.04</v>
      </c>
      <c r="F26" s="43">
        <v>4</v>
      </c>
      <c r="G26" s="43">
        <v>4.01</v>
      </c>
      <c r="H26" s="43">
        <v>4.01</v>
      </c>
      <c r="I26" s="43">
        <v>4.04</v>
      </c>
      <c r="J26" s="43">
        <v>4.04</v>
      </c>
      <c r="K26" s="44">
        <v>0</v>
      </c>
      <c r="L26" s="45">
        <v>34</v>
      </c>
      <c r="M26" s="45">
        <v>11173532</v>
      </c>
      <c r="N26" s="45">
        <v>44853528</v>
      </c>
    </row>
    <row r="27" spans="2:14" ht="14.45" customHeight="1">
      <c r="B27" s="16" t="s">
        <v>203</v>
      </c>
      <c r="C27" s="17" t="s">
        <v>204</v>
      </c>
      <c r="D27" s="43">
        <v>0.53</v>
      </c>
      <c r="E27" s="43">
        <v>0.55000000000000004</v>
      </c>
      <c r="F27" s="43">
        <v>0.53</v>
      </c>
      <c r="G27" s="43">
        <v>0.55000000000000004</v>
      </c>
      <c r="H27" s="43">
        <v>0.53</v>
      </c>
      <c r="I27" s="43">
        <v>0.55000000000000004</v>
      </c>
      <c r="J27" s="43">
        <v>0.53</v>
      </c>
      <c r="K27" s="44">
        <v>3.77</v>
      </c>
      <c r="L27" s="45">
        <v>23</v>
      </c>
      <c r="M27" s="45">
        <v>11602983</v>
      </c>
      <c r="N27" s="45">
        <v>6335803.71</v>
      </c>
    </row>
    <row r="28" spans="2:14" ht="14.45" customHeight="1">
      <c r="B28" s="16" t="s">
        <v>115</v>
      </c>
      <c r="C28" s="17" t="s">
        <v>116</v>
      </c>
      <c r="D28" s="43">
        <v>0.82</v>
      </c>
      <c r="E28" s="43">
        <v>0.84</v>
      </c>
      <c r="F28" s="43">
        <v>0.82</v>
      </c>
      <c r="G28" s="43">
        <v>0.83</v>
      </c>
      <c r="H28" s="43">
        <v>0.82</v>
      </c>
      <c r="I28" s="43">
        <v>0.83</v>
      </c>
      <c r="J28" s="43">
        <v>0.82</v>
      </c>
      <c r="K28" s="44">
        <v>1.22</v>
      </c>
      <c r="L28" s="45">
        <v>5</v>
      </c>
      <c r="M28" s="45">
        <v>1499889</v>
      </c>
      <c r="N28" s="45">
        <v>1238017.8700000001</v>
      </c>
    </row>
    <row r="29" spans="2:14" ht="14.45" customHeight="1">
      <c r="B29" s="16" t="s">
        <v>201</v>
      </c>
      <c r="C29" s="17" t="s">
        <v>202</v>
      </c>
      <c r="D29" s="43">
        <v>15.69</v>
      </c>
      <c r="E29" s="43">
        <v>15.69</v>
      </c>
      <c r="F29" s="43">
        <v>15.69</v>
      </c>
      <c r="G29" s="43">
        <v>15.69</v>
      </c>
      <c r="H29" s="43">
        <v>15.7</v>
      </c>
      <c r="I29" s="43">
        <v>15.69</v>
      </c>
      <c r="J29" s="43">
        <v>15.7</v>
      </c>
      <c r="K29" s="44">
        <v>-0.06</v>
      </c>
      <c r="L29" s="45">
        <v>3</v>
      </c>
      <c r="M29" s="45">
        <v>101845</v>
      </c>
      <c r="N29" s="45">
        <v>1597948.05</v>
      </c>
    </row>
    <row r="30" spans="2:14" ht="14.45" customHeight="1">
      <c r="B30" s="16" t="s">
        <v>232</v>
      </c>
      <c r="C30" s="17" t="s">
        <v>233</v>
      </c>
      <c r="D30" s="43">
        <v>2</v>
      </c>
      <c r="E30" s="43">
        <v>2.1800000000000002</v>
      </c>
      <c r="F30" s="43">
        <v>2</v>
      </c>
      <c r="G30" s="43">
        <v>2.15</v>
      </c>
      <c r="H30" s="43">
        <v>1.89</v>
      </c>
      <c r="I30" s="43">
        <v>2.1800000000000002</v>
      </c>
      <c r="J30" s="43">
        <v>1.9</v>
      </c>
      <c r="K30" s="44">
        <v>14.74</v>
      </c>
      <c r="L30" s="45">
        <v>6</v>
      </c>
      <c r="M30" s="45">
        <v>1218658</v>
      </c>
      <c r="N30" s="45">
        <v>2620674.44</v>
      </c>
    </row>
    <row r="31" spans="2:14" ht="14.45" customHeight="1">
      <c r="B31" s="16" t="s">
        <v>87</v>
      </c>
      <c r="C31" s="17" t="s">
        <v>88</v>
      </c>
      <c r="D31" s="43">
        <v>1.39</v>
      </c>
      <c r="E31" s="43">
        <v>1.39</v>
      </c>
      <c r="F31" s="43">
        <v>1.39</v>
      </c>
      <c r="G31" s="43">
        <v>1.39</v>
      </c>
      <c r="H31" s="43">
        <v>1.4</v>
      </c>
      <c r="I31" s="43">
        <v>1.39</v>
      </c>
      <c r="J31" s="43">
        <v>1.4</v>
      </c>
      <c r="K31" s="44">
        <v>-0.71</v>
      </c>
      <c r="L31" s="45">
        <v>1</v>
      </c>
      <c r="M31" s="45">
        <v>33714</v>
      </c>
      <c r="N31" s="45">
        <v>46862.46</v>
      </c>
    </row>
    <row r="32" spans="2:14" ht="14.45" customHeight="1">
      <c r="B32" s="16" t="s">
        <v>106</v>
      </c>
      <c r="C32" s="17" t="s">
        <v>107</v>
      </c>
      <c r="D32" s="43">
        <v>1.26</v>
      </c>
      <c r="E32" s="43">
        <v>1.28</v>
      </c>
      <c r="F32" s="43">
        <v>1.25</v>
      </c>
      <c r="G32" s="43">
        <v>1.27</v>
      </c>
      <c r="H32" s="43">
        <v>1.25</v>
      </c>
      <c r="I32" s="43">
        <v>1.27</v>
      </c>
      <c r="J32" s="43">
        <v>1.25</v>
      </c>
      <c r="K32" s="44">
        <v>1.6</v>
      </c>
      <c r="L32" s="45">
        <v>57</v>
      </c>
      <c r="M32" s="45">
        <v>13970000</v>
      </c>
      <c r="N32" s="45">
        <v>17683796.140000001</v>
      </c>
    </row>
    <row r="33" spans="2:17" ht="14.45" customHeight="1">
      <c r="B33" s="16" t="s">
        <v>76</v>
      </c>
      <c r="C33" s="17" t="s">
        <v>77</v>
      </c>
      <c r="D33" s="43">
        <v>5.9</v>
      </c>
      <c r="E33" s="43">
        <v>6</v>
      </c>
      <c r="F33" s="43">
        <v>5.65</v>
      </c>
      <c r="G33" s="43">
        <v>5.73</v>
      </c>
      <c r="H33" s="43">
        <v>5.7</v>
      </c>
      <c r="I33" s="43">
        <v>5.9</v>
      </c>
      <c r="J33" s="43">
        <v>5.7</v>
      </c>
      <c r="K33" s="44">
        <v>3.51</v>
      </c>
      <c r="L33" s="45">
        <v>9</v>
      </c>
      <c r="M33" s="45">
        <v>480000</v>
      </c>
      <c r="N33" s="45">
        <v>2750500</v>
      </c>
    </row>
    <row r="34" spans="2:17" ht="14.45" customHeight="1">
      <c r="B34" s="178" t="s">
        <v>25</v>
      </c>
      <c r="C34" s="179"/>
      <c r="D34" s="170"/>
      <c r="E34" s="171"/>
      <c r="F34" s="171"/>
      <c r="G34" s="171"/>
      <c r="H34" s="171"/>
      <c r="I34" s="171"/>
      <c r="J34" s="171"/>
      <c r="K34" s="172"/>
      <c r="L34" s="45">
        <f>SUM(L26:L33)</f>
        <v>138</v>
      </c>
      <c r="M34" s="45">
        <f>SUM(M26:M33)</f>
        <v>40080621</v>
      </c>
      <c r="N34" s="45">
        <f>SUM(N26:N33)</f>
        <v>77127130.669999987</v>
      </c>
    </row>
    <row r="35" spans="2:17" ht="14.45" customHeight="1">
      <c r="B35" s="175" t="s">
        <v>40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</row>
    <row r="36" spans="2:17" ht="14.45" customHeight="1">
      <c r="B36" s="16" t="s">
        <v>95</v>
      </c>
      <c r="C36" s="17" t="s">
        <v>96</v>
      </c>
      <c r="D36" s="43">
        <v>10.5</v>
      </c>
      <c r="E36" s="43">
        <v>10.5</v>
      </c>
      <c r="F36" s="43">
        <v>10.25</v>
      </c>
      <c r="G36" s="43">
        <v>10.3</v>
      </c>
      <c r="H36" s="43">
        <v>10.8</v>
      </c>
      <c r="I36" s="43">
        <v>10.25</v>
      </c>
      <c r="J36" s="43">
        <v>10.8</v>
      </c>
      <c r="K36" s="44">
        <v>-5.09</v>
      </c>
      <c r="L36" s="45">
        <v>2</v>
      </c>
      <c r="M36" s="45">
        <v>78000</v>
      </c>
      <c r="N36" s="45">
        <v>803250</v>
      </c>
    </row>
    <row r="37" spans="2:17" ht="14.45" customHeight="1">
      <c r="B37" s="16" t="s">
        <v>190</v>
      </c>
      <c r="C37" s="17" t="s">
        <v>191</v>
      </c>
      <c r="D37" s="43">
        <v>100</v>
      </c>
      <c r="E37" s="43">
        <v>100</v>
      </c>
      <c r="F37" s="43">
        <v>100</v>
      </c>
      <c r="G37" s="43">
        <v>100</v>
      </c>
      <c r="H37" s="43">
        <v>100</v>
      </c>
      <c r="I37" s="43">
        <v>100</v>
      </c>
      <c r="J37" s="43">
        <v>100</v>
      </c>
      <c r="K37" s="44">
        <v>0</v>
      </c>
      <c r="L37" s="45">
        <v>1</v>
      </c>
      <c r="M37" s="45">
        <v>4000</v>
      </c>
      <c r="N37" s="45">
        <v>400000</v>
      </c>
    </row>
    <row r="38" spans="2:17" ht="14.45" customHeight="1">
      <c r="B38" s="16" t="s">
        <v>298</v>
      </c>
      <c r="C38" s="17" t="s">
        <v>64</v>
      </c>
      <c r="D38" s="43">
        <v>1.05</v>
      </c>
      <c r="E38" s="43">
        <v>1.05</v>
      </c>
      <c r="F38" s="43">
        <v>1.05</v>
      </c>
      <c r="G38" s="43">
        <v>1.05</v>
      </c>
      <c r="H38" s="43">
        <v>1.05</v>
      </c>
      <c r="I38" s="43">
        <v>1.05</v>
      </c>
      <c r="J38" s="43">
        <v>1.05</v>
      </c>
      <c r="K38" s="44">
        <v>0</v>
      </c>
      <c r="L38" s="45">
        <v>1</v>
      </c>
      <c r="M38" s="45">
        <v>10000</v>
      </c>
      <c r="N38" s="45">
        <v>10500</v>
      </c>
    </row>
    <row r="39" spans="2:17" ht="14.45" customHeight="1">
      <c r="B39" s="41" t="s">
        <v>110</v>
      </c>
      <c r="C39" s="42" t="s">
        <v>111</v>
      </c>
      <c r="D39" s="43">
        <v>29.4</v>
      </c>
      <c r="E39" s="43">
        <v>30</v>
      </c>
      <c r="F39" s="43">
        <v>29.25</v>
      </c>
      <c r="G39" s="43">
        <v>29.55</v>
      </c>
      <c r="H39" s="43">
        <v>30.24</v>
      </c>
      <c r="I39" s="43">
        <v>29.5</v>
      </c>
      <c r="J39" s="43">
        <v>29.5</v>
      </c>
      <c r="K39" s="44">
        <v>0</v>
      </c>
      <c r="L39" s="45">
        <v>13</v>
      </c>
      <c r="M39" s="45">
        <v>676066</v>
      </c>
      <c r="N39" s="45">
        <v>19974920.350000001</v>
      </c>
    </row>
    <row r="40" spans="2:17" ht="14.45" customHeight="1">
      <c r="B40" s="41" t="s">
        <v>208</v>
      </c>
      <c r="C40" s="42" t="s">
        <v>209</v>
      </c>
      <c r="D40" s="43">
        <v>11.75</v>
      </c>
      <c r="E40" s="43">
        <v>11.75</v>
      </c>
      <c r="F40" s="43">
        <v>11.35</v>
      </c>
      <c r="G40" s="43">
        <v>11.56</v>
      </c>
      <c r="H40" s="43">
        <v>11.28</v>
      </c>
      <c r="I40" s="43">
        <v>11.35</v>
      </c>
      <c r="J40" s="43">
        <v>11.35</v>
      </c>
      <c r="K40" s="44">
        <v>0</v>
      </c>
      <c r="L40" s="45">
        <v>11</v>
      </c>
      <c r="M40" s="45">
        <v>455000</v>
      </c>
      <c r="N40" s="45">
        <v>5260500</v>
      </c>
    </row>
    <row r="41" spans="2:17" ht="14.45" customHeight="1">
      <c r="B41" s="16" t="s">
        <v>164</v>
      </c>
      <c r="C41" s="17" t="s">
        <v>165</v>
      </c>
      <c r="D41" s="43">
        <v>6.3</v>
      </c>
      <c r="E41" s="43">
        <v>6.3</v>
      </c>
      <c r="F41" s="43">
        <v>6.3</v>
      </c>
      <c r="G41" s="43">
        <v>6.3</v>
      </c>
      <c r="H41" s="43">
        <v>6.27</v>
      </c>
      <c r="I41" s="43">
        <v>6.3</v>
      </c>
      <c r="J41" s="43">
        <v>6.27</v>
      </c>
      <c r="K41" s="44">
        <v>0.48</v>
      </c>
      <c r="L41" s="45">
        <v>2</v>
      </c>
      <c r="M41" s="45">
        <v>55417</v>
      </c>
      <c r="N41" s="45">
        <v>349127.1</v>
      </c>
      <c r="O41" s="76"/>
      <c r="P41" s="76"/>
      <c r="Q41" s="77"/>
    </row>
    <row r="42" spans="2:17" ht="14.45" customHeight="1">
      <c r="B42" s="178" t="s">
        <v>94</v>
      </c>
      <c r="C42" s="179"/>
      <c r="D42" s="170"/>
      <c r="E42" s="171"/>
      <c r="F42" s="171"/>
      <c r="G42" s="171"/>
      <c r="H42" s="171"/>
      <c r="I42" s="171"/>
      <c r="J42" s="171"/>
      <c r="K42" s="172"/>
      <c r="L42" s="45">
        <f>SUM(L36:L41)</f>
        <v>30</v>
      </c>
      <c r="M42" s="45">
        <f>SUM(M36:M41)</f>
        <v>1278483</v>
      </c>
      <c r="N42" s="45">
        <f>SUM(N36:N41)</f>
        <v>26798297.450000003</v>
      </c>
    </row>
    <row r="43" spans="2:17" ht="22.5" customHeight="1">
      <c r="B43" s="173" t="s">
        <v>324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2:17" ht="31.5" customHeight="1">
      <c r="B44" s="39" t="s">
        <v>11</v>
      </c>
      <c r="C44" s="40" t="s">
        <v>12</v>
      </c>
      <c r="D44" s="40" t="s">
        <v>13</v>
      </c>
      <c r="E44" s="40" t="s">
        <v>14</v>
      </c>
      <c r="F44" s="40" t="s">
        <v>15</v>
      </c>
      <c r="G44" s="40" t="s">
        <v>16</v>
      </c>
      <c r="H44" s="40" t="s">
        <v>17</v>
      </c>
      <c r="I44" s="40" t="s">
        <v>18</v>
      </c>
      <c r="J44" s="40" t="s">
        <v>19</v>
      </c>
      <c r="K44" s="40" t="s">
        <v>20</v>
      </c>
      <c r="L44" s="40" t="s">
        <v>3</v>
      </c>
      <c r="M44" s="40" t="s">
        <v>2</v>
      </c>
      <c r="N44" s="40" t="s">
        <v>1</v>
      </c>
    </row>
    <row r="45" spans="2:17" ht="14.45" customHeight="1">
      <c r="B45" s="175" t="s">
        <v>26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</row>
    <row r="46" spans="2:17" ht="14.45" customHeight="1">
      <c r="B46" s="16" t="s">
        <v>212</v>
      </c>
      <c r="C46" s="17" t="s">
        <v>211</v>
      </c>
      <c r="D46" s="43">
        <v>0.87</v>
      </c>
      <c r="E46" s="43">
        <v>0.87</v>
      </c>
      <c r="F46" s="43">
        <v>0.87</v>
      </c>
      <c r="G46" s="43">
        <v>0.87</v>
      </c>
      <c r="H46" s="43">
        <v>0.88</v>
      </c>
      <c r="I46" s="43">
        <v>0.87</v>
      </c>
      <c r="J46" s="43">
        <v>0.88</v>
      </c>
      <c r="K46" s="44">
        <v>-1.1399999999999999</v>
      </c>
      <c r="L46" s="45">
        <v>2</v>
      </c>
      <c r="M46" s="45">
        <v>50000</v>
      </c>
      <c r="N46" s="45">
        <v>43500</v>
      </c>
    </row>
    <row r="47" spans="2:17" ht="14.45" customHeight="1">
      <c r="B47" s="41" t="s">
        <v>306</v>
      </c>
      <c r="C47" s="42" t="s">
        <v>307</v>
      </c>
      <c r="D47" s="43">
        <v>4.9000000000000004</v>
      </c>
      <c r="E47" s="43">
        <v>5</v>
      </c>
      <c r="F47" s="43">
        <v>4.9000000000000004</v>
      </c>
      <c r="G47" s="43">
        <v>4.99</v>
      </c>
      <c r="H47" s="43">
        <v>4.9000000000000004</v>
      </c>
      <c r="I47" s="43">
        <v>5</v>
      </c>
      <c r="J47" s="43">
        <v>4.9000000000000004</v>
      </c>
      <c r="K47" s="44">
        <v>2.04</v>
      </c>
      <c r="L47" s="45">
        <v>3</v>
      </c>
      <c r="M47" s="45">
        <v>91737</v>
      </c>
      <c r="N47" s="45">
        <v>457475.9</v>
      </c>
    </row>
    <row r="48" spans="2:17" ht="14.45" customHeight="1">
      <c r="B48" s="16" t="s">
        <v>91</v>
      </c>
      <c r="C48" s="17" t="s">
        <v>92</v>
      </c>
      <c r="D48" s="43">
        <v>9.9700000000000006</v>
      </c>
      <c r="E48" s="43">
        <v>10.050000000000001</v>
      </c>
      <c r="F48" s="43">
        <v>9.9600000000000009</v>
      </c>
      <c r="G48" s="43">
        <v>9.99</v>
      </c>
      <c r="H48" s="43">
        <v>9.9600000000000009</v>
      </c>
      <c r="I48" s="43">
        <v>10.029999999999999</v>
      </c>
      <c r="J48" s="43">
        <v>9.9600000000000009</v>
      </c>
      <c r="K48" s="44">
        <v>0.7</v>
      </c>
      <c r="L48" s="45">
        <v>85</v>
      </c>
      <c r="M48" s="45">
        <v>11623521</v>
      </c>
      <c r="N48" s="45">
        <v>116150260.56</v>
      </c>
    </row>
    <row r="49" spans="2:17" ht="14.45" customHeight="1">
      <c r="B49" s="178" t="s">
        <v>93</v>
      </c>
      <c r="C49" s="179"/>
      <c r="D49" s="170"/>
      <c r="E49" s="171"/>
      <c r="F49" s="171"/>
      <c r="G49" s="171"/>
      <c r="H49" s="171"/>
      <c r="I49" s="171"/>
      <c r="J49" s="171"/>
      <c r="K49" s="172"/>
      <c r="L49" s="45">
        <f>SUM(L46:L48)</f>
        <v>90</v>
      </c>
      <c r="M49" s="45">
        <f>SUM(M46:M48)</f>
        <v>11765258</v>
      </c>
      <c r="N49" s="45">
        <f>SUM(N46:N48)</f>
        <v>116651236.46000001</v>
      </c>
    </row>
    <row r="50" spans="2:17" ht="14.45" customHeight="1">
      <c r="B50" s="189" t="s">
        <v>27</v>
      </c>
      <c r="C50" s="190"/>
      <c r="D50" s="186"/>
      <c r="E50" s="187"/>
      <c r="F50" s="187"/>
      <c r="G50" s="187"/>
      <c r="H50" s="187"/>
      <c r="I50" s="187"/>
      <c r="J50" s="187"/>
      <c r="K50" s="188"/>
      <c r="L50" s="94">
        <f>L49+L42+L34+L24+L18+L15+L12</f>
        <v>415</v>
      </c>
      <c r="M50" s="94">
        <f>M49+M42+M34+M24+M18+M15+M12</f>
        <v>326705787</v>
      </c>
      <c r="N50" s="94">
        <f>N49+N42+N34+N24+N18+N15+N12</f>
        <v>594486632.74000001</v>
      </c>
    </row>
    <row r="51" spans="2:17" ht="36" customHeight="1">
      <c r="B51" s="173" t="s">
        <v>322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2:17" ht="36" customHeight="1">
      <c r="B52" s="39" t="s">
        <v>11</v>
      </c>
      <c r="C52" s="40" t="s">
        <v>12</v>
      </c>
      <c r="D52" s="40" t="s">
        <v>13</v>
      </c>
      <c r="E52" s="40" t="s">
        <v>14</v>
      </c>
      <c r="F52" s="40" t="s">
        <v>15</v>
      </c>
      <c r="G52" s="40" t="s">
        <v>16</v>
      </c>
      <c r="H52" s="40" t="s">
        <v>17</v>
      </c>
      <c r="I52" s="40" t="s">
        <v>18</v>
      </c>
      <c r="J52" s="40" t="s">
        <v>19</v>
      </c>
      <c r="K52" s="40" t="s">
        <v>20</v>
      </c>
      <c r="L52" s="40" t="s">
        <v>3</v>
      </c>
      <c r="M52" s="40" t="s">
        <v>2</v>
      </c>
      <c r="N52" s="40" t="s">
        <v>1</v>
      </c>
    </row>
    <row r="53" spans="2:17" ht="14.45" customHeight="1">
      <c r="B53" s="175" t="s">
        <v>21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</row>
    <row r="54" spans="2:17" ht="14.45" customHeight="1">
      <c r="B54" s="16" t="s">
        <v>251</v>
      </c>
      <c r="C54" s="17" t="s">
        <v>250</v>
      </c>
      <c r="D54" s="43">
        <v>0.21</v>
      </c>
      <c r="E54" s="43">
        <v>0.22</v>
      </c>
      <c r="F54" s="43">
        <v>0.21</v>
      </c>
      <c r="G54" s="43">
        <v>0.21</v>
      </c>
      <c r="H54" s="43">
        <v>0.2</v>
      </c>
      <c r="I54" s="43">
        <v>0.22</v>
      </c>
      <c r="J54" s="43">
        <v>0.2</v>
      </c>
      <c r="K54" s="44">
        <v>10</v>
      </c>
      <c r="L54" s="45">
        <v>12</v>
      </c>
      <c r="M54" s="45">
        <v>17351222</v>
      </c>
      <c r="N54" s="45">
        <v>3648756.62</v>
      </c>
    </row>
    <row r="55" spans="2:17" ht="14.45" customHeight="1">
      <c r="B55" s="178" t="s">
        <v>22</v>
      </c>
      <c r="C55" s="179"/>
      <c r="D55" s="170"/>
      <c r="E55" s="171"/>
      <c r="F55" s="171"/>
      <c r="G55" s="171"/>
      <c r="H55" s="171"/>
      <c r="I55" s="171"/>
      <c r="J55" s="171"/>
      <c r="K55" s="172"/>
      <c r="L55" s="45">
        <v>12</v>
      </c>
      <c r="M55" s="45">
        <v>17351222</v>
      </c>
      <c r="N55" s="45">
        <v>3648756.62</v>
      </c>
    </row>
    <row r="56" spans="2:17" ht="14.45" customHeight="1">
      <c r="B56" s="180" t="s">
        <v>32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2"/>
    </row>
    <row r="57" spans="2:17" ht="14.45" customHeight="1">
      <c r="B57" s="16" t="s">
        <v>257</v>
      </c>
      <c r="C57" s="17" t="s">
        <v>258</v>
      </c>
      <c r="D57" s="43">
        <v>0.43</v>
      </c>
      <c r="E57" s="43">
        <v>0.43</v>
      </c>
      <c r="F57" s="43">
        <v>0.43</v>
      </c>
      <c r="G57" s="43">
        <v>0.43</v>
      </c>
      <c r="H57" s="43">
        <v>0.4</v>
      </c>
      <c r="I57" s="43">
        <v>0.43</v>
      </c>
      <c r="J57" s="43">
        <v>0.4</v>
      </c>
      <c r="K57" s="44">
        <v>7.5</v>
      </c>
      <c r="L57" s="45">
        <v>1</v>
      </c>
      <c r="M57" s="45">
        <v>50000</v>
      </c>
      <c r="N57" s="45">
        <v>21500</v>
      </c>
    </row>
    <row r="58" spans="2:17" ht="14.45" customHeight="1">
      <c r="B58" s="178" t="s">
        <v>327</v>
      </c>
      <c r="C58" s="179"/>
      <c r="D58" s="170"/>
      <c r="E58" s="171"/>
      <c r="F58" s="171"/>
      <c r="G58" s="171"/>
      <c r="H58" s="171"/>
      <c r="I58" s="171"/>
      <c r="J58" s="171"/>
      <c r="K58" s="172"/>
      <c r="L58" s="45">
        <v>1</v>
      </c>
      <c r="M58" s="45">
        <v>50000</v>
      </c>
      <c r="N58" s="45">
        <v>21500</v>
      </c>
    </row>
    <row r="59" spans="2:17" ht="14.45" customHeight="1">
      <c r="B59" s="175" t="s">
        <v>24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7"/>
    </row>
    <row r="60" spans="2:17" ht="14.45" customHeight="1">
      <c r="B60" s="20" t="s">
        <v>79</v>
      </c>
      <c r="C60" s="21" t="s">
        <v>80</v>
      </c>
      <c r="D60" s="43">
        <v>2.96</v>
      </c>
      <c r="E60" s="43">
        <v>2.96</v>
      </c>
      <c r="F60" s="43">
        <v>2.96</v>
      </c>
      <c r="G60" s="43">
        <v>2.96</v>
      </c>
      <c r="H60" s="43">
        <v>2.95</v>
      </c>
      <c r="I60" s="43">
        <v>2.96</v>
      </c>
      <c r="J60" s="43">
        <v>2.95</v>
      </c>
      <c r="K60" s="44">
        <v>0.34</v>
      </c>
      <c r="L60" s="45">
        <v>3</v>
      </c>
      <c r="M60" s="45">
        <v>1181668</v>
      </c>
      <c r="N60" s="45">
        <v>3497737.28</v>
      </c>
    </row>
    <row r="61" spans="2:17" ht="14.45" customHeight="1">
      <c r="B61" s="20" t="s">
        <v>263</v>
      </c>
      <c r="C61" s="21" t="s">
        <v>264</v>
      </c>
      <c r="D61" s="43">
        <v>1.67</v>
      </c>
      <c r="E61" s="43">
        <v>1.67</v>
      </c>
      <c r="F61" s="43">
        <v>1.67</v>
      </c>
      <c r="G61" s="43">
        <v>1.67</v>
      </c>
      <c r="H61" s="43">
        <v>1.7</v>
      </c>
      <c r="I61" s="43">
        <v>1.67</v>
      </c>
      <c r="J61" s="43">
        <v>1.7</v>
      </c>
      <c r="K61" s="44">
        <v>-1.76</v>
      </c>
      <c r="L61" s="45">
        <v>1</v>
      </c>
      <c r="M61" s="45">
        <v>129000</v>
      </c>
      <c r="N61" s="45">
        <v>215430</v>
      </c>
      <c r="O61" s="102"/>
      <c r="P61" s="103"/>
      <c r="Q61" s="77"/>
    </row>
    <row r="62" spans="2:17" ht="14.45" customHeight="1">
      <c r="B62" s="178" t="s">
        <v>25</v>
      </c>
      <c r="C62" s="179"/>
      <c r="D62" s="170"/>
      <c r="E62" s="171"/>
      <c r="F62" s="171"/>
      <c r="G62" s="171"/>
      <c r="H62" s="171"/>
      <c r="I62" s="171"/>
      <c r="J62" s="171"/>
      <c r="K62" s="172"/>
      <c r="L62" s="79">
        <f>SUM(L60:L61)</f>
        <v>4</v>
      </c>
      <c r="M62" s="79">
        <f>SUM(M60:M61)</f>
        <v>1310668</v>
      </c>
      <c r="N62" s="79">
        <f>SUM(N60:N61)</f>
        <v>3713167.28</v>
      </c>
      <c r="O62" s="102"/>
      <c r="P62" s="103"/>
      <c r="Q62" s="77"/>
    </row>
    <row r="63" spans="2:17" ht="14.45" customHeight="1">
      <c r="B63" s="189" t="s">
        <v>97</v>
      </c>
      <c r="C63" s="190"/>
      <c r="D63" s="186"/>
      <c r="E63" s="187"/>
      <c r="F63" s="187"/>
      <c r="G63" s="187"/>
      <c r="H63" s="187"/>
      <c r="I63" s="187"/>
      <c r="J63" s="187"/>
      <c r="K63" s="188"/>
      <c r="L63" s="94">
        <f>L62+L58+L55</f>
        <v>17</v>
      </c>
      <c r="M63" s="94">
        <f t="shared" ref="M63:N63" si="0">M62+M58+M55</f>
        <v>18711890</v>
      </c>
      <c r="N63" s="94">
        <f t="shared" si="0"/>
        <v>7383423.9000000004</v>
      </c>
    </row>
    <row r="64" spans="2:17" ht="36.75" customHeight="1">
      <c r="B64" s="173" t="s">
        <v>323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4"/>
    </row>
    <row r="65" spans="2:14" ht="36.75" customHeight="1">
      <c r="B65" s="39" t="s">
        <v>11</v>
      </c>
      <c r="C65" s="40" t="s">
        <v>12</v>
      </c>
      <c r="D65" s="40" t="s">
        <v>13</v>
      </c>
      <c r="E65" s="40" t="s">
        <v>14</v>
      </c>
      <c r="F65" s="40" t="s">
        <v>15</v>
      </c>
      <c r="G65" s="40" t="s">
        <v>16</v>
      </c>
      <c r="H65" s="40" t="s">
        <v>17</v>
      </c>
      <c r="I65" s="40" t="s">
        <v>18</v>
      </c>
      <c r="J65" s="40" t="s">
        <v>19</v>
      </c>
      <c r="K65" s="40" t="s">
        <v>20</v>
      </c>
      <c r="L65" s="40" t="s">
        <v>3</v>
      </c>
      <c r="M65" s="40" t="s">
        <v>2</v>
      </c>
      <c r="N65" s="40" t="s">
        <v>1</v>
      </c>
    </row>
    <row r="66" spans="2:14" ht="14.45" customHeight="1">
      <c r="B66" s="180" t="s">
        <v>21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</row>
    <row r="67" spans="2:14" ht="14.45" customHeight="1">
      <c r="B67" s="16" t="s">
        <v>146</v>
      </c>
      <c r="C67" s="17" t="s">
        <v>147</v>
      </c>
      <c r="D67" s="43">
        <v>7.0000000000000007E-2</v>
      </c>
      <c r="E67" s="43">
        <v>7.0000000000000007E-2</v>
      </c>
      <c r="F67" s="43">
        <v>7.0000000000000007E-2</v>
      </c>
      <c r="G67" s="43">
        <v>7.0000000000000007E-2</v>
      </c>
      <c r="H67" s="43">
        <v>7.0000000000000007E-2</v>
      </c>
      <c r="I67" s="43">
        <v>7.0000000000000007E-2</v>
      </c>
      <c r="J67" s="43">
        <v>7.0000000000000007E-2</v>
      </c>
      <c r="K67" s="44">
        <v>0</v>
      </c>
      <c r="L67" s="45">
        <v>8</v>
      </c>
      <c r="M67" s="45">
        <v>36090000</v>
      </c>
      <c r="N67" s="45">
        <v>2526300</v>
      </c>
    </row>
    <row r="68" spans="2:14" ht="14.45" customHeight="1">
      <c r="B68" s="20" t="s">
        <v>149</v>
      </c>
      <c r="C68" s="21" t="s">
        <v>148</v>
      </c>
      <c r="D68" s="43">
        <v>0.08</v>
      </c>
      <c r="E68" s="43">
        <v>0.09</v>
      </c>
      <c r="F68" s="43">
        <v>0.08</v>
      </c>
      <c r="G68" s="43">
        <v>0.08</v>
      </c>
      <c r="H68" s="43">
        <v>7.0000000000000007E-2</v>
      </c>
      <c r="I68" s="43">
        <v>0.08</v>
      </c>
      <c r="J68" s="43">
        <v>7.0000000000000007E-2</v>
      </c>
      <c r="K68" s="44">
        <v>14.29</v>
      </c>
      <c r="L68" s="45">
        <v>5</v>
      </c>
      <c r="M68" s="45">
        <v>5291666</v>
      </c>
      <c r="N68" s="45">
        <v>433333.28</v>
      </c>
    </row>
    <row r="69" spans="2:14" ht="14.45" customHeight="1">
      <c r="B69" s="16" t="s">
        <v>265</v>
      </c>
      <c r="C69" s="17" t="s">
        <v>266</v>
      </c>
      <c r="D69" s="43">
        <v>0.06</v>
      </c>
      <c r="E69" s="43">
        <v>0.06</v>
      </c>
      <c r="F69" s="43">
        <v>0.06</v>
      </c>
      <c r="G69" s="43">
        <v>0.06</v>
      </c>
      <c r="H69" s="43">
        <v>0.06</v>
      </c>
      <c r="I69" s="43">
        <v>0.06</v>
      </c>
      <c r="J69" s="43">
        <v>0.06</v>
      </c>
      <c r="K69" s="44">
        <v>0</v>
      </c>
      <c r="L69" s="45">
        <v>4</v>
      </c>
      <c r="M69" s="45">
        <v>17291666</v>
      </c>
      <c r="N69" s="45">
        <v>1037499.96</v>
      </c>
    </row>
    <row r="70" spans="2:14" ht="14.45" customHeight="1">
      <c r="B70" s="206" t="s">
        <v>22</v>
      </c>
      <c r="C70" s="207"/>
      <c r="D70" s="183"/>
      <c r="E70" s="184"/>
      <c r="F70" s="184"/>
      <c r="G70" s="184"/>
      <c r="H70" s="184"/>
      <c r="I70" s="184"/>
      <c r="J70" s="184"/>
      <c r="K70" s="185"/>
      <c r="L70" s="45">
        <f>SUM(L67:L69)</f>
        <v>17</v>
      </c>
      <c r="M70" s="45">
        <f>SUM(M67:M69)</f>
        <v>58673332</v>
      </c>
      <c r="N70" s="45">
        <f>SUM(N67:N69)</f>
        <v>3997133.24</v>
      </c>
    </row>
    <row r="71" spans="2:14" ht="14.45" customHeight="1">
      <c r="B71" s="180" t="s">
        <v>32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2"/>
    </row>
    <row r="72" spans="2:14" ht="14.45" customHeight="1">
      <c r="B72" s="41" t="s">
        <v>160</v>
      </c>
      <c r="C72" s="42" t="s">
        <v>161</v>
      </c>
      <c r="D72" s="43">
        <v>0.16</v>
      </c>
      <c r="E72" s="43">
        <v>0.16</v>
      </c>
      <c r="F72" s="43">
        <v>0.15</v>
      </c>
      <c r="G72" s="43">
        <v>0.16</v>
      </c>
      <c r="H72" s="43">
        <v>0.17</v>
      </c>
      <c r="I72" s="43">
        <v>0.15</v>
      </c>
      <c r="J72" s="43">
        <v>0.17</v>
      </c>
      <c r="K72" s="44">
        <v>-11.76</v>
      </c>
      <c r="L72" s="45">
        <v>5</v>
      </c>
      <c r="M72" s="45">
        <v>2310000</v>
      </c>
      <c r="N72" s="45">
        <v>366600</v>
      </c>
    </row>
    <row r="73" spans="2:14" ht="14.45" customHeight="1">
      <c r="B73" s="178" t="s">
        <v>327</v>
      </c>
      <c r="C73" s="179"/>
      <c r="D73" s="183"/>
      <c r="E73" s="184"/>
      <c r="F73" s="184"/>
      <c r="G73" s="184"/>
      <c r="H73" s="184"/>
      <c r="I73" s="184"/>
      <c r="J73" s="184"/>
      <c r="K73" s="185"/>
      <c r="L73" s="45">
        <f>L72</f>
        <v>5</v>
      </c>
      <c r="M73" s="45">
        <f t="shared" ref="M73:N73" si="1">M72</f>
        <v>2310000</v>
      </c>
      <c r="N73" s="45">
        <f t="shared" si="1"/>
        <v>366600</v>
      </c>
    </row>
    <row r="74" spans="2:14" ht="14.45" customHeight="1">
      <c r="B74" s="193" t="s">
        <v>23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5"/>
    </row>
    <row r="75" spans="2:14" ht="14.45" customHeight="1">
      <c r="B75" s="41" t="s">
        <v>153</v>
      </c>
      <c r="C75" s="42" t="s">
        <v>150</v>
      </c>
      <c r="D75" s="43">
        <v>0.44</v>
      </c>
      <c r="E75" s="43">
        <v>0.44</v>
      </c>
      <c r="F75" s="43">
        <v>0.44</v>
      </c>
      <c r="G75" s="43">
        <v>0.44</v>
      </c>
      <c r="H75" s="43">
        <v>0.44</v>
      </c>
      <c r="I75" s="43">
        <v>0.44</v>
      </c>
      <c r="J75" s="43">
        <v>0.44</v>
      </c>
      <c r="K75" s="44">
        <v>0</v>
      </c>
      <c r="L75" s="45">
        <v>1</v>
      </c>
      <c r="M75" s="45">
        <v>2326</v>
      </c>
      <c r="N75" s="45">
        <v>1023.44</v>
      </c>
    </row>
    <row r="76" spans="2:14" ht="14.45" customHeight="1">
      <c r="B76" s="41" t="s">
        <v>294</v>
      </c>
      <c r="C76" s="42" t="s">
        <v>295</v>
      </c>
      <c r="D76" s="43">
        <v>0.97</v>
      </c>
      <c r="E76" s="43">
        <v>1.01</v>
      </c>
      <c r="F76" s="43">
        <v>0.97</v>
      </c>
      <c r="G76" s="43">
        <v>1</v>
      </c>
      <c r="H76" s="43">
        <v>0.98</v>
      </c>
      <c r="I76" s="43">
        <v>1.01</v>
      </c>
      <c r="J76" s="43">
        <v>0.97</v>
      </c>
      <c r="K76" s="44">
        <v>4.12</v>
      </c>
      <c r="L76" s="45">
        <v>16</v>
      </c>
      <c r="M76" s="45">
        <v>4506104</v>
      </c>
      <c r="N76" s="45">
        <v>4528165.04</v>
      </c>
    </row>
    <row r="77" spans="2:14" ht="14.45" customHeight="1">
      <c r="B77" s="41" t="s">
        <v>152</v>
      </c>
      <c r="C77" s="42" t="s">
        <v>151</v>
      </c>
      <c r="D77" s="43">
        <v>1.9</v>
      </c>
      <c r="E77" s="43">
        <v>1.9</v>
      </c>
      <c r="F77" s="43">
        <v>1.9</v>
      </c>
      <c r="G77" s="43">
        <v>1.9</v>
      </c>
      <c r="H77" s="43">
        <v>1.9</v>
      </c>
      <c r="I77" s="43">
        <v>1.9</v>
      </c>
      <c r="J77" s="43">
        <v>1.9</v>
      </c>
      <c r="K77" s="44">
        <v>0</v>
      </c>
      <c r="L77" s="45">
        <v>16</v>
      </c>
      <c r="M77" s="45">
        <v>3883245</v>
      </c>
      <c r="N77" s="45">
        <v>7378165.5</v>
      </c>
    </row>
    <row r="78" spans="2:14" ht="14.25" customHeight="1">
      <c r="B78" s="191" t="s">
        <v>89</v>
      </c>
      <c r="C78" s="192"/>
      <c r="D78" s="183"/>
      <c r="E78" s="184"/>
      <c r="F78" s="184"/>
      <c r="G78" s="184"/>
      <c r="H78" s="184"/>
      <c r="I78" s="184"/>
      <c r="J78" s="184"/>
      <c r="K78" s="185"/>
      <c r="L78" s="45">
        <f>SUM(L75:L77)</f>
        <v>33</v>
      </c>
      <c r="M78" s="45">
        <f>SUM(M75:M77)</f>
        <v>8391675</v>
      </c>
      <c r="N78" s="45">
        <f>SUM(N75:N77)</f>
        <v>11907353.98</v>
      </c>
    </row>
    <row r="79" spans="2:14" ht="36.75" customHeight="1">
      <c r="B79" s="173" t="s">
        <v>323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</row>
    <row r="80" spans="2:14" ht="36.75" customHeight="1">
      <c r="B80" s="39" t="s">
        <v>11</v>
      </c>
      <c r="C80" s="40" t="s">
        <v>12</v>
      </c>
      <c r="D80" s="40" t="s">
        <v>13</v>
      </c>
      <c r="E80" s="40" t="s">
        <v>14</v>
      </c>
      <c r="F80" s="40" t="s">
        <v>15</v>
      </c>
      <c r="G80" s="40" t="s">
        <v>16</v>
      </c>
      <c r="H80" s="40" t="s">
        <v>17</v>
      </c>
      <c r="I80" s="40" t="s">
        <v>18</v>
      </c>
      <c r="J80" s="40" t="s">
        <v>19</v>
      </c>
      <c r="K80" s="40" t="s">
        <v>20</v>
      </c>
      <c r="L80" s="40" t="s">
        <v>3</v>
      </c>
      <c r="M80" s="40" t="s">
        <v>2</v>
      </c>
      <c r="N80" s="40" t="s">
        <v>1</v>
      </c>
    </row>
    <row r="81" spans="2:14" ht="14.45" customHeight="1">
      <c r="B81" s="193" t="s">
        <v>24</v>
      </c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5"/>
    </row>
    <row r="82" spans="2:14" ht="14.45" customHeight="1">
      <c r="B82" s="62" t="s">
        <v>192</v>
      </c>
      <c r="C82" s="63" t="s">
        <v>193</v>
      </c>
      <c r="D82" s="43">
        <v>0.78</v>
      </c>
      <c r="E82" s="43">
        <v>0.78</v>
      </c>
      <c r="F82" s="43">
        <v>0.78</v>
      </c>
      <c r="G82" s="43">
        <v>0.78</v>
      </c>
      <c r="H82" s="43">
        <v>0.75</v>
      </c>
      <c r="I82" s="43">
        <v>0.78</v>
      </c>
      <c r="J82" s="43">
        <v>0.75</v>
      </c>
      <c r="K82" s="44">
        <v>4</v>
      </c>
      <c r="L82" s="45">
        <v>2</v>
      </c>
      <c r="M82" s="45">
        <v>350000</v>
      </c>
      <c r="N82" s="45">
        <v>273000</v>
      </c>
    </row>
    <row r="83" spans="2:14" ht="14.45" customHeight="1">
      <c r="B83" s="62" t="s">
        <v>159</v>
      </c>
      <c r="C83" s="63" t="s">
        <v>154</v>
      </c>
      <c r="D83" s="43">
        <v>0.48</v>
      </c>
      <c r="E83" s="43">
        <v>0.48</v>
      </c>
      <c r="F83" s="43">
        <v>0.48</v>
      </c>
      <c r="G83" s="43">
        <v>0.48</v>
      </c>
      <c r="H83" s="43">
        <v>0.5</v>
      </c>
      <c r="I83" s="43">
        <v>0.48</v>
      </c>
      <c r="J83" s="43">
        <v>0.5</v>
      </c>
      <c r="K83" s="44">
        <v>-4</v>
      </c>
      <c r="L83" s="45">
        <v>1</v>
      </c>
      <c r="M83" s="45">
        <v>5000</v>
      </c>
      <c r="N83" s="45">
        <v>2400</v>
      </c>
    </row>
    <row r="84" spans="2:14" ht="14.45" customHeight="1">
      <c r="B84" s="62" t="s">
        <v>271</v>
      </c>
      <c r="C84" s="63" t="s">
        <v>272</v>
      </c>
      <c r="D84" s="43">
        <v>1.83</v>
      </c>
      <c r="E84" s="43">
        <v>1.9</v>
      </c>
      <c r="F84" s="43">
        <v>1.83</v>
      </c>
      <c r="G84" s="43">
        <v>1.87</v>
      </c>
      <c r="H84" s="43">
        <v>1.82</v>
      </c>
      <c r="I84" s="43">
        <v>1.9</v>
      </c>
      <c r="J84" s="43">
        <v>1.81</v>
      </c>
      <c r="K84" s="44">
        <v>4.97</v>
      </c>
      <c r="L84" s="45">
        <v>50</v>
      </c>
      <c r="M84" s="45">
        <v>14308709</v>
      </c>
      <c r="N84" s="45">
        <v>26811829.210000001</v>
      </c>
    </row>
    <row r="85" spans="2:14" ht="14.45" customHeight="1">
      <c r="B85" s="62" t="s">
        <v>158</v>
      </c>
      <c r="C85" s="63" t="s">
        <v>155</v>
      </c>
      <c r="D85" s="43">
        <v>0.52</v>
      </c>
      <c r="E85" s="43">
        <v>0.54</v>
      </c>
      <c r="F85" s="43">
        <v>0.52</v>
      </c>
      <c r="G85" s="43">
        <v>0.54</v>
      </c>
      <c r="H85" s="43">
        <v>0.52</v>
      </c>
      <c r="I85" s="43">
        <v>0.54</v>
      </c>
      <c r="J85" s="43">
        <v>0.52</v>
      </c>
      <c r="K85" s="44">
        <v>3.85</v>
      </c>
      <c r="L85" s="45">
        <v>22</v>
      </c>
      <c r="M85" s="45">
        <v>9790771</v>
      </c>
      <c r="N85" s="45">
        <v>5263372.4800000004</v>
      </c>
    </row>
    <row r="86" spans="2:14" ht="14.45" customHeight="1">
      <c r="B86" s="178" t="s">
        <v>25</v>
      </c>
      <c r="C86" s="179"/>
      <c r="D86" s="183"/>
      <c r="E86" s="184"/>
      <c r="F86" s="184"/>
      <c r="G86" s="184"/>
      <c r="H86" s="184"/>
      <c r="I86" s="184"/>
      <c r="J86" s="184"/>
      <c r="K86" s="185"/>
      <c r="L86" s="45">
        <f>SUM(L82:L85)</f>
        <v>75</v>
      </c>
      <c r="M86" s="45">
        <f>SUM(M82:M85)</f>
        <v>24454480</v>
      </c>
      <c r="N86" s="45">
        <f>SUM(N82:N85)</f>
        <v>32350601.690000001</v>
      </c>
    </row>
    <row r="87" spans="2:14" ht="14.45" customHeight="1">
      <c r="B87" s="175" t="s">
        <v>40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</row>
    <row r="88" spans="2:14" ht="14.45" customHeight="1">
      <c r="B88" s="62" t="s">
        <v>275</v>
      </c>
      <c r="C88" s="63" t="s">
        <v>276</v>
      </c>
      <c r="D88" s="43">
        <v>11</v>
      </c>
      <c r="E88" s="43">
        <v>11.25</v>
      </c>
      <c r="F88" s="43">
        <v>11</v>
      </c>
      <c r="G88" s="43">
        <v>11.05</v>
      </c>
      <c r="H88" s="43">
        <v>11.02</v>
      </c>
      <c r="I88" s="43">
        <v>11</v>
      </c>
      <c r="J88" s="43">
        <v>11</v>
      </c>
      <c r="K88" s="44">
        <v>0</v>
      </c>
      <c r="L88" s="45">
        <v>51</v>
      </c>
      <c r="M88" s="45">
        <v>6296026</v>
      </c>
      <c r="N88" s="45">
        <v>69583386</v>
      </c>
    </row>
    <row r="89" spans="2:14" ht="14.45" customHeight="1">
      <c r="B89" s="62" t="s">
        <v>195</v>
      </c>
      <c r="C89" s="63" t="s">
        <v>194</v>
      </c>
      <c r="D89" s="43">
        <v>13.5</v>
      </c>
      <c r="E89" s="43">
        <v>13.5</v>
      </c>
      <c r="F89" s="43">
        <v>13.2</v>
      </c>
      <c r="G89" s="43">
        <v>13.29</v>
      </c>
      <c r="H89" s="43">
        <v>13.73</v>
      </c>
      <c r="I89" s="43">
        <v>13.2</v>
      </c>
      <c r="J89" s="43">
        <v>13.51</v>
      </c>
      <c r="K89" s="44">
        <v>-2.29</v>
      </c>
      <c r="L89" s="45">
        <v>12</v>
      </c>
      <c r="M89" s="45">
        <v>695110</v>
      </c>
      <c r="N89" s="45">
        <v>9235485</v>
      </c>
    </row>
    <row r="90" spans="2:14" ht="14.45" customHeight="1">
      <c r="B90" s="41" t="s">
        <v>273</v>
      </c>
      <c r="C90" s="42" t="s">
        <v>274</v>
      </c>
      <c r="D90" s="43">
        <v>15</v>
      </c>
      <c r="E90" s="43">
        <v>15</v>
      </c>
      <c r="F90" s="43">
        <v>14.6</v>
      </c>
      <c r="G90" s="43">
        <v>14.63</v>
      </c>
      <c r="H90" s="43">
        <v>15.08</v>
      </c>
      <c r="I90" s="43">
        <v>14.6</v>
      </c>
      <c r="J90" s="43">
        <v>15</v>
      </c>
      <c r="K90" s="44">
        <v>-2.67</v>
      </c>
      <c r="L90" s="45">
        <v>7</v>
      </c>
      <c r="M90" s="45">
        <v>379007</v>
      </c>
      <c r="N90" s="45">
        <v>5543502.2000000002</v>
      </c>
    </row>
    <row r="91" spans="2:14" ht="14.45" customHeight="1">
      <c r="B91" s="178" t="s">
        <v>94</v>
      </c>
      <c r="C91" s="179"/>
      <c r="D91" s="183"/>
      <c r="E91" s="184"/>
      <c r="F91" s="184"/>
      <c r="G91" s="184"/>
      <c r="H91" s="184"/>
      <c r="I91" s="184"/>
      <c r="J91" s="184"/>
      <c r="K91" s="185"/>
      <c r="L91" s="45">
        <f>SUM(L88:L90)</f>
        <v>70</v>
      </c>
      <c r="M91" s="45">
        <f>SUM(M88:M90)</f>
        <v>7370143</v>
      </c>
      <c r="N91" s="45">
        <f>SUM(N88:N90)</f>
        <v>84362373.200000003</v>
      </c>
    </row>
    <row r="92" spans="2:14" ht="14.45" customHeight="1">
      <c r="B92" s="201" t="s">
        <v>221</v>
      </c>
      <c r="C92" s="202"/>
      <c r="D92" s="203"/>
      <c r="E92" s="204"/>
      <c r="F92" s="204"/>
      <c r="G92" s="204"/>
      <c r="H92" s="204"/>
      <c r="I92" s="204"/>
      <c r="J92" s="204"/>
      <c r="K92" s="205"/>
      <c r="L92" s="95">
        <f>L91+L86+L78+L73+L70</f>
        <v>200</v>
      </c>
      <c r="M92" s="95">
        <f>M91+M86+M78+M73+M70</f>
        <v>101199630</v>
      </c>
      <c r="N92" s="95">
        <f>N91+N86+N78+N73+N70</f>
        <v>132984062.11</v>
      </c>
    </row>
    <row r="93" spans="2:14" ht="14.45" customHeight="1">
      <c r="B93" s="196" t="s">
        <v>224</v>
      </c>
      <c r="C93" s="197"/>
      <c r="D93" s="198"/>
      <c r="E93" s="199"/>
      <c r="F93" s="199"/>
      <c r="G93" s="199"/>
      <c r="H93" s="199"/>
      <c r="I93" s="199"/>
      <c r="J93" s="199"/>
      <c r="K93" s="200"/>
      <c r="L93" s="96">
        <f>L92+L63+L50</f>
        <v>632</v>
      </c>
      <c r="M93" s="96">
        <f>M92+M63+M50</f>
        <v>446617307</v>
      </c>
      <c r="N93" s="96">
        <f>N92+N63+N50</f>
        <v>734854118.75</v>
      </c>
    </row>
  </sheetData>
  <mergeCells count="58">
    <mergeCell ref="B58:C58"/>
    <mergeCell ref="B59:N59"/>
    <mergeCell ref="B62:C62"/>
    <mergeCell ref="B93:C93"/>
    <mergeCell ref="D93:K93"/>
    <mergeCell ref="B63:C63"/>
    <mergeCell ref="D63:K63"/>
    <mergeCell ref="B64:N64"/>
    <mergeCell ref="B92:C92"/>
    <mergeCell ref="D92:K92"/>
    <mergeCell ref="D78:K78"/>
    <mergeCell ref="B74:N74"/>
    <mergeCell ref="B86:C86"/>
    <mergeCell ref="B70:C70"/>
    <mergeCell ref="B91:C91"/>
    <mergeCell ref="D91:K91"/>
    <mergeCell ref="D70:K70"/>
    <mergeCell ref="B78:C78"/>
    <mergeCell ref="B81:N81"/>
    <mergeCell ref="B87:N87"/>
    <mergeCell ref="D86:K86"/>
    <mergeCell ref="B1:N1"/>
    <mergeCell ref="B51:N51"/>
    <mergeCell ref="B53:N53"/>
    <mergeCell ref="B55:C55"/>
    <mergeCell ref="D55:K55"/>
    <mergeCell ref="D50:K50"/>
    <mergeCell ref="B50:C50"/>
    <mergeCell ref="D49:K49"/>
    <mergeCell ref="B49:C49"/>
    <mergeCell ref="B45:N45"/>
    <mergeCell ref="D42:K42"/>
    <mergeCell ref="B42:C42"/>
    <mergeCell ref="B3:N3"/>
    <mergeCell ref="B19:N19"/>
    <mergeCell ref="D15:K15"/>
    <mergeCell ref="B15:C15"/>
    <mergeCell ref="B13:N13"/>
    <mergeCell ref="D12:K12"/>
    <mergeCell ref="B12:C12"/>
    <mergeCell ref="B18:C18"/>
    <mergeCell ref="D18:K18"/>
    <mergeCell ref="D58:K58"/>
    <mergeCell ref="B43:N43"/>
    <mergeCell ref="D62:K62"/>
    <mergeCell ref="B79:N79"/>
    <mergeCell ref="B16:N16"/>
    <mergeCell ref="B35:N35"/>
    <mergeCell ref="D34:K34"/>
    <mergeCell ref="B34:C34"/>
    <mergeCell ref="B25:N25"/>
    <mergeCell ref="D24:K24"/>
    <mergeCell ref="B24:C24"/>
    <mergeCell ref="B66:N66"/>
    <mergeCell ref="B71:N71"/>
    <mergeCell ref="B73:C73"/>
    <mergeCell ref="D73:K73"/>
    <mergeCell ref="B56:N5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rightToLeft="1" workbookViewId="0">
      <selection activeCell="E9" sqref="E9"/>
    </sheetView>
  </sheetViews>
  <sheetFormatPr defaultColWidth="9.125" defaultRowHeight="18"/>
  <cols>
    <col min="1" max="1" width="3.75" style="80" customWidth="1"/>
    <col min="2" max="2" width="25.25" style="80" bestFit="1" customWidth="1"/>
    <col min="3" max="3" width="12.375" style="80" customWidth="1"/>
    <col min="4" max="4" width="11.625" style="80" customWidth="1"/>
    <col min="5" max="5" width="16.25" style="80" customWidth="1"/>
    <col min="6" max="6" width="20.75" style="80" customWidth="1"/>
    <col min="7" max="256" width="9.125" style="80"/>
    <col min="257" max="257" width="3.75" style="80" customWidth="1"/>
    <col min="258" max="258" width="25.25" style="80" bestFit="1" customWidth="1"/>
    <col min="259" max="259" width="12.375" style="80" customWidth="1"/>
    <col min="260" max="260" width="11.625" style="80" customWidth="1"/>
    <col min="261" max="261" width="16.25" style="80" customWidth="1"/>
    <col min="262" max="262" width="20.75" style="80" customWidth="1"/>
    <col min="263" max="512" width="9.125" style="80"/>
    <col min="513" max="513" width="3.75" style="80" customWidth="1"/>
    <col min="514" max="514" width="25.25" style="80" bestFit="1" customWidth="1"/>
    <col min="515" max="515" width="12.375" style="80" customWidth="1"/>
    <col min="516" max="516" width="11.625" style="80" customWidth="1"/>
    <col min="517" max="517" width="16.25" style="80" customWidth="1"/>
    <col min="518" max="518" width="20.75" style="80" customWidth="1"/>
    <col min="519" max="768" width="9.125" style="80"/>
    <col min="769" max="769" width="3.75" style="80" customWidth="1"/>
    <col min="770" max="770" width="25.25" style="80" bestFit="1" customWidth="1"/>
    <col min="771" max="771" width="12.375" style="80" customWidth="1"/>
    <col min="772" max="772" width="11.625" style="80" customWidth="1"/>
    <col min="773" max="773" width="16.25" style="80" customWidth="1"/>
    <col min="774" max="774" width="20.75" style="80" customWidth="1"/>
    <col min="775" max="1024" width="9.125" style="80"/>
    <col min="1025" max="1025" width="3.75" style="80" customWidth="1"/>
    <col min="1026" max="1026" width="25.25" style="80" bestFit="1" customWidth="1"/>
    <col min="1027" max="1027" width="12.375" style="80" customWidth="1"/>
    <col min="1028" max="1028" width="11.625" style="80" customWidth="1"/>
    <col min="1029" max="1029" width="16.25" style="80" customWidth="1"/>
    <col min="1030" max="1030" width="20.75" style="80" customWidth="1"/>
    <col min="1031" max="1280" width="9.125" style="80"/>
    <col min="1281" max="1281" width="3.75" style="80" customWidth="1"/>
    <col min="1282" max="1282" width="25.25" style="80" bestFit="1" customWidth="1"/>
    <col min="1283" max="1283" width="12.375" style="80" customWidth="1"/>
    <col min="1284" max="1284" width="11.625" style="80" customWidth="1"/>
    <col min="1285" max="1285" width="16.25" style="80" customWidth="1"/>
    <col min="1286" max="1286" width="20.75" style="80" customWidth="1"/>
    <col min="1287" max="1536" width="9.125" style="80"/>
    <col min="1537" max="1537" width="3.75" style="80" customWidth="1"/>
    <col min="1538" max="1538" width="25.25" style="80" bestFit="1" customWidth="1"/>
    <col min="1539" max="1539" width="12.375" style="80" customWidth="1"/>
    <col min="1540" max="1540" width="11.625" style="80" customWidth="1"/>
    <col min="1541" max="1541" width="16.25" style="80" customWidth="1"/>
    <col min="1542" max="1542" width="20.75" style="80" customWidth="1"/>
    <col min="1543" max="1792" width="9.125" style="80"/>
    <col min="1793" max="1793" width="3.75" style="80" customWidth="1"/>
    <col min="1794" max="1794" width="25.25" style="80" bestFit="1" customWidth="1"/>
    <col min="1795" max="1795" width="12.375" style="80" customWidth="1"/>
    <col min="1796" max="1796" width="11.625" style="80" customWidth="1"/>
    <col min="1797" max="1797" width="16.25" style="80" customWidth="1"/>
    <col min="1798" max="1798" width="20.75" style="80" customWidth="1"/>
    <col min="1799" max="2048" width="9.125" style="80"/>
    <col min="2049" max="2049" width="3.75" style="80" customWidth="1"/>
    <col min="2050" max="2050" width="25.25" style="80" bestFit="1" customWidth="1"/>
    <col min="2051" max="2051" width="12.375" style="80" customWidth="1"/>
    <col min="2052" max="2052" width="11.625" style="80" customWidth="1"/>
    <col min="2053" max="2053" width="16.25" style="80" customWidth="1"/>
    <col min="2054" max="2054" width="20.75" style="80" customWidth="1"/>
    <col min="2055" max="2304" width="9.125" style="80"/>
    <col min="2305" max="2305" width="3.75" style="80" customWidth="1"/>
    <col min="2306" max="2306" width="25.25" style="80" bestFit="1" customWidth="1"/>
    <col min="2307" max="2307" width="12.375" style="80" customWidth="1"/>
    <col min="2308" max="2308" width="11.625" style="80" customWidth="1"/>
    <col min="2309" max="2309" width="16.25" style="80" customWidth="1"/>
    <col min="2310" max="2310" width="20.75" style="80" customWidth="1"/>
    <col min="2311" max="2560" width="9.125" style="80"/>
    <col min="2561" max="2561" width="3.75" style="80" customWidth="1"/>
    <col min="2562" max="2562" width="25.25" style="80" bestFit="1" customWidth="1"/>
    <col min="2563" max="2563" width="12.375" style="80" customWidth="1"/>
    <col min="2564" max="2564" width="11.625" style="80" customWidth="1"/>
    <col min="2565" max="2565" width="16.25" style="80" customWidth="1"/>
    <col min="2566" max="2566" width="20.75" style="80" customWidth="1"/>
    <col min="2567" max="2816" width="9.125" style="80"/>
    <col min="2817" max="2817" width="3.75" style="80" customWidth="1"/>
    <col min="2818" max="2818" width="25.25" style="80" bestFit="1" customWidth="1"/>
    <col min="2819" max="2819" width="12.375" style="80" customWidth="1"/>
    <col min="2820" max="2820" width="11.625" style="80" customWidth="1"/>
    <col min="2821" max="2821" width="16.25" style="80" customWidth="1"/>
    <col min="2822" max="2822" width="20.75" style="80" customWidth="1"/>
    <col min="2823" max="3072" width="9.125" style="80"/>
    <col min="3073" max="3073" width="3.75" style="80" customWidth="1"/>
    <col min="3074" max="3074" width="25.25" style="80" bestFit="1" customWidth="1"/>
    <col min="3075" max="3075" width="12.375" style="80" customWidth="1"/>
    <col min="3076" max="3076" width="11.625" style="80" customWidth="1"/>
    <col min="3077" max="3077" width="16.25" style="80" customWidth="1"/>
    <col min="3078" max="3078" width="20.75" style="80" customWidth="1"/>
    <col min="3079" max="3328" width="9.125" style="80"/>
    <col min="3329" max="3329" width="3.75" style="80" customWidth="1"/>
    <col min="3330" max="3330" width="25.25" style="80" bestFit="1" customWidth="1"/>
    <col min="3331" max="3331" width="12.375" style="80" customWidth="1"/>
    <col min="3332" max="3332" width="11.625" style="80" customWidth="1"/>
    <col min="3333" max="3333" width="16.25" style="80" customWidth="1"/>
    <col min="3334" max="3334" width="20.75" style="80" customWidth="1"/>
    <col min="3335" max="3584" width="9.125" style="80"/>
    <col min="3585" max="3585" width="3.75" style="80" customWidth="1"/>
    <col min="3586" max="3586" width="25.25" style="80" bestFit="1" customWidth="1"/>
    <col min="3587" max="3587" width="12.375" style="80" customWidth="1"/>
    <col min="3588" max="3588" width="11.625" style="80" customWidth="1"/>
    <col min="3589" max="3589" width="16.25" style="80" customWidth="1"/>
    <col min="3590" max="3590" width="20.75" style="80" customWidth="1"/>
    <col min="3591" max="3840" width="9.125" style="80"/>
    <col min="3841" max="3841" width="3.75" style="80" customWidth="1"/>
    <col min="3842" max="3842" width="25.25" style="80" bestFit="1" customWidth="1"/>
    <col min="3843" max="3843" width="12.375" style="80" customWidth="1"/>
    <col min="3844" max="3844" width="11.625" style="80" customWidth="1"/>
    <col min="3845" max="3845" width="16.25" style="80" customWidth="1"/>
    <col min="3846" max="3846" width="20.75" style="80" customWidth="1"/>
    <col min="3847" max="4096" width="9.125" style="80"/>
    <col min="4097" max="4097" width="3.75" style="80" customWidth="1"/>
    <col min="4098" max="4098" width="25.25" style="80" bestFit="1" customWidth="1"/>
    <col min="4099" max="4099" width="12.375" style="80" customWidth="1"/>
    <col min="4100" max="4100" width="11.625" style="80" customWidth="1"/>
    <col min="4101" max="4101" width="16.25" style="80" customWidth="1"/>
    <col min="4102" max="4102" width="20.75" style="80" customWidth="1"/>
    <col min="4103" max="4352" width="9.125" style="80"/>
    <col min="4353" max="4353" width="3.75" style="80" customWidth="1"/>
    <col min="4354" max="4354" width="25.25" style="80" bestFit="1" customWidth="1"/>
    <col min="4355" max="4355" width="12.375" style="80" customWidth="1"/>
    <col min="4356" max="4356" width="11.625" style="80" customWidth="1"/>
    <col min="4357" max="4357" width="16.25" style="80" customWidth="1"/>
    <col min="4358" max="4358" width="20.75" style="80" customWidth="1"/>
    <col min="4359" max="4608" width="9.125" style="80"/>
    <col min="4609" max="4609" width="3.75" style="80" customWidth="1"/>
    <col min="4610" max="4610" width="25.25" style="80" bestFit="1" customWidth="1"/>
    <col min="4611" max="4611" width="12.375" style="80" customWidth="1"/>
    <col min="4612" max="4612" width="11.625" style="80" customWidth="1"/>
    <col min="4613" max="4613" width="16.25" style="80" customWidth="1"/>
    <col min="4614" max="4614" width="20.75" style="80" customWidth="1"/>
    <col min="4615" max="4864" width="9.125" style="80"/>
    <col min="4865" max="4865" width="3.75" style="80" customWidth="1"/>
    <col min="4866" max="4866" width="25.25" style="80" bestFit="1" customWidth="1"/>
    <col min="4867" max="4867" width="12.375" style="80" customWidth="1"/>
    <col min="4868" max="4868" width="11.625" style="80" customWidth="1"/>
    <col min="4869" max="4869" width="16.25" style="80" customWidth="1"/>
    <col min="4870" max="4870" width="20.75" style="80" customWidth="1"/>
    <col min="4871" max="5120" width="9.125" style="80"/>
    <col min="5121" max="5121" width="3.75" style="80" customWidth="1"/>
    <col min="5122" max="5122" width="25.25" style="80" bestFit="1" customWidth="1"/>
    <col min="5123" max="5123" width="12.375" style="80" customWidth="1"/>
    <col min="5124" max="5124" width="11.625" style="80" customWidth="1"/>
    <col min="5125" max="5125" width="16.25" style="80" customWidth="1"/>
    <col min="5126" max="5126" width="20.75" style="80" customWidth="1"/>
    <col min="5127" max="5376" width="9.125" style="80"/>
    <col min="5377" max="5377" width="3.75" style="80" customWidth="1"/>
    <col min="5378" max="5378" width="25.25" style="80" bestFit="1" customWidth="1"/>
    <col min="5379" max="5379" width="12.375" style="80" customWidth="1"/>
    <col min="5380" max="5380" width="11.625" style="80" customWidth="1"/>
    <col min="5381" max="5381" width="16.25" style="80" customWidth="1"/>
    <col min="5382" max="5382" width="20.75" style="80" customWidth="1"/>
    <col min="5383" max="5632" width="9.125" style="80"/>
    <col min="5633" max="5633" width="3.75" style="80" customWidth="1"/>
    <col min="5634" max="5634" width="25.25" style="80" bestFit="1" customWidth="1"/>
    <col min="5635" max="5635" width="12.375" style="80" customWidth="1"/>
    <col min="5636" max="5636" width="11.625" style="80" customWidth="1"/>
    <col min="5637" max="5637" width="16.25" style="80" customWidth="1"/>
    <col min="5638" max="5638" width="20.75" style="80" customWidth="1"/>
    <col min="5639" max="5888" width="9.125" style="80"/>
    <col min="5889" max="5889" width="3.75" style="80" customWidth="1"/>
    <col min="5890" max="5890" width="25.25" style="80" bestFit="1" customWidth="1"/>
    <col min="5891" max="5891" width="12.375" style="80" customWidth="1"/>
    <col min="5892" max="5892" width="11.625" style="80" customWidth="1"/>
    <col min="5893" max="5893" width="16.25" style="80" customWidth="1"/>
    <col min="5894" max="5894" width="20.75" style="80" customWidth="1"/>
    <col min="5895" max="6144" width="9.125" style="80"/>
    <col min="6145" max="6145" width="3.75" style="80" customWidth="1"/>
    <col min="6146" max="6146" width="25.25" style="80" bestFit="1" customWidth="1"/>
    <col min="6147" max="6147" width="12.375" style="80" customWidth="1"/>
    <col min="6148" max="6148" width="11.625" style="80" customWidth="1"/>
    <col min="6149" max="6149" width="16.25" style="80" customWidth="1"/>
    <col min="6150" max="6150" width="20.75" style="80" customWidth="1"/>
    <col min="6151" max="6400" width="9.125" style="80"/>
    <col min="6401" max="6401" width="3.75" style="80" customWidth="1"/>
    <col min="6402" max="6402" width="25.25" style="80" bestFit="1" customWidth="1"/>
    <col min="6403" max="6403" width="12.375" style="80" customWidth="1"/>
    <col min="6404" max="6404" width="11.625" style="80" customWidth="1"/>
    <col min="6405" max="6405" width="16.25" style="80" customWidth="1"/>
    <col min="6406" max="6406" width="20.75" style="80" customWidth="1"/>
    <col min="6407" max="6656" width="9.125" style="80"/>
    <col min="6657" max="6657" width="3.75" style="80" customWidth="1"/>
    <col min="6658" max="6658" width="25.25" style="80" bestFit="1" customWidth="1"/>
    <col min="6659" max="6659" width="12.375" style="80" customWidth="1"/>
    <col min="6660" max="6660" width="11.625" style="80" customWidth="1"/>
    <col min="6661" max="6661" width="16.25" style="80" customWidth="1"/>
    <col min="6662" max="6662" width="20.75" style="80" customWidth="1"/>
    <col min="6663" max="6912" width="9.125" style="80"/>
    <col min="6913" max="6913" width="3.75" style="80" customWidth="1"/>
    <col min="6914" max="6914" width="25.25" style="80" bestFit="1" customWidth="1"/>
    <col min="6915" max="6915" width="12.375" style="80" customWidth="1"/>
    <col min="6916" max="6916" width="11.625" style="80" customWidth="1"/>
    <col min="6917" max="6917" width="16.25" style="80" customWidth="1"/>
    <col min="6918" max="6918" width="20.75" style="80" customWidth="1"/>
    <col min="6919" max="7168" width="9.125" style="80"/>
    <col min="7169" max="7169" width="3.75" style="80" customWidth="1"/>
    <col min="7170" max="7170" width="25.25" style="80" bestFit="1" customWidth="1"/>
    <col min="7171" max="7171" width="12.375" style="80" customWidth="1"/>
    <col min="7172" max="7172" width="11.625" style="80" customWidth="1"/>
    <col min="7173" max="7173" width="16.25" style="80" customWidth="1"/>
    <col min="7174" max="7174" width="20.75" style="80" customWidth="1"/>
    <col min="7175" max="7424" width="9.125" style="80"/>
    <col min="7425" max="7425" width="3.75" style="80" customWidth="1"/>
    <col min="7426" max="7426" width="25.25" style="80" bestFit="1" customWidth="1"/>
    <col min="7427" max="7427" width="12.375" style="80" customWidth="1"/>
    <col min="7428" max="7428" width="11.625" style="80" customWidth="1"/>
    <col min="7429" max="7429" width="16.25" style="80" customWidth="1"/>
    <col min="7430" max="7430" width="20.75" style="80" customWidth="1"/>
    <col min="7431" max="7680" width="9.125" style="80"/>
    <col min="7681" max="7681" width="3.75" style="80" customWidth="1"/>
    <col min="7682" max="7682" width="25.25" style="80" bestFit="1" customWidth="1"/>
    <col min="7683" max="7683" width="12.375" style="80" customWidth="1"/>
    <col min="7684" max="7684" width="11.625" style="80" customWidth="1"/>
    <col min="7685" max="7685" width="16.25" style="80" customWidth="1"/>
    <col min="7686" max="7686" width="20.75" style="80" customWidth="1"/>
    <col min="7687" max="7936" width="9.125" style="80"/>
    <col min="7937" max="7937" width="3.75" style="80" customWidth="1"/>
    <col min="7938" max="7938" width="25.25" style="80" bestFit="1" customWidth="1"/>
    <col min="7939" max="7939" width="12.375" style="80" customWidth="1"/>
    <col min="7940" max="7940" width="11.625" style="80" customWidth="1"/>
    <col min="7941" max="7941" width="16.25" style="80" customWidth="1"/>
    <col min="7942" max="7942" width="20.75" style="80" customWidth="1"/>
    <col min="7943" max="8192" width="9.125" style="80"/>
    <col min="8193" max="8193" width="3.75" style="80" customWidth="1"/>
    <col min="8194" max="8194" width="25.25" style="80" bestFit="1" customWidth="1"/>
    <col min="8195" max="8195" width="12.375" style="80" customWidth="1"/>
    <col min="8196" max="8196" width="11.625" style="80" customWidth="1"/>
    <col min="8197" max="8197" width="16.25" style="80" customWidth="1"/>
    <col min="8198" max="8198" width="20.75" style="80" customWidth="1"/>
    <col min="8199" max="8448" width="9.125" style="80"/>
    <col min="8449" max="8449" width="3.75" style="80" customWidth="1"/>
    <col min="8450" max="8450" width="25.25" style="80" bestFit="1" customWidth="1"/>
    <col min="8451" max="8451" width="12.375" style="80" customWidth="1"/>
    <col min="8452" max="8452" width="11.625" style="80" customWidth="1"/>
    <col min="8453" max="8453" width="16.25" style="80" customWidth="1"/>
    <col min="8454" max="8454" width="20.75" style="80" customWidth="1"/>
    <col min="8455" max="8704" width="9.125" style="80"/>
    <col min="8705" max="8705" width="3.75" style="80" customWidth="1"/>
    <col min="8706" max="8706" width="25.25" style="80" bestFit="1" customWidth="1"/>
    <col min="8707" max="8707" width="12.375" style="80" customWidth="1"/>
    <col min="8708" max="8708" width="11.625" style="80" customWidth="1"/>
    <col min="8709" max="8709" width="16.25" style="80" customWidth="1"/>
    <col min="8710" max="8710" width="20.75" style="80" customWidth="1"/>
    <col min="8711" max="8960" width="9.125" style="80"/>
    <col min="8961" max="8961" width="3.75" style="80" customWidth="1"/>
    <col min="8962" max="8962" width="25.25" style="80" bestFit="1" customWidth="1"/>
    <col min="8963" max="8963" width="12.375" style="80" customWidth="1"/>
    <col min="8964" max="8964" width="11.625" style="80" customWidth="1"/>
    <col min="8965" max="8965" width="16.25" style="80" customWidth="1"/>
    <col min="8966" max="8966" width="20.75" style="80" customWidth="1"/>
    <col min="8967" max="9216" width="9.125" style="80"/>
    <col min="9217" max="9217" width="3.75" style="80" customWidth="1"/>
    <col min="9218" max="9218" width="25.25" style="80" bestFit="1" customWidth="1"/>
    <col min="9219" max="9219" width="12.375" style="80" customWidth="1"/>
    <col min="9220" max="9220" width="11.625" style="80" customWidth="1"/>
    <col min="9221" max="9221" width="16.25" style="80" customWidth="1"/>
    <col min="9222" max="9222" width="20.75" style="80" customWidth="1"/>
    <col min="9223" max="9472" width="9.125" style="80"/>
    <col min="9473" max="9473" width="3.75" style="80" customWidth="1"/>
    <col min="9474" max="9474" width="25.25" style="80" bestFit="1" customWidth="1"/>
    <col min="9475" max="9475" width="12.375" style="80" customWidth="1"/>
    <col min="9476" max="9476" width="11.625" style="80" customWidth="1"/>
    <col min="9477" max="9477" width="16.25" style="80" customWidth="1"/>
    <col min="9478" max="9478" width="20.75" style="80" customWidth="1"/>
    <col min="9479" max="9728" width="9.125" style="80"/>
    <col min="9729" max="9729" width="3.75" style="80" customWidth="1"/>
    <col min="9730" max="9730" width="25.25" style="80" bestFit="1" customWidth="1"/>
    <col min="9731" max="9731" width="12.375" style="80" customWidth="1"/>
    <col min="9732" max="9732" width="11.625" style="80" customWidth="1"/>
    <col min="9733" max="9733" width="16.25" style="80" customWidth="1"/>
    <col min="9734" max="9734" width="20.75" style="80" customWidth="1"/>
    <col min="9735" max="9984" width="9.125" style="80"/>
    <col min="9985" max="9985" width="3.75" style="80" customWidth="1"/>
    <col min="9986" max="9986" width="25.25" style="80" bestFit="1" customWidth="1"/>
    <col min="9987" max="9987" width="12.375" style="80" customWidth="1"/>
    <col min="9988" max="9988" width="11.625" style="80" customWidth="1"/>
    <col min="9989" max="9989" width="16.25" style="80" customWidth="1"/>
    <col min="9990" max="9990" width="20.75" style="80" customWidth="1"/>
    <col min="9991" max="10240" width="9.125" style="80"/>
    <col min="10241" max="10241" width="3.75" style="80" customWidth="1"/>
    <col min="10242" max="10242" width="25.25" style="80" bestFit="1" customWidth="1"/>
    <col min="10243" max="10243" width="12.375" style="80" customWidth="1"/>
    <col min="10244" max="10244" width="11.625" style="80" customWidth="1"/>
    <col min="10245" max="10245" width="16.25" style="80" customWidth="1"/>
    <col min="10246" max="10246" width="20.75" style="80" customWidth="1"/>
    <col min="10247" max="10496" width="9.125" style="80"/>
    <col min="10497" max="10497" width="3.75" style="80" customWidth="1"/>
    <col min="10498" max="10498" width="25.25" style="80" bestFit="1" customWidth="1"/>
    <col min="10499" max="10499" width="12.375" style="80" customWidth="1"/>
    <col min="10500" max="10500" width="11.625" style="80" customWidth="1"/>
    <col min="10501" max="10501" width="16.25" style="80" customWidth="1"/>
    <col min="10502" max="10502" width="20.75" style="80" customWidth="1"/>
    <col min="10503" max="10752" width="9.125" style="80"/>
    <col min="10753" max="10753" width="3.75" style="80" customWidth="1"/>
    <col min="10754" max="10754" width="25.25" style="80" bestFit="1" customWidth="1"/>
    <col min="10755" max="10755" width="12.375" style="80" customWidth="1"/>
    <col min="10756" max="10756" width="11.625" style="80" customWidth="1"/>
    <col min="10757" max="10757" width="16.25" style="80" customWidth="1"/>
    <col min="10758" max="10758" width="20.75" style="80" customWidth="1"/>
    <col min="10759" max="11008" width="9.125" style="80"/>
    <col min="11009" max="11009" width="3.75" style="80" customWidth="1"/>
    <col min="11010" max="11010" width="25.25" style="80" bestFit="1" customWidth="1"/>
    <col min="11011" max="11011" width="12.375" style="80" customWidth="1"/>
    <col min="11012" max="11012" width="11.625" style="80" customWidth="1"/>
    <col min="11013" max="11013" width="16.25" style="80" customWidth="1"/>
    <col min="11014" max="11014" width="20.75" style="80" customWidth="1"/>
    <col min="11015" max="11264" width="9.125" style="80"/>
    <col min="11265" max="11265" width="3.75" style="80" customWidth="1"/>
    <col min="11266" max="11266" width="25.25" style="80" bestFit="1" customWidth="1"/>
    <col min="11267" max="11267" width="12.375" style="80" customWidth="1"/>
    <col min="11268" max="11268" width="11.625" style="80" customWidth="1"/>
    <col min="11269" max="11269" width="16.25" style="80" customWidth="1"/>
    <col min="11270" max="11270" width="20.75" style="80" customWidth="1"/>
    <col min="11271" max="11520" width="9.125" style="80"/>
    <col min="11521" max="11521" width="3.75" style="80" customWidth="1"/>
    <col min="11522" max="11522" width="25.25" style="80" bestFit="1" customWidth="1"/>
    <col min="11523" max="11523" width="12.375" style="80" customWidth="1"/>
    <col min="11524" max="11524" width="11.625" style="80" customWidth="1"/>
    <col min="11525" max="11525" width="16.25" style="80" customWidth="1"/>
    <col min="11526" max="11526" width="20.75" style="80" customWidth="1"/>
    <col min="11527" max="11776" width="9.125" style="80"/>
    <col min="11777" max="11777" width="3.75" style="80" customWidth="1"/>
    <col min="11778" max="11778" width="25.25" style="80" bestFit="1" customWidth="1"/>
    <col min="11779" max="11779" width="12.375" style="80" customWidth="1"/>
    <col min="11780" max="11780" width="11.625" style="80" customWidth="1"/>
    <col min="11781" max="11781" width="16.25" style="80" customWidth="1"/>
    <col min="11782" max="11782" width="20.75" style="80" customWidth="1"/>
    <col min="11783" max="12032" width="9.125" style="80"/>
    <col min="12033" max="12033" width="3.75" style="80" customWidth="1"/>
    <col min="12034" max="12034" width="25.25" style="80" bestFit="1" customWidth="1"/>
    <col min="12035" max="12035" width="12.375" style="80" customWidth="1"/>
    <col min="12036" max="12036" width="11.625" style="80" customWidth="1"/>
    <col min="12037" max="12037" width="16.25" style="80" customWidth="1"/>
    <col min="12038" max="12038" width="20.75" style="80" customWidth="1"/>
    <col min="12039" max="12288" width="9.125" style="80"/>
    <col min="12289" max="12289" width="3.75" style="80" customWidth="1"/>
    <col min="12290" max="12290" width="25.25" style="80" bestFit="1" customWidth="1"/>
    <col min="12291" max="12291" width="12.375" style="80" customWidth="1"/>
    <col min="12292" max="12292" width="11.625" style="80" customWidth="1"/>
    <col min="12293" max="12293" width="16.25" style="80" customWidth="1"/>
    <col min="12294" max="12294" width="20.75" style="80" customWidth="1"/>
    <col min="12295" max="12544" width="9.125" style="80"/>
    <col min="12545" max="12545" width="3.75" style="80" customWidth="1"/>
    <col min="12546" max="12546" width="25.25" style="80" bestFit="1" customWidth="1"/>
    <col min="12547" max="12547" width="12.375" style="80" customWidth="1"/>
    <col min="12548" max="12548" width="11.625" style="80" customWidth="1"/>
    <col min="12549" max="12549" width="16.25" style="80" customWidth="1"/>
    <col min="12550" max="12550" width="20.75" style="80" customWidth="1"/>
    <col min="12551" max="12800" width="9.125" style="80"/>
    <col min="12801" max="12801" width="3.75" style="80" customWidth="1"/>
    <col min="12802" max="12802" width="25.25" style="80" bestFit="1" customWidth="1"/>
    <col min="12803" max="12803" width="12.375" style="80" customWidth="1"/>
    <col min="12804" max="12804" width="11.625" style="80" customWidth="1"/>
    <col min="12805" max="12805" width="16.25" style="80" customWidth="1"/>
    <col min="12806" max="12806" width="20.75" style="80" customWidth="1"/>
    <col min="12807" max="13056" width="9.125" style="80"/>
    <col min="13057" max="13057" width="3.75" style="80" customWidth="1"/>
    <col min="13058" max="13058" width="25.25" style="80" bestFit="1" customWidth="1"/>
    <col min="13059" max="13059" width="12.375" style="80" customWidth="1"/>
    <col min="13060" max="13060" width="11.625" style="80" customWidth="1"/>
    <col min="13061" max="13061" width="16.25" style="80" customWidth="1"/>
    <col min="13062" max="13062" width="20.75" style="80" customWidth="1"/>
    <col min="13063" max="13312" width="9.125" style="80"/>
    <col min="13313" max="13313" width="3.75" style="80" customWidth="1"/>
    <col min="13314" max="13314" width="25.25" style="80" bestFit="1" customWidth="1"/>
    <col min="13315" max="13315" width="12.375" style="80" customWidth="1"/>
    <col min="13316" max="13316" width="11.625" style="80" customWidth="1"/>
    <col min="13317" max="13317" width="16.25" style="80" customWidth="1"/>
    <col min="13318" max="13318" width="20.75" style="80" customWidth="1"/>
    <col min="13319" max="13568" width="9.125" style="80"/>
    <col min="13569" max="13569" width="3.75" style="80" customWidth="1"/>
    <col min="13570" max="13570" width="25.25" style="80" bestFit="1" customWidth="1"/>
    <col min="13571" max="13571" width="12.375" style="80" customWidth="1"/>
    <col min="13572" max="13572" width="11.625" style="80" customWidth="1"/>
    <col min="13573" max="13573" width="16.25" style="80" customWidth="1"/>
    <col min="13574" max="13574" width="20.75" style="80" customWidth="1"/>
    <col min="13575" max="13824" width="9.125" style="80"/>
    <col min="13825" max="13825" width="3.75" style="80" customWidth="1"/>
    <col min="13826" max="13826" width="25.25" style="80" bestFit="1" customWidth="1"/>
    <col min="13827" max="13827" width="12.375" style="80" customWidth="1"/>
    <col min="13828" max="13828" width="11.625" style="80" customWidth="1"/>
    <col min="13829" max="13829" width="16.25" style="80" customWidth="1"/>
    <col min="13830" max="13830" width="20.75" style="80" customWidth="1"/>
    <col min="13831" max="14080" width="9.125" style="80"/>
    <col min="14081" max="14081" width="3.75" style="80" customWidth="1"/>
    <col min="14082" max="14082" width="25.25" style="80" bestFit="1" customWidth="1"/>
    <col min="14083" max="14083" width="12.375" style="80" customWidth="1"/>
    <col min="14084" max="14084" width="11.625" style="80" customWidth="1"/>
    <col min="14085" max="14085" width="16.25" style="80" customWidth="1"/>
    <col min="14086" max="14086" width="20.75" style="80" customWidth="1"/>
    <col min="14087" max="14336" width="9.125" style="80"/>
    <col min="14337" max="14337" width="3.75" style="80" customWidth="1"/>
    <col min="14338" max="14338" width="25.25" style="80" bestFit="1" customWidth="1"/>
    <col min="14339" max="14339" width="12.375" style="80" customWidth="1"/>
    <col min="14340" max="14340" width="11.625" style="80" customWidth="1"/>
    <col min="14341" max="14341" width="16.25" style="80" customWidth="1"/>
    <col min="14342" max="14342" width="20.75" style="80" customWidth="1"/>
    <col min="14343" max="14592" width="9.125" style="80"/>
    <col min="14593" max="14593" width="3.75" style="80" customWidth="1"/>
    <col min="14594" max="14594" width="25.25" style="80" bestFit="1" customWidth="1"/>
    <col min="14595" max="14595" width="12.375" style="80" customWidth="1"/>
    <col min="14596" max="14596" width="11.625" style="80" customWidth="1"/>
    <col min="14597" max="14597" width="16.25" style="80" customWidth="1"/>
    <col min="14598" max="14598" width="20.75" style="80" customWidth="1"/>
    <col min="14599" max="14848" width="9.125" style="80"/>
    <col min="14849" max="14849" width="3.75" style="80" customWidth="1"/>
    <col min="14850" max="14850" width="25.25" style="80" bestFit="1" customWidth="1"/>
    <col min="14851" max="14851" width="12.375" style="80" customWidth="1"/>
    <col min="14852" max="14852" width="11.625" style="80" customWidth="1"/>
    <col min="14853" max="14853" width="16.25" style="80" customWidth="1"/>
    <col min="14854" max="14854" width="20.75" style="80" customWidth="1"/>
    <col min="14855" max="15104" width="9.125" style="80"/>
    <col min="15105" max="15105" width="3.75" style="80" customWidth="1"/>
    <col min="15106" max="15106" width="25.25" style="80" bestFit="1" customWidth="1"/>
    <col min="15107" max="15107" width="12.375" style="80" customWidth="1"/>
    <col min="15108" max="15108" width="11.625" style="80" customWidth="1"/>
    <col min="15109" max="15109" width="16.25" style="80" customWidth="1"/>
    <col min="15110" max="15110" width="20.75" style="80" customWidth="1"/>
    <col min="15111" max="15360" width="9.125" style="80"/>
    <col min="15361" max="15361" width="3.75" style="80" customWidth="1"/>
    <col min="15362" max="15362" width="25.25" style="80" bestFit="1" customWidth="1"/>
    <col min="15363" max="15363" width="12.375" style="80" customWidth="1"/>
    <col min="15364" max="15364" width="11.625" style="80" customWidth="1"/>
    <col min="15365" max="15365" width="16.25" style="80" customWidth="1"/>
    <col min="15366" max="15366" width="20.75" style="80" customWidth="1"/>
    <col min="15367" max="15616" width="9.125" style="80"/>
    <col min="15617" max="15617" width="3.75" style="80" customWidth="1"/>
    <col min="15618" max="15618" width="25.25" style="80" bestFit="1" customWidth="1"/>
    <col min="15619" max="15619" width="12.375" style="80" customWidth="1"/>
    <col min="15620" max="15620" width="11.625" style="80" customWidth="1"/>
    <col min="15621" max="15621" width="16.25" style="80" customWidth="1"/>
    <col min="15622" max="15622" width="20.75" style="80" customWidth="1"/>
    <col min="15623" max="15872" width="9.125" style="80"/>
    <col min="15873" max="15873" width="3.75" style="80" customWidth="1"/>
    <col min="15874" max="15874" width="25.25" style="80" bestFit="1" customWidth="1"/>
    <col min="15875" max="15875" width="12.375" style="80" customWidth="1"/>
    <col min="15876" max="15876" width="11.625" style="80" customWidth="1"/>
    <col min="15877" max="15877" width="16.25" style="80" customWidth="1"/>
    <col min="15878" max="15878" width="20.75" style="80" customWidth="1"/>
    <col min="15879" max="16128" width="9.125" style="80"/>
    <col min="16129" max="16129" width="3.75" style="80" customWidth="1"/>
    <col min="16130" max="16130" width="25.25" style="80" bestFit="1" customWidth="1"/>
    <col min="16131" max="16131" width="12.375" style="80" customWidth="1"/>
    <col min="16132" max="16132" width="11.625" style="80" customWidth="1"/>
    <col min="16133" max="16133" width="16.25" style="80" customWidth="1"/>
    <col min="16134" max="16134" width="20.75" style="80" customWidth="1"/>
    <col min="16135" max="16384" width="9.125" style="80"/>
  </cols>
  <sheetData>
    <row r="1" spans="2:6" ht="27" customHeight="1">
      <c r="B1" s="222" t="s">
        <v>328</v>
      </c>
      <c r="C1" s="222"/>
    </row>
    <row r="2" spans="2:6" ht="18" customHeight="1">
      <c r="B2" s="105" t="s">
        <v>329</v>
      </c>
      <c r="C2" s="105"/>
      <c r="D2" s="106"/>
      <c r="E2" s="106"/>
      <c r="F2" s="106"/>
    </row>
    <row r="3" spans="2:6" ht="21.95" customHeight="1">
      <c r="B3" s="222"/>
      <c r="C3" s="222"/>
      <c r="D3" s="222"/>
    </row>
    <row r="4" spans="2:6" ht="21.95" customHeight="1">
      <c r="B4" s="223" t="s">
        <v>330</v>
      </c>
      <c r="C4" s="223"/>
      <c r="D4" s="223"/>
      <c r="E4" s="223"/>
      <c r="F4" s="223"/>
    </row>
    <row r="5" spans="2:6" ht="14.1" customHeight="1">
      <c r="B5" s="107" t="s">
        <v>28</v>
      </c>
      <c r="C5" s="108" t="s">
        <v>12</v>
      </c>
      <c r="D5" s="108" t="s">
        <v>3</v>
      </c>
      <c r="E5" s="108" t="s">
        <v>35</v>
      </c>
      <c r="F5" s="108" t="s">
        <v>1</v>
      </c>
    </row>
    <row r="6" spans="2:6" ht="14.1" customHeight="1">
      <c r="B6" s="224" t="s">
        <v>331</v>
      </c>
      <c r="C6" s="225"/>
      <c r="D6" s="225"/>
      <c r="E6" s="225"/>
      <c r="F6" s="226"/>
    </row>
    <row r="7" spans="2:6" ht="14.1" customHeight="1">
      <c r="B7" s="109" t="s">
        <v>190</v>
      </c>
      <c r="C7" s="110" t="s">
        <v>191</v>
      </c>
      <c r="D7" s="111">
        <v>1</v>
      </c>
      <c r="E7" s="111">
        <v>4000</v>
      </c>
      <c r="F7" s="111">
        <v>400000</v>
      </c>
    </row>
    <row r="8" spans="2:6" ht="14.1" customHeight="1">
      <c r="B8" s="210" t="s">
        <v>332</v>
      </c>
      <c r="C8" s="211"/>
      <c r="D8" s="111">
        <f t="shared" ref="D8:F9" si="0">SUM(D7)</f>
        <v>1</v>
      </c>
      <c r="E8" s="111">
        <f t="shared" si="0"/>
        <v>4000</v>
      </c>
      <c r="F8" s="111">
        <f t="shared" si="0"/>
        <v>400000</v>
      </c>
    </row>
    <row r="9" spans="2:6" ht="14.1" customHeight="1">
      <c r="B9" s="210" t="s">
        <v>333</v>
      </c>
      <c r="C9" s="211"/>
      <c r="D9" s="111">
        <f t="shared" si="0"/>
        <v>1</v>
      </c>
      <c r="E9" s="111">
        <f t="shared" si="0"/>
        <v>4000</v>
      </c>
      <c r="F9" s="111">
        <f t="shared" si="0"/>
        <v>400000</v>
      </c>
    </row>
    <row r="10" spans="2:6">
      <c r="B10" s="112"/>
      <c r="C10" s="112"/>
      <c r="D10" s="112"/>
      <c r="E10" s="112"/>
      <c r="F10" s="112"/>
    </row>
    <row r="11" spans="2:6">
      <c r="B11" s="223" t="s">
        <v>334</v>
      </c>
      <c r="C11" s="223"/>
      <c r="D11" s="223"/>
      <c r="E11" s="223"/>
      <c r="F11" s="223"/>
    </row>
    <row r="12" spans="2:6" ht="14.1" customHeight="1">
      <c r="B12" s="113" t="s">
        <v>28</v>
      </c>
      <c r="C12" s="114" t="s">
        <v>12</v>
      </c>
      <c r="D12" s="114" t="s">
        <v>3</v>
      </c>
      <c r="E12" s="114" t="s">
        <v>35</v>
      </c>
      <c r="F12" s="114" t="s">
        <v>1</v>
      </c>
    </row>
    <row r="13" spans="2:6" ht="14.1" customHeight="1">
      <c r="B13" s="219" t="s">
        <v>21</v>
      </c>
      <c r="C13" s="220"/>
      <c r="D13" s="220"/>
      <c r="E13" s="220"/>
      <c r="F13" s="221"/>
    </row>
    <row r="14" spans="2:6" ht="14.1" customHeight="1">
      <c r="B14" s="115" t="s">
        <v>335</v>
      </c>
      <c r="C14" s="116" t="s">
        <v>101</v>
      </c>
      <c r="D14" s="111">
        <v>1</v>
      </c>
      <c r="E14" s="111">
        <v>200000</v>
      </c>
      <c r="F14" s="111">
        <v>102000</v>
      </c>
    </row>
    <row r="15" spans="2:6" ht="14.1" customHeight="1">
      <c r="B15" s="115" t="s">
        <v>336</v>
      </c>
      <c r="C15" s="116" t="s">
        <v>84</v>
      </c>
      <c r="D15" s="111">
        <v>1</v>
      </c>
      <c r="E15" s="111">
        <v>250000</v>
      </c>
      <c r="F15" s="111">
        <v>342500</v>
      </c>
    </row>
    <row r="16" spans="2:6" ht="14.1" customHeight="1">
      <c r="B16" s="115" t="s">
        <v>337</v>
      </c>
      <c r="C16" s="116" t="s">
        <v>199</v>
      </c>
      <c r="D16" s="111">
        <v>2</v>
      </c>
      <c r="E16" s="111">
        <v>20000</v>
      </c>
      <c r="F16" s="111">
        <v>19800</v>
      </c>
    </row>
    <row r="17" spans="2:6" ht="14.1" customHeight="1">
      <c r="B17" s="115" t="s">
        <v>338</v>
      </c>
      <c r="C17" s="116" t="s">
        <v>231</v>
      </c>
      <c r="D17" s="111">
        <v>1</v>
      </c>
      <c r="E17" s="111">
        <v>354000</v>
      </c>
      <c r="F17" s="111">
        <v>53100</v>
      </c>
    </row>
    <row r="18" spans="2:6" ht="14.1" customHeight="1">
      <c r="B18" s="227" t="s">
        <v>22</v>
      </c>
      <c r="C18" s="228"/>
      <c r="D18" s="111">
        <f>SUM(D14:D17)</f>
        <v>5</v>
      </c>
      <c r="E18" s="111">
        <f>SUM(E14:E17)</f>
        <v>824000</v>
      </c>
      <c r="F18" s="111">
        <f>SUM(F14:F17)</f>
        <v>517400</v>
      </c>
    </row>
    <row r="19" spans="2:6" ht="14.1" customHeight="1">
      <c r="B19" s="219" t="s">
        <v>23</v>
      </c>
      <c r="C19" s="220"/>
      <c r="D19" s="220"/>
      <c r="E19" s="220"/>
      <c r="F19" s="221"/>
    </row>
    <row r="20" spans="2:6" ht="14.1" customHeight="1">
      <c r="B20" s="115" t="s">
        <v>339</v>
      </c>
      <c r="C20" s="116" t="s">
        <v>114</v>
      </c>
      <c r="D20" s="111">
        <v>4</v>
      </c>
      <c r="E20" s="111">
        <v>3513010</v>
      </c>
      <c r="F20" s="111">
        <v>25574712.800000001</v>
      </c>
    </row>
    <row r="21" spans="2:6" ht="14.1" customHeight="1">
      <c r="B21" s="210" t="s">
        <v>89</v>
      </c>
      <c r="C21" s="211"/>
      <c r="D21" s="111">
        <f>SUM(D20)</f>
        <v>4</v>
      </c>
      <c r="E21" s="111">
        <f>SUM(E20)</f>
        <v>3513010</v>
      </c>
      <c r="F21" s="111">
        <f>SUM(F20)</f>
        <v>25574712.800000001</v>
      </c>
    </row>
    <row r="22" spans="2:6" ht="14.1" customHeight="1">
      <c r="B22" s="219" t="s">
        <v>340</v>
      </c>
      <c r="C22" s="220"/>
      <c r="D22" s="220"/>
      <c r="E22" s="220"/>
      <c r="F22" s="221"/>
    </row>
    <row r="23" spans="2:6" ht="14.1" customHeight="1">
      <c r="B23" s="115" t="s">
        <v>105</v>
      </c>
      <c r="C23" s="116" t="s">
        <v>104</v>
      </c>
      <c r="D23" s="111">
        <v>20</v>
      </c>
      <c r="E23" s="111">
        <v>5750000</v>
      </c>
      <c r="F23" s="111">
        <v>23000000</v>
      </c>
    </row>
    <row r="24" spans="2:6" ht="14.1" customHeight="1">
      <c r="B24" s="115" t="s">
        <v>341</v>
      </c>
      <c r="C24" s="116" t="s">
        <v>116</v>
      </c>
      <c r="D24" s="111">
        <v>1</v>
      </c>
      <c r="E24" s="111">
        <v>400000</v>
      </c>
      <c r="F24" s="111">
        <v>328000</v>
      </c>
    </row>
    <row r="25" spans="2:6" ht="14.1" customHeight="1">
      <c r="B25" s="210" t="s">
        <v>342</v>
      </c>
      <c r="C25" s="211"/>
      <c r="D25" s="111">
        <f>SUM(D23:D24)</f>
        <v>21</v>
      </c>
      <c r="E25" s="111">
        <f>SUM(E23:E24)</f>
        <v>6150000</v>
      </c>
      <c r="F25" s="111">
        <f>SUM(F23:F24)</f>
        <v>23328000</v>
      </c>
    </row>
    <row r="26" spans="2:6" ht="14.1" customHeight="1">
      <c r="B26" s="210" t="s">
        <v>333</v>
      </c>
      <c r="C26" s="211"/>
      <c r="D26" s="111">
        <f>D18+D21+D25</f>
        <v>30</v>
      </c>
      <c r="E26" s="111">
        <f>E18+E21+E25</f>
        <v>10487010</v>
      </c>
      <c r="F26" s="111">
        <f>F18+F21+F25</f>
        <v>49420112.799999997</v>
      </c>
    </row>
    <row r="28" spans="2:6">
      <c r="B28" s="212" t="s">
        <v>343</v>
      </c>
      <c r="C28" s="212"/>
      <c r="D28" s="212"/>
      <c r="E28" s="212"/>
      <c r="F28" s="212"/>
    </row>
    <row r="29" spans="2:6" ht="14.1" customHeight="1">
      <c r="B29" s="117" t="s">
        <v>28</v>
      </c>
      <c r="C29" s="118" t="s">
        <v>12</v>
      </c>
      <c r="D29" s="118" t="s">
        <v>3</v>
      </c>
      <c r="E29" s="118" t="s">
        <v>35</v>
      </c>
      <c r="F29" s="118" t="s">
        <v>1</v>
      </c>
    </row>
    <row r="30" spans="2:6" ht="14.1" customHeight="1">
      <c r="B30" s="213" t="s">
        <v>340</v>
      </c>
      <c r="C30" s="214"/>
      <c r="D30" s="214"/>
      <c r="E30" s="214"/>
      <c r="F30" s="215"/>
    </row>
    <row r="31" spans="2:6" ht="14.1" customHeight="1">
      <c r="B31" s="119" t="s">
        <v>344</v>
      </c>
      <c r="C31" s="120" t="s">
        <v>80</v>
      </c>
      <c r="D31" s="121">
        <v>1</v>
      </c>
      <c r="E31" s="121">
        <v>200000</v>
      </c>
      <c r="F31" s="121">
        <v>592000</v>
      </c>
    </row>
    <row r="32" spans="2:6" ht="14.1" customHeight="1">
      <c r="B32" s="208" t="s">
        <v>342</v>
      </c>
      <c r="C32" s="209"/>
      <c r="D32" s="121">
        <f t="shared" ref="D32:F33" si="1">SUM(D31)</f>
        <v>1</v>
      </c>
      <c r="E32" s="121">
        <f t="shared" si="1"/>
        <v>200000</v>
      </c>
      <c r="F32" s="121">
        <f t="shared" si="1"/>
        <v>592000</v>
      </c>
    </row>
    <row r="33" spans="2:6" ht="14.1" customHeight="1">
      <c r="B33" s="208" t="s">
        <v>333</v>
      </c>
      <c r="C33" s="209"/>
      <c r="D33" s="121">
        <f t="shared" si="1"/>
        <v>1</v>
      </c>
      <c r="E33" s="121">
        <f t="shared" si="1"/>
        <v>200000</v>
      </c>
      <c r="F33" s="121">
        <f t="shared" si="1"/>
        <v>592000</v>
      </c>
    </row>
    <row r="35" spans="2:6">
      <c r="B35" s="212" t="s">
        <v>345</v>
      </c>
      <c r="C35" s="212"/>
      <c r="D35" s="212"/>
      <c r="E35" s="212"/>
      <c r="F35" s="212"/>
    </row>
    <row r="36" spans="2:6" ht="14.1" customHeight="1">
      <c r="B36" s="122" t="s">
        <v>28</v>
      </c>
      <c r="C36" s="123" t="s">
        <v>12</v>
      </c>
      <c r="D36" s="123" t="s">
        <v>3</v>
      </c>
      <c r="E36" s="123" t="s">
        <v>35</v>
      </c>
      <c r="F36" s="123" t="s">
        <v>1</v>
      </c>
    </row>
    <row r="37" spans="2:6" ht="14.1" customHeight="1">
      <c r="B37" s="213" t="s">
        <v>340</v>
      </c>
      <c r="C37" s="214"/>
      <c r="D37" s="214"/>
      <c r="E37" s="214"/>
      <c r="F37" s="215"/>
    </row>
    <row r="38" spans="2:6" ht="14.1" customHeight="1">
      <c r="B38" s="124" t="s">
        <v>158</v>
      </c>
      <c r="C38" s="125" t="s">
        <v>155</v>
      </c>
      <c r="D38" s="121">
        <v>1</v>
      </c>
      <c r="E38" s="121">
        <v>100000</v>
      </c>
      <c r="F38" s="121">
        <v>52000</v>
      </c>
    </row>
    <row r="39" spans="2:6" ht="14.1" customHeight="1">
      <c r="B39" s="208" t="s">
        <v>342</v>
      </c>
      <c r="C39" s="209"/>
      <c r="D39" s="121">
        <f>SUM(D38)</f>
        <v>1</v>
      </c>
      <c r="E39" s="121">
        <f>SUM(E38)</f>
        <v>100000</v>
      </c>
      <c r="F39" s="121">
        <f>SUM(F38)</f>
        <v>52000</v>
      </c>
    </row>
    <row r="40" spans="2:6" ht="14.1" customHeight="1">
      <c r="B40" s="216" t="s">
        <v>331</v>
      </c>
      <c r="C40" s="217"/>
      <c r="D40" s="217"/>
      <c r="E40" s="217"/>
      <c r="F40" s="218"/>
    </row>
    <row r="41" spans="2:6" ht="14.1" customHeight="1">
      <c r="B41" s="124" t="s">
        <v>346</v>
      </c>
      <c r="C41" s="125" t="s">
        <v>194</v>
      </c>
      <c r="D41" s="121">
        <v>6</v>
      </c>
      <c r="E41" s="121">
        <v>295000</v>
      </c>
      <c r="F41" s="121">
        <v>3894000</v>
      </c>
    </row>
    <row r="42" spans="2:6" ht="14.1" customHeight="1">
      <c r="B42" s="208" t="s">
        <v>332</v>
      </c>
      <c r="C42" s="209"/>
      <c r="D42" s="121">
        <f>SUM(D41)</f>
        <v>6</v>
      </c>
      <c r="E42" s="121">
        <f>SUM(E41)</f>
        <v>295000</v>
      </c>
      <c r="F42" s="121">
        <f>SUM(F41)</f>
        <v>3894000</v>
      </c>
    </row>
    <row r="43" spans="2:6" ht="14.1" customHeight="1">
      <c r="B43" s="208" t="s">
        <v>333</v>
      </c>
      <c r="C43" s="209"/>
      <c r="D43" s="121">
        <f>D39+D42</f>
        <v>7</v>
      </c>
      <c r="E43" s="121">
        <f>E39+E42</f>
        <v>395000</v>
      </c>
      <c r="F43" s="121">
        <f>F39+F42</f>
        <v>3946000</v>
      </c>
    </row>
  </sheetData>
  <mergeCells count="24">
    <mergeCell ref="B22:F22"/>
    <mergeCell ref="B1:C1"/>
    <mergeCell ref="B3:D3"/>
    <mergeCell ref="B4:F4"/>
    <mergeCell ref="B6:F6"/>
    <mergeCell ref="B8:C8"/>
    <mergeCell ref="B9:C9"/>
    <mergeCell ref="B11:F11"/>
    <mergeCell ref="B13:F13"/>
    <mergeCell ref="B18:C18"/>
    <mergeCell ref="B19:F19"/>
    <mergeCell ref="B21:C21"/>
    <mergeCell ref="B43:C43"/>
    <mergeCell ref="B25:C25"/>
    <mergeCell ref="B26:C26"/>
    <mergeCell ref="B28:F28"/>
    <mergeCell ref="B30:F30"/>
    <mergeCell ref="B32:C32"/>
    <mergeCell ref="B33:C33"/>
    <mergeCell ref="B35:F35"/>
    <mergeCell ref="B37:F37"/>
    <mergeCell ref="B39:C39"/>
    <mergeCell ref="B40:F40"/>
    <mergeCell ref="B42:C4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rightToLeft="1" tabSelected="1" zoomScaleNormal="100" zoomScaleSheetLayoutView="95" workbookViewId="0">
      <selection activeCell="E15" sqref="E15"/>
    </sheetView>
  </sheetViews>
  <sheetFormatPr defaultColWidth="9" defaultRowHeight="14.25"/>
  <cols>
    <col min="1" max="1" width="1.625" style="8" customWidth="1"/>
    <col min="2" max="2" width="27" style="8" customWidth="1"/>
    <col min="3" max="3" width="15.625" style="8" customWidth="1"/>
    <col min="4" max="4" width="22.25" style="8" customWidth="1"/>
    <col min="5" max="5" width="21.25" style="8" customWidth="1"/>
    <col min="6" max="16384" width="9" style="8"/>
  </cols>
  <sheetData>
    <row r="1" spans="2:8" ht="24" customHeight="1">
      <c r="B1" s="229" t="s">
        <v>318</v>
      </c>
      <c r="C1" s="229"/>
      <c r="D1" s="229"/>
      <c r="E1" s="229"/>
    </row>
    <row r="2" spans="2:8" ht="17.100000000000001" customHeight="1">
      <c r="B2" s="15" t="s">
        <v>11</v>
      </c>
      <c r="C2" s="15" t="s">
        <v>12</v>
      </c>
      <c r="D2" s="15" t="s">
        <v>29</v>
      </c>
      <c r="E2" s="15" t="s">
        <v>30</v>
      </c>
    </row>
    <row r="3" spans="2:8" ht="12.95" customHeight="1">
      <c r="B3" s="230" t="s">
        <v>21</v>
      </c>
      <c r="C3" s="231"/>
      <c r="D3" s="231"/>
      <c r="E3" s="232"/>
    </row>
    <row r="4" spans="2:8" ht="12.95" customHeight="1">
      <c r="B4" s="16" t="s">
        <v>129</v>
      </c>
      <c r="C4" s="17" t="s">
        <v>130</v>
      </c>
      <c r="D4" s="18">
        <v>1</v>
      </c>
      <c r="E4" s="18">
        <v>1</v>
      </c>
    </row>
    <row r="5" spans="2:8" ht="12.95" customHeight="1">
      <c r="B5" s="16" t="s">
        <v>68</v>
      </c>
      <c r="C5" s="17" t="s">
        <v>69</v>
      </c>
      <c r="D5" s="18">
        <v>2.29</v>
      </c>
      <c r="E5" s="19">
        <v>2.29</v>
      </c>
    </row>
    <row r="6" spans="2:8" ht="12.95" customHeight="1">
      <c r="B6" s="16" t="s">
        <v>172</v>
      </c>
      <c r="C6" s="17" t="s">
        <v>173</v>
      </c>
      <c r="D6" s="18">
        <v>1.02</v>
      </c>
      <c r="E6" s="19">
        <v>1.02</v>
      </c>
    </row>
    <row r="7" spans="2:8" ht="12.95" customHeight="1">
      <c r="B7" s="16" t="s">
        <v>137</v>
      </c>
      <c r="C7" s="17" t="s">
        <v>138</v>
      </c>
      <c r="D7" s="43">
        <v>0.69</v>
      </c>
      <c r="E7" s="19">
        <v>0.69</v>
      </c>
    </row>
    <row r="8" spans="2:8" ht="12.95" customHeight="1">
      <c r="B8" s="16" t="s">
        <v>246</v>
      </c>
      <c r="C8" s="17" t="s">
        <v>245</v>
      </c>
      <c r="D8" s="43">
        <v>0.43</v>
      </c>
      <c r="E8" s="71">
        <v>0.43</v>
      </c>
    </row>
    <row r="9" spans="2:8" ht="12.95" customHeight="1">
      <c r="B9" s="41" t="s">
        <v>74</v>
      </c>
      <c r="C9" s="42" t="s">
        <v>75</v>
      </c>
      <c r="D9" s="43">
        <v>0.16</v>
      </c>
      <c r="E9" s="71">
        <v>0.16</v>
      </c>
    </row>
    <row r="10" spans="2:8" ht="12.95" customHeight="1">
      <c r="B10" s="16" t="s">
        <v>63</v>
      </c>
      <c r="C10" s="17" t="s">
        <v>62</v>
      </c>
      <c r="D10" s="43">
        <v>0.3</v>
      </c>
      <c r="E10" s="71">
        <v>0.3</v>
      </c>
      <c r="F10" s="76"/>
      <c r="G10" s="76"/>
      <c r="H10" s="77"/>
    </row>
    <row r="11" spans="2:8" ht="12.95" customHeight="1">
      <c r="B11" s="238" t="s">
        <v>38</v>
      </c>
      <c r="C11" s="239"/>
      <c r="D11" s="239"/>
      <c r="E11" s="240"/>
      <c r="F11" s="76"/>
      <c r="G11" s="76"/>
      <c r="H11" s="77"/>
    </row>
    <row r="12" spans="2:8" ht="12.95" customHeight="1">
      <c r="B12" s="41" t="s">
        <v>70</v>
      </c>
      <c r="C12" s="42" t="s">
        <v>71</v>
      </c>
      <c r="D12" s="43">
        <v>2.21</v>
      </c>
      <c r="E12" s="71">
        <v>2.21</v>
      </c>
      <c r="F12" s="76"/>
      <c r="G12" s="76"/>
      <c r="H12" s="77"/>
    </row>
    <row r="13" spans="2:8" ht="12.95" customHeight="1">
      <c r="B13" s="233" t="s">
        <v>23</v>
      </c>
      <c r="C13" s="231"/>
      <c r="D13" s="231"/>
      <c r="E13" s="234"/>
    </row>
    <row r="14" spans="2:8" ht="12.95" customHeight="1">
      <c r="B14" s="16" t="s">
        <v>133</v>
      </c>
      <c r="C14" s="17" t="s">
        <v>134</v>
      </c>
      <c r="D14" s="43">
        <v>1.5</v>
      </c>
      <c r="E14" s="37">
        <v>1.5</v>
      </c>
    </row>
    <row r="15" spans="2:8" ht="12.95" customHeight="1">
      <c r="B15" s="41" t="s">
        <v>236</v>
      </c>
      <c r="C15" s="42" t="s">
        <v>235</v>
      </c>
      <c r="D15" s="43">
        <v>37.97</v>
      </c>
      <c r="E15" s="71">
        <v>38.5</v>
      </c>
    </row>
    <row r="16" spans="2:8" ht="12.95" customHeight="1">
      <c r="B16" s="230" t="s">
        <v>24</v>
      </c>
      <c r="C16" s="231"/>
      <c r="D16" s="231"/>
      <c r="E16" s="232"/>
    </row>
    <row r="17" spans="2:5" ht="12.95" customHeight="1">
      <c r="B17" s="16" t="s">
        <v>226</v>
      </c>
      <c r="C17" s="17" t="s">
        <v>225</v>
      </c>
      <c r="D17" s="43">
        <v>5.18</v>
      </c>
      <c r="E17" s="71">
        <v>5.15</v>
      </c>
    </row>
    <row r="18" spans="2:5" ht="12.95" customHeight="1">
      <c r="B18" s="16" t="s">
        <v>72</v>
      </c>
      <c r="C18" s="17" t="s">
        <v>73</v>
      </c>
      <c r="D18" s="43">
        <v>5.5</v>
      </c>
      <c r="E18" s="71">
        <v>5.5</v>
      </c>
    </row>
    <row r="19" spans="2:5" ht="12.95" customHeight="1">
      <c r="B19" s="235" t="s">
        <v>26</v>
      </c>
      <c r="C19" s="236"/>
      <c r="D19" s="236"/>
      <c r="E19" s="237"/>
    </row>
    <row r="20" spans="2:5" ht="12.95" customHeight="1">
      <c r="B20" s="41" t="s">
        <v>218</v>
      </c>
      <c r="C20" s="42" t="s">
        <v>217</v>
      </c>
      <c r="D20" s="43">
        <v>20</v>
      </c>
      <c r="E20" s="73">
        <v>20</v>
      </c>
    </row>
    <row r="21" spans="2:5" ht="12.95" customHeight="1">
      <c r="B21" s="41" t="s">
        <v>121</v>
      </c>
      <c r="C21" s="42" t="s">
        <v>122</v>
      </c>
      <c r="D21" s="43">
        <v>8.25</v>
      </c>
      <c r="E21" s="71">
        <v>8.25</v>
      </c>
    </row>
    <row r="22" spans="2:5" ht="20.25" customHeight="1">
      <c r="B22" s="229" t="s">
        <v>319</v>
      </c>
      <c r="C22" s="229"/>
      <c r="D22" s="229"/>
      <c r="E22" s="229"/>
    </row>
    <row r="23" spans="2:5" ht="12.95" customHeight="1">
      <c r="B23" s="235" t="s">
        <v>21</v>
      </c>
      <c r="C23" s="236"/>
      <c r="D23" s="236"/>
      <c r="E23" s="237"/>
    </row>
    <row r="24" spans="2:5" ht="12.95" customHeight="1">
      <c r="B24" s="16" t="s">
        <v>54</v>
      </c>
      <c r="C24" s="17" t="s">
        <v>53</v>
      </c>
      <c r="D24" s="18">
        <v>1</v>
      </c>
      <c r="E24" s="18">
        <v>1</v>
      </c>
    </row>
    <row r="25" spans="2:5" ht="12.95" customHeight="1">
      <c r="B25" s="16" t="s">
        <v>85</v>
      </c>
      <c r="C25" s="17" t="s">
        <v>86</v>
      </c>
      <c r="D25" s="18">
        <v>1</v>
      </c>
      <c r="E25" s="19">
        <v>1</v>
      </c>
    </row>
    <row r="26" spans="2:5" ht="12.95" customHeight="1">
      <c r="B26" s="16" t="s">
        <v>60</v>
      </c>
      <c r="C26" s="17" t="s">
        <v>61</v>
      </c>
      <c r="D26" s="18">
        <v>1</v>
      </c>
      <c r="E26" s="19">
        <v>1</v>
      </c>
    </row>
    <row r="27" spans="2:5" ht="12.95" customHeight="1">
      <c r="B27" s="16" t="s">
        <v>102</v>
      </c>
      <c r="C27" s="17" t="s">
        <v>103</v>
      </c>
      <c r="D27" s="18">
        <v>0.35</v>
      </c>
      <c r="E27" s="18">
        <v>0.35</v>
      </c>
    </row>
    <row r="28" spans="2:5" ht="12.95" customHeight="1">
      <c r="B28" s="16" t="s">
        <v>125</v>
      </c>
      <c r="C28" s="17" t="s">
        <v>126</v>
      </c>
      <c r="D28" s="18">
        <v>1</v>
      </c>
      <c r="E28" s="19">
        <v>1</v>
      </c>
    </row>
    <row r="29" spans="2:5" ht="12.95" customHeight="1">
      <c r="B29" s="16" t="s">
        <v>127</v>
      </c>
      <c r="C29" s="17" t="s">
        <v>128</v>
      </c>
      <c r="D29" s="18">
        <v>1</v>
      </c>
      <c r="E29" s="19">
        <v>1</v>
      </c>
    </row>
    <row r="30" spans="2:5" ht="12.95" customHeight="1">
      <c r="B30" s="16" t="s">
        <v>140</v>
      </c>
      <c r="C30" s="17" t="s">
        <v>141</v>
      </c>
      <c r="D30" s="18">
        <v>1</v>
      </c>
      <c r="E30" s="19">
        <v>1</v>
      </c>
    </row>
    <row r="31" spans="2:5" ht="12.95" customHeight="1">
      <c r="B31" s="16" t="s">
        <v>142</v>
      </c>
      <c r="C31" s="17" t="s">
        <v>143</v>
      </c>
      <c r="D31" s="18">
        <v>1</v>
      </c>
      <c r="E31" s="19">
        <v>1</v>
      </c>
    </row>
    <row r="32" spans="2:5" ht="12.95" customHeight="1">
      <c r="B32" s="16" t="s">
        <v>57</v>
      </c>
      <c r="C32" s="17" t="s">
        <v>196</v>
      </c>
      <c r="D32" s="54">
        <v>1</v>
      </c>
      <c r="E32" s="55">
        <v>1</v>
      </c>
    </row>
    <row r="33" spans="2:8" ht="12.95" customHeight="1">
      <c r="B33" s="16" t="s">
        <v>215</v>
      </c>
      <c r="C33" s="17" t="s">
        <v>216</v>
      </c>
      <c r="D33" s="43">
        <v>0.23</v>
      </c>
      <c r="E33" s="54">
        <v>0.23</v>
      </c>
    </row>
    <row r="34" spans="2:8" ht="12.95" customHeight="1">
      <c r="B34" s="16" t="s">
        <v>248</v>
      </c>
      <c r="C34" s="17" t="s">
        <v>247</v>
      </c>
      <c r="D34" s="43">
        <v>0.34</v>
      </c>
      <c r="E34" s="54">
        <v>0.34</v>
      </c>
    </row>
    <row r="35" spans="2:8" ht="12.95" customHeight="1">
      <c r="B35" s="16" t="s">
        <v>255</v>
      </c>
      <c r="C35" s="17" t="s">
        <v>256</v>
      </c>
      <c r="D35" s="72">
        <v>0.24</v>
      </c>
      <c r="E35" s="72">
        <v>0.24</v>
      </c>
    </row>
    <row r="36" spans="2:8" ht="12.95" customHeight="1">
      <c r="B36" s="92" t="s">
        <v>278</v>
      </c>
      <c r="C36" s="93" t="s">
        <v>277</v>
      </c>
      <c r="D36" s="43">
        <v>0.11</v>
      </c>
      <c r="E36" s="71">
        <v>0.11</v>
      </c>
    </row>
    <row r="37" spans="2:8" ht="12.95" customHeight="1">
      <c r="B37" s="41" t="s">
        <v>287</v>
      </c>
      <c r="C37" s="42" t="s">
        <v>288</v>
      </c>
      <c r="D37" s="71">
        <v>0.24</v>
      </c>
      <c r="E37" s="71">
        <v>0.24</v>
      </c>
      <c r="F37" s="76"/>
      <c r="G37" s="76"/>
      <c r="H37" s="77"/>
    </row>
    <row r="38" spans="2:8" ht="12.95" customHeight="1">
      <c r="B38" s="52" t="s">
        <v>188</v>
      </c>
      <c r="C38" s="53" t="s">
        <v>189</v>
      </c>
      <c r="D38" s="43">
        <v>1.75</v>
      </c>
      <c r="E38" s="71">
        <v>1.75</v>
      </c>
      <c r="F38" s="76"/>
      <c r="G38" s="76"/>
      <c r="H38" s="77"/>
    </row>
    <row r="39" spans="2:8" ht="12.95" customHeight="1">
      <c r="B39" s="52" t="s">
        <v>311</v>
      </c>
      <c r="C39" s="53" t="s">
        <v>310</v>
      </c>
      <c r="D39" s="72">
        <v>1</v>
      </c>
      <c r="E39" s="71">
        <v>1</v>
      </c>
      <c r="F39" s="76"/>
      <c r="G39" s="76"/>
      <c r="H39" s="77"/>
    </row>
    <row r="40" spans="2:8" ht="12.95" customHeight="1">
      <c r="B40" s="16" t="s">
        <v>52</v>
      </c>
      <c r="C40" s="17" t="s">
        <v>51</v>
      </c>
      <c r="D40" s="43">
        <v>1</v>
      </c>
      <c r="E40" s="71">
        <v>1</v>
      </c>
    </row>
    <row r="41" spans="2:8" ht="12.95" customHeight="1">
      <c r="B41" s="16" t="s">
        <v>65</v>
      </c>
      <c r="C41" s="17" t="s">
        <v>66</v>
      </c>
      <c r="D41" s="43">
        <v>0.33</v>
      </c>
      <c r="E41" s="71">
        <v>0.33</v>
      </c>
      <c r="F41" s="76"/>
      <c r="G41" s="76"/>
      <c r="H41" s="77"/>
    </row>
    <row r="42" spans="2:8" ht="12.95" customHeight="1">
      <c r="B42" s="241" t="s">
        <v>31</v>
      </c>
      <c r="C42" s="242"/>
      <c r="D42" s="242"/>
      <c r="E42" s="243"/>
    </row>
    <row r="43" spans="2:8" ht="12.95" customHeight="1">
      <c r="B43" s="16" t="s">
        <v>41</v>
      </c>
      <c r="C43" s="17" t="s">
        <v>42</v>
      </c>
      <c r="D43" s="18">
        <v>0.96</v>
      </c>
      <c r="E43" s="19">
        <v>0.96</v>
      </c>
    </row>
    <row r="44" spans="2:8" ht="12.95" customHeight="1">
      <c r="B44" s="16" t="s">
        <v>44</v>
      </c>
      <c r="C44" s="17" t="s">
        <v>45</v>
      </c>
      <c r="D44" s="43">
        <v>0.4</v>
      </c>
      <c r="E44" s="71">
        <v>0.4</v>
      </c>
    </row>
    <row r="45" spans="2:8" ht="12.95" customHeight="1">
      <c r="B45" s="41" t="s">
        <v>290</v>
      </c>
      <c r="C45" s="42" t="s">
        <v>289</v>
      </c>
      <c r="D45" s="43">
        <v>0.74</v>
      </c>
      <c r="E45" s="71">
        <v>0.74</v>
      </c>
    </row>
    <row r="46" spans="2:8" ht="12.95" customHeight="1">
      <c r="B46" s="241" t="s">
        <v>32</v>
      </c>
      <c r="C46" s="242"/>
      <c r="D46" s="242"/>
      <c r="E46" s="243"/>
    </row>
    <row r="47" spans="2:8" ht="12.95" customHeight="1">
      <c r="B47" s="16" t="s">
        <v>99</v>
      </c>
      <c r="C47" s="17" t="s">
        <v>98</v>
      </c>
      <c r="D47" s="18">
        <v>0.9</v>
      </c>
      <c r="E47" s="19">
        <v>0.9</v>
      </c>
    </row>
    <row r="48" spans="2:8" ht="12.95" customHeight="1">
      <c r="B48" s="16" t="s">
        <v>119</v>
      </c>
      <c r="C48" s="17" t="s">
        <v>120</v>
      </c>
      <c r="D48" s="18">
        <v>0.5</v>
      </c>
      <c r="E48" s="18">
        <v>0.5</v>
      </c>
    </row>
    <row r="49" spans="2:5" ht="12.95" customHeight="1">
      <c r="B49" s="241" t="s">
        <v>23</v>
      </c>
      <c r="C49" s="242"/>
      <c r="D49" s="242"/>
      <c r="E49" s="243"/>
    </row>
    <row r="50" spans="2:5" ht="12.95" customHeight="1">
      <c r="B50" s="16" t="s">
        <v>166</v>
      </c>
      <c r="C50" s="17" t="s">
        <v>167</v>
      </c>
      <c r="D50" s="18" t="s">
        <v>33</v>
      </c>
      <c r="E50" s="19" t="s">
        <v>33</v>
      </c>
    </row>
    <row r="51" spans="2:5" ht="12.95" customHeight="1">
      <c r="B51" s="235" t="s">
        <v>26</v>
      </c>
      <c r="C51" s="236"/>
      <c r="D51" s="236"/>
      <c r="E51" s="237"/>
    </row>
    <row r="52" spans="2:5" ht="12.95" customHeight="1">
      <c r="B52" s="16" t="s">
        <v>184</v>
      </c>
      <c r="C52" s="17" t="s">
        <v>185</v>
      </c>
      <c r="D52" s="18" t="s">
        <v>33</v>
      </c>
      <c r="E52" s="19" t="s">
        <v>33</v>
      </c>
    </row>
    <row r="53" spans="2:5" ht="12.95" customHeight="1">
      <c r="B53" s="230" t="s">
        <v>24</v>
      </c>
      <c r="C53" s="231"/>
      <c r="D53" s="231"/>
      <c r="E53" s="232"/>
    </row>
    <row r="54" spans="2:5" ht="12.95" customHeight="1">
      <c r="B54" s="20" t="s">
        <v>222</v>
      </c>
      <c r="C54" s="21" t="s">
        <v>223</v>
      </c>
      <c r="D54" s="72">
        <v>100</v>
      </c>
      <c r="E54" s="71">
        <v>100</v>
      </c>
    </row>
    <row r="55" spans="2:5" ht="19.5" customHeight="1">
      <c r="B55" s="229" t="s">
        <v>320</v>
      </c>
      <c r="C55" s="229"/>
      <c r="D55" s="229"/>
      <c r="E55" s="229"/>
    </row>
    <row r="56" spans="2:5" ht="12.95" customHeight="1">
      <c r="B56" s="235" t="s">
        <v>21</v>
      </c>
      <c r="C56" s="236"/>
      <c r="D56" s="236"/>
      <c r="E56" s="237"/>
    </row>
    <row r="57" spans="2:5" ht="12.95" customHeight="1">
      <c r="B57" s="20" t="s">
        <v>267</v>
      </c>
      <c r="C57" s="21" t="s">
        <v>268</v>
      </c>
      <c r="D57" s="43">
        <v>1.3</v>
      </c>
      <c r="E57" s="18">
        <v>1.3</v>
      </c>
    </row>
    <row r="58" spans="2:5" ht="12.95" customHeight="1">
      <c r="B58" s="241" t="s">
        <v>32</v>
      </c>
      <c r="C58" s="242"/>
      <c r="D58" s="242"/>
      <c r="E58" s="243"/>
    </row>
    <row r="59" spans="2:5" ht="12.95" customHeight="1">
      <c r="B59" s="20" t="s">
        <v>163</v>
      </c>
      <c r="C59" s="21" t="s">
        <v>162</v>
      </c>
      <c r="D59" s="18">
        <v>0.45</v>
      </c>
      <c r="E59" s="18">
        <v>0.45</v>
      </c>
    </row>
    <row r="60" spans="2:5" ht="12.95" customHeight="1">
      <c r="B60" s="20" t="s">
        <v>269</v>
      </c>
      <c r="C60" s="21" t="s">
        <v>270</v>
      </c>
      <c r="D60" s="43">
        <v>0.25</v>
      </c>
      <c r="E60" s="71">
        <v>0.25</v>
      </c>
    </row>
    <row r="61" spans="2:5" ht="12.95" customHeight="1">
      <c r="B61" s="230" t="s">
        <v>24</v>
      </c>
      <c r="C61" s="231"/>
      <c r="D61" s="231"/>
      <c r="E61" s="232"/>
    </row>
    <row r="62" spans="2:5" ht="12.95" customHeight="1">
      <c r="B62" s="20" t="s">
        <v>157</v>
      </c>
      <c r="C62" s="21" t="s">
        <v>156</v>
      </c>
      <c r="D62" s="43">
        <v>0.59</v>
      </c>
      <c r="E62" s="71">
        <v>0.59</v>
      </c>
    </row>
  </sheetData>
  <mergeCells count="17">
    <mergeCell ref="B61:E61"/>
    <mergeCell ref="B53:E53"/>
    <mergeCell ref="B42:E42"/>
    <mergeCell ref="B51:E51"/>
    <mergeCell ref="B58:E58"/>
    <mergeCell ref="B49:E49"/>
    <mergeCell ref="B46:E46"/>
    <mergeCell ref="B55:E55"/>
    <mergeCell ref="B56:E56"/>
    <mergeCell ref="B1:E1"/>
    <mergeCell ref="B3:E3"/>
    <mergeCell ref="B13:E13"/>
    <mergeCell ref="B23:E23"/>
    <mergeCell ref="B22:E22"/>
    <mergeCell ref="B19:E19"/>
    <mergeCell ref="B11:E11"/>
    <mergeCell ref="B16:E16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C5" sqref="C5"/>
    </sheetView>
  </sheetViews>
  <sheetFormatPr defaultRowHeight="14.25"/>
  <cols>
    <col min="1" max="1" width="1.25" style="2" customWidth="1"/>
    <col min="2" max="2" width="24.25" style="2" customWidth="1"/>
    <col min="3" max="3" width="14.875" style="12" customWidth="1"/>
    <col min="4" max="4" width="74.25" style="2" customWidth="1"/>
    <col min="5" max="82" width="9" style="2"/>
    <col min="83" max="83" width="23.25" style="2" customWidth="1"/>
    <col min="84" max="84" width="10.625" style="2" customWidth="1"/>
    <col min="85" max="85" width="9.375" style="2" customWidth="1"/>
    <col min="86" max="86" width="14.625" style="2" customWidth="1"/>
    <col min="87" max="87" width="12.75" style="2" customWidth="1"/>
    <col min="88" max="88" width="30.625" style="2" customWidth="1"/>
    <col min="89" max="338" width="9" style="2"/>
    <col min="339" max="339" width="23.25" style="2" customWidth="1"/>
    <col min="340" max="340" width="10.625" style="2" customWidth="1"/>
    <col min="341" max="341" width="9.375" style="2" customWidth="1"/>
    <col min="342" max="342" width="14.625" style="2" customWidth="1"/>
    <col min="343" max="343" width="12.75" style="2" customWidth="1"/>
    <col min="344" max="344" width="30.625" style="2" customWidth="1"/>
    <col min="345" max="594" width="9" style="2"/>
    <col min="595" max="595" width="23.25" style="2" customWidth="1"/>
    <col min="596" max="596" width="10.625" style="2" customWidth="1"/>
    <col min="597" max="597" width="9.375" style="2" customWidth="1"/>
    <col min="598" max="598" width="14.625" style="2" customWidth="1"/>
    <col min="599" max="599" width="12.75" style="2" customWidth="1"/>
    <col min="600" max="600" width="30.625" style="2" customWidth="1"/>
    <col min="601" max="850" width="9" style="2"/>
    <col min="851" max="851" width="23.25" style="2" customWidth="1"/>
    <col min="852" max="852" width="10.625" style="2" customWidth="1"/>
    <col min="853" max="853" width="9.375" style="2" customWidth="1"/>
    <col min="854" max="854" width="14.625" style="2" customWidth="1"/>
    <col min="855" max="855" width="12.75" style="2" customWidth="1"/>
    <col min="856" max="856" width="30.625" style="2" customWidth="1"/>
    <col min="857" max="1106" width="9" style="2"/>
    <col min="1107" max="1107" width="23.25" style="2" customWidth="1"/>
    <col min="1108" max="1108" width="10.625" style="2" customWidth="1"/>
    <col min="1109" max="1109" width="9.375" style="2" customWidth="1"/>
    <col min="1110" max="1110" width="14.625" style="2" customWidth="1"/>
    <col min="1111" max="1111" width="12.75" style="2" customWidth="1"/>
    <col min="1112" max="1112" width="30.625" style="2" customWidth="1"/>
    <col min="1113" max="1362" width="9" style="2"/>
    <col min="1363" max="1363" width="23.25" style="2" customWidth="1"/>
    <col min="1364" max="1364" width="10.625" style="2" customWidth="1"/>
    <col min="1365" max="1365" width="9.375" style="2" customWidth="1"/>
    <col min="1366" max="1366" width="14.625" style="2" customWidth="1"/>
    <col min="1367" max="1367" width="12.75" style="2" customWidth="1"/>
    <col min="1368" max="1368" width="30.625" style="2" customWidth="1"/>
    <col min="1369" max="1618" width="9" style="2"/>
    <col min="1619" max="1619" width="23.25" style="2" customWidth="1"/>
    <col min="1620" max="1620" width="10.625" style="2" customWidth="1"/>
    <col min="1621" max="1621" width="9.375" style="2" customWidth="1"/>
    <col min="1622" max="1622" width="14.625" style="2" customWidth="1"/>
    <col min="1623" max="1623" width="12.75" style="2" customWidth="1"/>
    <col min="1624" max="1624" width="30.625" style="2" customWidth="1"/>
    <col min="1625" max="1874" width="9" style="2"/>
    <col min="1875" max="1875" width="23.25" style="2" customWidth="1"/>
    <col min="1876" max="1876" width="10.625" style="2" customWidth="1"/>
    <col min="1877" max="1877" width="9.375" style="2" customWidth="1"/>
    <col min="1878" max="1878" width="14.625" style="2" customWidth="1"/>
    <col min="1879" max="1879" width="12.75" style="2" customWidth="1"/>
    <col min="1880" max="1880" width="30.625" style="2" customWidth="1"/>
    <col min="1881" max="2130" width="9" style="2"/>
    <col min="2131" max="2131" width="23.25" style="2" customWidth="1"/>
    <col min="2132" max="2132" width="10.625" style="2" customWidth="1"/>
    <col min="2133" max="2133" width="9.375" style="2" customWidth="1"/>
    <col min="2134" max="2134" width="14.625" style="2" customWidth="1"/>
    <col min="2135" max="2135" width="12.75" style="2" customWidth="1"/>
    <col min="2136" max="2136" width="30.625" style="2" customWidth="1"/>
    <col min="2137" max="2386" width="9" style="2"/>
    <col min="2387" max="2387" width="23.25" style="2" customWidth="1"/>
    <col min="2388" max="2388" width="10.625" style="2" customWidth="1"/>
    <col min="2389" max="2389" width="9.375" style="2" customWidth="1"/>
    <col min="2390" max="2390" width="14.625" style="2" customWidth="1"/>
    <col min="2391" max="2391" width="12.75" style="2" customWidth="1"/>
    <col min="2392" max="2392" width="30.625" style="2" customWidth="1"/>
    <col min="2393" max="2642" width="9" style="2"/>
    <col min="2643" max="2643" width="23.25" style="2" customWidth="1"/>
    <col min="2644" max="2644" width="10.625" style="2" customWidth="1"/>
    <col min="2645" max="2645" width="9.375" style="2" customWidth="1"/>
    <col min="2646" max="2646" width="14.625" style="2" customWidth="1"/>
    <col min="2647" max="2647" width="12.75" style="2" customWidth="1"/>
    <col min="2648" max="2648" width="30.625" style="2" customWidth="1"/>
    <col min="2649" max="2898" width="9" style="2"/>
    <col min="2899" max="2899" width="23.25" style="2" customWidth="1"/>
    <col min="2900" max="2900" width="10.625" style="2" customWidth="1"/>
    <col min="2901" max="2901" width="9.375" style="2" customWidth="1"/>
    <col min="2902" max="2902" width="14.625" style="2" customWidth="1"/>
    <col min="2903" max="2903" width="12.75" style="2" customWidth="1"/>
    <col min="2904" max="2904" width="30.625" style="2" customWidth="1"/>
    <col min="2905" max="3154" width="9" style="2"/>
    <col min="3155" max="3155" width="23.25" style="2" customWidth="1"/>
    <col min="3156" max="3156" width="10.625" style="2" customWidth="1"/>
    <col min="3157" max="3157" width="9.375" style="2" customWidth="1"/>
    <col min="3158" max="3158" width="14.625" style="2" customWidth="1"/>
    <col min="3159" max="3159" width="12.75" style="2" customWidth="1"/>
    <col min="3160" max="3160" width="30.625" style="2" customWidth="1"/>
    <col min="3161" max="3410" width="9" style="2"/>
    <col min="3411" max="3411" width="23.25" style="2" customWidth="1"/>
    <col min="3412" max="3412" width="10.625" style="2" customWidth="1"/>
    <col min="3413" max="3413" width="9.375" style="2" customWidth="1"/>
    <col min="3414" max="3414" width="14.625" style="2" customWidth="1"/>
    <col min="3415" max="3415" width="12.75" style="2" customWidth="1"/>
    <col min="3416" max="3416" width="30.625" style="2" customWidth="1"/>
    <col min="3417" max="3666" width="9" style="2"/>
    <col min="3667" max="3667" width="23.25" style="2" customWidth="1"/>
    <col min="3668" max="3668" width="10.625" style="2" customWidth="1"/>
    <col min="3669" max="3669" width="9.375" style="2" customWidth="1"/>
    <col min="3670" max="3670" width="14.625" style="2" customWidth="1"/>
    <col min="3671" max="3671" width="12.75" style="2" customWidth="1"/>
    <col min="3672" max="3672" width="30.625" style="2" customWidth="1"/>
    <col min="3673" max="3922" width="9" style="2"/>
    <col min="3923" max="3923" width="23.25" style="2" customWidth="1"/>
    <col min="3924" max="3924" width="10.625" style="2" customWidth="1"/>
    <col min="3925" max="3925" width="9.375" style="2" customWidth="1"/>
    <col min="3926" max="3926" width="14.625" style="2" customWidth="1"/>
    <col min="3927" max="3927" width="12.75" style="2" customWidth="1"/>
    <col min="3928" max="3928" width="30.625" style="2" customWidth="1"/>
    <col min="3929" max="4178" width="9" style="2"/>
    <col min="4179" max="4179" width="23.25" style="2" customWidth="1"/>
    <col min="4180" max="4180" width="10.625" style="2" customWidth="1"/>
    <col min="4181" max="4181" width="9.375" style="2" customWidth="1"/>
    <col min="4182" max="4182" width="14.625" style="2" customWidth="1"/>
    <col min="4183" max="4183" width="12.75" style="2" customWidth="1"/>
    <col min="4184" max="4184" width="30.625" style="2" customWidth="1"/>
    <col min="4185" max="4434" width="9" style="2"/>
    <col min="4435" max="4435" width="23.25" style="2" customWidth="1"/>
    <col min="4436" max="4436" width="10.625" style="2" customWidth="1"/>
    <col min="4437" max="4437" width="9.375" style="2" customWidth="1"/>
    <col min="4438" max="4438" width="14.625" style="2" customWidth="1"/>
    <col min="4439" max="4439" width="12.75" style="2" customWidth="1"/>
    <col min="4440" max="4440" width="30.625" style="2" customWidth="1"/>
    <col min="4441" max="4690" width="9" style="2"/>
    <col min="4691" max="4691" width="23.25" style="2" customWidth="1"/>
    <col min="4692" max="4692" width="10.625" style="2" customWidth="1"/>
    <col min="4693" max="4693" width="9.375" style="2" customWidth="1"/>
    <col min="4694" max="4694" width="14.625" style="2" customWidth="1"/>
    <col min="4695" max="4695" width="12.75" style="2" customWidth="1"/>
    <col min="4696" max="4696" width="30.625" style="2" customWidth="1"/>
    <col min="4697" max="4946" width="9" style="2"/>
    <col min="4947" max="4947" width="23.25" style="2" customWidth="1"/>
    <col min="4948" max="4948" width="10.625" style="2" customWidth="1"/>
    <col min="4949" max="4949" width="9.375" style="2" customWidth="1"/>
    <col min="4950" max="4950" width="14.625" style="2" customWidth="1"/>
    <col min="4951" max="4951" width="12.75" style="2" customWidth="1"/>
    <col min="4952" max="4952" width="30.625" style="2" customWidth="1"/>
    <col min="4953" max="5202" width="9" style="2"/>
    <col min="5203" max="5203" width="23.25" style="2" customWidth="1"/>
    <col min="5204" max="5204" width="10.625" style="2" customWidth="1"/>
    <col min="5205" max="5205" width="9.375" style="2" customWidth="1"/>
    <col min="5206" max="5206" width="14.625" style="2" customWidth="1"/>
    <col min="5207" max="5207" width="12.75" style="2" customWidth="1"/>
    <col min="5208" max="5208" width="30.625" style="2" customWidth="1"/>
    <col min="5209" max="5458" width="9" style="2"/>
    <col min="5459" max="5459" width="23.25" style="2" customWidth="1"/>
    <col min="5460" max="5460" width="10.625" style="2" customWidth="1"/>
    <col min="5461" max="5461" width="9.375" style="2" customWidth="1"/>
    <col min="5462" max="5462" width="14.625" style="2" customWidth="1"/>
    <col min="5463" max="5463" width="12.75" style="2" customWidth="1"/>
    <col min="5464" max="5464" width="30.625" style="2" customWidth="1"/>
    <col min="5465" max="5714" width="9" style="2"/>
    <col min="5715" max="5715" width="23.25" style="2" customWidth="1"/>
    <col min="5716" max="5716" width="10.625" style="2" customWidth="1"/>
    <col min="5717" max="5717" width="9.375" style="2" customWidth="1"/>
    <col min="5718" max="5718" width="14.625" style="2" customWidth="1"/>
    <col min="5719" max="5719" width="12.75" style="2" customWidth="1"/>
    <col min="5720" max="5720" width="30.625" style="2" customWidth="1"/>
    <col min="5721" max="5970" width="9" style="2"/>
    <col min="5971" max="5971" width="23.25" style="2" customWidth="1"/>
    <col min="5972" max="5972" width="10.625" style="2" customWidth="1"/>
    <col min="5973" max="5973" width="9.375" style="2" customWidth="1"/>
    <col min="5974" max="5974" width="14.625" style="2" customWidth="1"/>
    <col min="5975" max="5975" width="12.75" style="2" customWidth="1"/>
    <col min="5976" max="5976" width="30.625" style="2" customWidth="1"/>
    <col min="5977" max="6226" width="9" style="2"/>
    <col min="6227" max="6227" width="23.25" style="2" customWidth="1"/>
    <col min="6228" max="6228" width="10.625" style="2" customWidth="1"/>
    <col min="6229" max="6229" width="9.375" style="2" customWidth="1"/>
    <col min="6230" max="6230" width="14.625" style="2" customWidth="1"/>
    <col min="6231" max="6231" width="12.75" style="2" customWidth="1"/>
    <col min="6232" max="6232" width="30.625" style="2" customWidth="1"/>
    <col min="6233" max="6482" width="9" style="2"/>
    <col min="6483" max="6483" width="23.25" style="2" customWidth="1"/>
    <col min="6484" max="6484" width="10.625" style="2" customWidth="1"/>
    <col min="6485" max="6485" width="9.375" style="2" customWidth="1"/>
    <col min="6486" max="6486" width="14.625" style="2" customWidth="1"/>
    <col min="6487" max="6487" width="12.75" style="2" customWidth="1"/>
    <col min="6488" max="6488" width="30.625" style="2" customWidth="1"/>
    <col min="6489" max="6738" width="9" style="2"/>
    <col min="6739" max="6739" width="23.25" style="2" customWidth="1"/>
    <col min="6740" max="6740" width="10.625" style="2" customWidth="1"/>
    <col min="6741" max="6741" width="9.375" style="2" customWidth="1"/>
    <col min="6742" max="6742" width="14.625" style="2" customWidth="1"/>
    <col min="6743" max="6743" width="12.75" style="2" customWidth="1"/>
    <col min="6744" max="6744" width="30.625" style="2" customWidth="1"/>
    <col min="6745" max="6994" width="9" style="2"/>
    <col min="6995" max="6995" width="23.25" style="2" customWidth="1"/>
    <col min="6996" max="6996" width="10.625" style="2" customWidth="1"/>
    <col min="6997" max="6997" width="9.375" style="2" customWidth="1"/>
    <col min="6998" max="6998" width="14.625" style="2" customWidth="1"/>
    <col min="6999" max="6999" width="12.75" style="2" customWidth="1"/>
    <col min="7000" max="7000" width="30.625" style="2" customWidth="1"/>
    <col min="7001" max="7250" width="9" style="2"/>
    <col min="7251" max="7251" width="23.25" style="2" customWidth="1"/>
    <col min="7252" max="7252" width="10.625" style="2" customWidth="1"/>
    <col min="7253" max="7253" width="9.375" style="2" customWidth="1"/>
    <col min="7254" max="7254" width="14.625" style="2" customWidth="1"/>
    <col min="7255" max="7255" width="12.75" style="2" customWidth="1"/>
    <col min="7256" max="7256" width="30.625" style="2" customWidth="1"/>
    <col min="7257" max="7506" width="9" style="2"/>
    <col min="7507" max="7507" width="23.25" style="2" customWidth="1"/>
    <col min="7508" max="7508" width="10.625" style="2" customWidth="1"/>
    <col min="7509" max="7509" width="9.375" style="2" customWidth="1"/>
    <col min="7510" max="7510" width="14.625" style="2" customWidth="1"/>
    <col min="7511" max="7511" width="12.75" style="2" customWidth="1"/>
    <col min="7512" max="7512" width="30.625" style="2" customWidth="1"/>
    <col min="7513" max="7762" width="9" style="2"/>
    <col min="7763" max="7763" width="23.25" style="2" customWidth="1"/>
    <col min="7764" max="7764" width="10.625" style="2" customWidth="1"/>
    <col min="7765" max="7765" width="9.375" style="2" customWidth="1"/>
    <col min="7766" max="7766" width="14.625" style="2" customWidth="1"/>
    <col min="7767" max="7767" width="12.75" style="2" customWidth="1"/>
    <col min="7768" max="7768" width="30.625" style="2" customWidth="1"/>
    <col min="7769" max="8018" width="9" style="2"/>
    <col min="8019" max="8019" width="23.25" style="2" customWidth="1"/>
    <col min="8020" max="8020" width="10.625" style="2" customWidth="1"/>
    <col min="8021" max="8021" width="9.375" style="2" customWidth="1"/>
    <col min="8022" max="8022" width="14.625" style="2" customWidth="1"/>
    <col min="8023" max="8023" width="12.75" style="2" customWidth="1"/>
    <col min="8024" max="8024" width="30.625" style="2" customWidth="1"/>
    <col min="8025" max="8274" width="9" style="2"/>
    <col min="8275" max="8275" width="23.25" style="2" customWidth="1"/>
    <col min="8276" max="8276" width="10.625" style="2" customWidth="1"/>
    <col min="8277" max="8277" width="9.375" style="2" customWidth="1"/>
    <col min="8278" max="8278" width="14.625" style="2" customWidth="1"/>
    <col min="8279" max="8279" width="12.75" style="2" customWidth="1"/>
    <col min="8280" max="8280" width="30.625" style="2" customWidth="1"/>
    <col min="8281" max="8530" width="9" style="2"/>
    <col min="8531" max="8531" width="23.25" style="2" customWidth="1"/>
    <col min="8532" max="8532" width="10.625" style="2" customWidth="1"/>
    <col min="8533" max="8533" width="9.375" style="2" customWidth="1"/>
    <col min="8534" max="8534" width="14.625" style="2" customWidth="1"/>
    <col min="8535" max="8535" width="12.75" style="2" customWidth="1"/>
    <col min="8536" max="8536" width="30.625" style="2" customWidth="1"/>
    <col min="8537" max="8786" width="9" style="2"/>
    <col min="8787" max="8787" width="23.25" style="2" customWidth="1"/>
    <col min="8788" max="8788" width="10.625" style="2" customWidth="1"/>
    <col min="8789" max="8789" width="9.375" style="2" customWidth="1"/>
    <col min="8790" max="8790" width="14.625" style="2" customWidth="1"/>
    <col min="8791" max="8791" width="12.75" style="2" customWidth="1"/>
    <col min="8792" max="8792" width="30.625" style="2" customWidth="1"/>
    <col min="8793" max="9042" width="9" style="2"/>
    <col min="9043" max="9043" width="23.25" style="2" customWidth="1"/>
    <col min="9044" max="9044" width="10.625" style="2" customWidth="1"/>
    <col min="9045" max="9045" width="9.375" style="2" customWidth="1"/>
    <col min="9046" max="9046" width="14.625" style="2" customWidth="1"/>
    <col min="9047" max="9047" width="12.75" style="2" customWidth="1"/>
    <col min="9048" max="9048" width="30.625" style="2" customWidth="1"/>
    <col min="9049" max="9298" width="9" style="2"/>
    <col min="9299" max="9299" width="23.25" style="2" customWidth="1"/>
    <col min="9300" max="9300" width="10.625" style="2" customWidth="1"/>
    <col min="9301" max="9301" width="9.375" style="2" customWidth="1"/>
    <col min="9302" max="9302" width="14.625" style="2" customWidth="1"/>
    <col min="9303" max="9303" width="12.75" style="2" customWidth="1"/>
    <col min="9304" max="9304" width="30.625" style="2" customWidth="1"/>
    <col min="9305" max="9554" width="9" style="2"/>
    <col min="9555" max="9555" width="23.25" style="2" customWidth="1"/>
    <col min="9556" max="9556" width="10.625" style="2" customWidth="1"/>
    <col min="9557" max="9557" width="9.375" style="2" customWidth="1"/>
    <col min="9558" max="9558" width="14.625" style="2" customWidth="1"/>
    <col min="9559" max="9559" width="12.75" style="2" customWidth="1"/>
    <col min="9560" max="9560" width="30.625" style="2" customWidth="1"/>
    <col min="9561" max="9810" width="9" style="2"/>
    <col min="9811" max="9811" width="23.25" style="2" customWidth="1"/>
    <col min="9812" max="9812" width="10.625" style="2" customWidth="1"/>
    <col min="9813" max="9813" width="9.375" style="2" customWidth="1"/>
    <col min="9814" max="9814" width="14.625" style="2" customWidth="1"/>
    <col min="9815" max="9815" width="12.75" style="2" customWidth="1"/>
    <col min="9816" max="9816" width="30.625" style="2" customWidth="1"/>
    <col min="9817" max="10066" width="9" style="2"/>
    <col min="10067" max="10067" width="23.25" style="2" customWidth="1"/>
    <col min="10068" max="10068" width="10.625" style="2" customWidth="1"/>
    <col min="10069" max="10069" width="9.375" style="2" customWidth="1"/>
    <col min="10070" max="10070" width="14.625" style="2" customWidth="1"/>
    <col min="10071" max="10071" width="12.75" style="2" customWidth="1"/>
    <col min="10072" max="10072" width="30.625" style="2" customWidth="1"/>
    <col min="10073" max="10322" width="9" style="2"/>
    <col min="10323" max="10323" width="23.25" style="2" customWidth="1"/>
    <col min="10324" max="10324" width="10.625" style="2" customWidth="1"/>
    <col min="10325" max="10325" width="9.375" style="2" customWidth="1"/>
    <col min="10326" max="10326" width="14.625" style="2" customWidth="1"/>
    <col min="10327" max="10327" width="12.75" style="2" customWidth="1"/>
    <col min="10328" max="10328" width="30.625" style="2" customWidth="1"/>
    <col min="10329" max="10578" width="9" style="2"/>
    <col min="10579" max="10579" width="23.25" style="2" customWidth="1"/>
    <col min="10580" max="10580" width="10.625" style="2" customWidth="1"/>
    <col min="10581" max="10581" width="9.375" style="2" customWidth="1"/>
    <col min="10582" max="10582" width="14.625" style="2" customWidth="1"/>
    <col min="10583" max="10583" width="12.75" style="2" customWidth="1"/>
    <col min="10584" max="10584" width="30.625" style="2" customWidth="1"/>
    <col min="10585" max="10834" width="9" style="2"/>
    <col min="10835" max="10835" width="23.25" style="2" customWidth="1"/>
    <col min="10836" max="10836" width="10.625" style="2" customWidth="1"/>
    <col min="10837" max="10837" width="9.375" style="2" customWidth="1"/>
    <col min="10838" max="10838" width="14.625" style="2" customWidth="1"/>
    <col min="10839" max="10839" width="12.75" style="2" customWidth="1"/>
    <col min="10840" max="10840" width="30.625" style="2" customWidth="1"/>
    <col min="10841" max="11090" width="9" style="2"/>
    <col min="11091" max="11091" width="23.25" style="2" customWidth="1"/>
    <col min="11092" max="11092" width="10.625" style="2" customWidth="1"/>
    <col min="11093" max="11093" width="9.375" style="2" customWidth="1"/>
    <col min="11094" max="11094" width="14.625" style="2" customWidth="1"/>
    <col min="11095" max="11095" width="12.75" style="2" customWidth="1"/>
    <col min="11096" max="11096" width="30.625" style="2" customWidth="1"/>
    <col min="11097" max="11346" width="9" style="2"/>
    <col min="11347" max="11347" width="23.25" style="2" customWidth="1"/>
    <col min="11348" max="11348" width="10.625" style="2" customWidth="1"/>
    <col min="11349" max="11349" width="9.375" style="2" customWidth="1"/>
    <col min="11350" max="11350" width="14.625" style="2" customWidth="1"/>
    <col min="11351" max="11351" width="12.75" style="2" customWidth="1"/>
    <col min="11352" max="11352" width="30.625" style="2" customWidth="1"/>
    <col min="11353" max="11602" width="9" style="2"/>
    <col min="11603" max="11603" width="23.25" style="2" customWidth="1"/>
    <col min="11604" max="11604" width="10.625" style="2" customWidth="1"/>
    <col min="11605" max="11605" width="9.375" style="2" customWidth="1"/>
    <col min="11606" max="11606" width="14.625" style="2" customWidth="1"/>
    <col min="11607" max="11607" width="12.75" style="2" customWidth="1"/>
    <col min="11608" max="11608" width="30.625" style="2" customWidth="1"/>
    <col min="11609" max="11858" width="9" style="2"/>
    <col min="11859" max="11859" width="23.25" style="2" customWidth="1"/>
    <col min="11860" max="11860" width="10.625" style="2" customWidth="1"/>
    <col min="11861" max="11861" width="9.375" style="2" customWidth="1"/>
    <col min="11862" max="11862" width="14.625" style="2" customWidth="1"/>
    <col min="11863" max="11863" width="12.75" style="2" customWidth="1"/>
    <col min="11864" max="11864" width="30.625" style="2" customWidth="1"/>
    <col min="11865" max="12114" width="9" style="2"/>
    <col min="12115" max="12115" width="23.25" style="2" customWidth="1"/>
    <col min="12116" max="12116" width="10.625" style="2" customWidth="1"/>
    <col min="12117" max="12117" width="9.375" style="2" customWidth="1"/>
    <col min="12118" max="12118" width="14.625" style="2" customWidth="1"/>
    <col min="12119" max="12119" width="12.75" style="2" customWidth="1"/>
    <col min="12120" max="12120" width="30.625" style="2" customWidth="1"/>
    <col min="12121" max="12370" width="9" style="2"/>
    <col min="12371" max="12371" width="23.25" style="2" customWidth="1"/>
    <col min="12372" max="12372" width="10.625" style="2" customWidth="1"/>
    <col min="12373" max="12373" width="9.375" style="2" customWidth="1"/>
    <col min="12374" max="12374" width="14.625" style="2" customWidth="1"/>
    <col min="12375" max="12375" width="12.75" style="2" customWidth="1"/>
    <col min="12376" max="12376" width="30.625" style="2" customWidth="1"/>
    <col min="12377" max="12626" width="9" style="2"/>
    <col min="12627" max="12627" width="23.25" style="2" customWidth="1"/>
    <col min="12628" max="12628" width="10.625" style="2" customWidth="1"/>
    <col min="12629" max="12629" width="9.375" style="2" customWidth="1"/>
    <col min="12630" max="12630" width="14.625" style="2" customWidth="1"/>
    <col min="12631" max="12631" width="12.75" style="2" customWidth="1"/>
    <col min="12632" max="12632" width="30.625" style="2" customWidth="1"/>
    <col min="12633" max="12882" width="9" style="2"/>
    <col min="12883" max="12883" width="23.25" style="2" customWidth="1"/>
    <col min="12884" max="12884" width="10.625" style="2" customWidth="1"/>
    <col min="12885" max="12885" width="9.375" style="2" customWidth="1"/>
    <col min="12886" max="12886" width="14.625" style="2" customWidth="1"/>
    <col min="12887" max="12887" width="12.75" style="2" customWidth="1"/>
    <col min="12888" max="12888" width="30.625" style="2" customWidth="1"/>
    <col min="12889" max="13138" width="9" style="2"/>
    <col min="13139" max="13139" width="23.25" style="2" customWidth="1"/>
    <col min="13140" max="13140" width="10.625" style="2" customWidth="1"/>
    <col min="13141" max="13141" width="9.375" style="2" customWidth="1"/>
    <col min="13142" max="13142" width="14.625" style="2" customWidth="1"/>
    <col min="13143" max="13143" width="12.75" style="2" customWidth="1"/>
    <col min="13144" max="13144" width="30.625" style="2" customWidth="1"/>
    <col min="13145" max="13394" width="9" style="2"/>
    <col min="13395" max="13395" width="23.25" style="2" customWidth="1"/>
    <col min="13396" max="13396" width="10.625" style="2" customWidth="1"/>
    <col min="13397" max="13397" width="9.375" style="2" customWidth="1"/>
    <col min="13398" max="13398" width="14.625" style="2" customWidth="1"/>
    <col min="13399" max="13399" width="12.75" style="2" customWidth="1"/>
    <col min="13400" max="13400" width="30.625" style="2" customWidth="1"/>
    <col min="13401" max="13650" width="9" style="2"/>
    <col min="13651" max="13651" width="23.25" style="2" customWidth="1"/>
    <col min="13652" max="13652" width="10.625" style="2" customWidth="1"/>
    <col min="13653" max="13653" width="9.375" style="2" customWidth="1"/>
    <col min="13654" max="13654" width="14.625" style="2" customWidth="1"/>
    <col min="13655" max="13655" width="12.75" style="2" customWidth="1"/>
    <col min="13656" max="13656" width="30.625" style="2" customWidth="1"/>
    <col min="13657" max="13906" width="9" style="2"/>
    <col min="13907" max="13907" width="23.25" style="2" customWidth="1"/>
    <col min="13908" max="13908" width="10.625" style="2" customWidth="1"/>
    <col min="13909" max="13909" width="9.375" style="2" customWidth="1"/>
    <col min="13910" max="13910" width="14.625" style="2" customWidth="1"/>
    <col min="13911" max="13911" width="12.75" style="2" customWidth="1"/>
    <col min="13912" max="13912" width="30.625" style="2" customWidth="1"/>
    <col min="13913" max="14162" width="9" style="2"/>
    <col min="14163" max="14163" width="23.25" style="2" customWidth="1"/>
    <col min="14164" max="14164" width="10.625" style="2" customWidth="1"/>
    <col min="14165" max="14165" width="9.375" style="2" customWidth="1"/>
    <col min="14166" max="14166" width="14.625" style="2" customWidth="1"/>
    <col min="14167" max="14167" width="12.75" style="2" customWidth="1"/>
    <col min="14168" max="14168" width="30.625" style="2" customWidth="1"/>
    <col min="14169" max="14418" width="9" style="2"/>
    <col min="14419" max="14419" width="23.25" style="2" customWidth="1"/>
    <col min="14420" max="14420" width="10.625" style="2" customWidth="1"/>
    <col min="14421" max="14421" width="9.375" style="2" customWidth="1"/>
    <col min="14422" max="14422" width="14.625" style="2" customWidth="1"/>
    <col min="14423" max="14423" width="12.75" style="2" customWidth="1"/>
    <col min="14424" max="14424" width="30.625" style="2" customWidth="1"/>
    <col min="14425" max="14674" width="9" style="2"/>
    <col min="14675" max="14675" width="23.25" style="2" customWidth="1"/>
    <col min="14676" max="14676" width="10.625" style="2" customWidth="1"/>
    <col min="14677" max="14677" width="9.375" style="2" customWidth="1"/>
    <col min="14678" max="14678" width="14.625" style="2" customWidth="1"/>
    <col min="14679" max="14679" width="12.75" style="2" customWidth="1"/>
    <col min="14680" max="14680" width="30.625" style="2" customWidth="1"/>
    <col min="14681" max="14930" width="9" style="2"/>
    <col min="14931" max="14931" width="23.25" style="2" customWidth="1"/>
    <col min="14932" max="14932" width="10.625" style="2" customWidth="1"/>
    <col min="14933" max="14933" width="9.375" style="2" customWidth="1"/>
    <col min="14934" max="14934" width="14.625" style="2" customWidth="1"/>
    <col min="14935" max="14935" width="12.75" style="2" customWidth="1"/>
    <col min="14936" max="14936" width="30.625" style="2" customWidth="1"/>
    <col min="14937" max="15186" width="9" style="2"/>
    <col min="15187" max="15187" width="23.25" style="2" customWidth="1"/>
    <col min="15188" max="15188" width="10.625" style="2" customWidth="1"/>
    <col min="15189" max="15189" width="9.375" style="2" customWidth="1"/>
    <col min="15190" max="15190" width="14.625" style="2" customWidth="1"/>
    <col min="15191" max="15191" width="12.75" style="2" customWidth="1"/>
    <col min="15192" max="15192" width="30.625" style="2" customWidth="1"/>
    <col min="15193" max="15442" width="9" style="2"/>
    <col min="15443" max="15443" width="23.25" style="2" customWidth="1"/>
    <col min="15444" max="15444" width="10.625" style="2" customWidth="1"/>
    <col min="15445" max="15445" width="9.375" style="2" customWidth="1"/>
    <col min="15446" max="15446" width="14.625" style="2" customWidth="1"/>
    <col min="15447" max="15447" width="12.75" style="2" customWidth="1"/>
    <col min="15448" max="15448" width="30.625" style="2" customWidth="1"/>
    <col min="15449" max="15698" width="9" style="2"/>
    <col min="15699" max="15699" width="23.25" style="2" customWidth="1"/>
    <col min="15700" max="15700" width="10.625" style="2" customWidth="1"/>
    <col min="15701" max="15701" width="9.375" style="2" customWidth="1"/>
    <col min="15702" max="15702" width="14.625" style="2" customWidth="1"/>
    <col min="15703" max="15703" width="12.75" style="2" customWidth="1"/>
    <col min="15704" max="15704" width="30.625" style="2" customWidth="1"/>
    <col min="15705" max="15954" width="9" style="2"/>
    <col min="15955" max="15955" width="23.25" style="2" customWidth="1"/>
    <col min="15956" max="15956" width="10.625" style="2" customWidth="1"/>
    <col min="15957" max="15957" width="9.375" style="2" customWidth="1"/>
    <col min="15958" max="15958" width="14.625" style="2" customWidth="1"/>
    <col min="15959" max="15959" width="12.75" style="2" customWidth="1"/>
    <col min="15960" max="15960" width="30.625" style="2" customWidth="1"/>
    <col min="15961" max="16384" width="9" style="2"/>
  </cols>
  <sheetData>
    <row r="1" spans="1:4" s="4" customFormat="1" ht="26.25" customHeight="1">
      <c r="A1" s="5"/>
      <c r="B1" s="244" t="s">
        <v>39</v>
      </c>
      <c r="C1" s="244"/>
      <c r="D1" s="244"/>
    </row>
    <row r="2" spans="1:4" s="7" customFormat="1" ht="34.5" customHeight="1">
      <c r="B2" s="22" t="s">
        <v>28</v>
      </c>
      <c r="C2" s="23" t="s">
        <v>36</v>
      </c>
      <c r="D2" s="22" t="s">
        <v>37</v>
      </c>
    </row>
    <row r="3" spans="1:4" ht="66.75" customHeight="1">
      <c r="B3" s="24" t="s">
        <v>34</v>
      </c>
      <c r="C3" s="25">
        <v>42591</v>
      </c>
      <c r="D3" s="26" t="s">
        <v>205</v>
      </c>
    </row>
    <row r="4" spans="1:4" ht="31.5" customHeight="1">
      <c r="B4" s="9" t="s">
        <v>213</v>
      </c>
      <c r="C4" s="27">
        <v>44458</v>
      </c>
      <c r="D4" s="28" t="s">
        <v>206</v>
      </c>
    </row>
    <row r="5" spans="1:4" ht="24" customHeight="1">
      <c r="B5" s="16" t="s">
        <v>214</v>
      </c>
      <c r="C5" s="27">
        <v>44783</v>
      </c>
      <c r="D5" s="28" t="s">
        <v>200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B1" zoomScaleNormal="100" workbookViewId="0">
      <selection activeCell="D3" sqref="D3"/>
    </sheetView>
  </sheetViews>
  <sheetFormatPr defaultRowHeight="14.25"/>
  <cols>
    <col min="1" max="1" width="2.75" style="11" hidden="1" customWidth="1"/>
    <col min="2" max="2" width="1.125" style="11" customWidth="1"/>
    <col min="3" max="3" width="28.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5" style="11" customWidth="1"/>
    <col min="209" max="209" width="91.875" style="11" customWidth="1"/>
    <col min="210" max="461" width="9" style="11"/>
    <col min="462" max="462" width="0" style="11" hidden="1" customWidth="1"/>
    <col min="463" max="463" width="1" style="11" customWidth="1"/>
    <col min="464" max="464" width="21.75" style="11" customWidth="1"/>
    <col min="465" max="465" width="91.875" style="11" customWidth="1"/>
    <col min="466" max="717" width="9" style="11"/>
    <col min="718" max="718" width="0" style="11" hidden="1" customWidth="1"/>
    <col min="719" max="719" width="1" style="11" customWidth="1"/>
    <col min="720" max="720" width="21.75" style="11" customWidth="1"/>
    <col min="721" max="721" width="91.875" style="11" customWidth="1"/>
    <col min="722" max="973" width="9" style="11"/>
    <col min="974" max="974" width="0" style="11" hidden="1" customWidth="1"/>
    <col min="975" max="975" width="1" style="11" customWidth="1"/>
    <col min="976" max="976" width="21.75" style="11" customWidth="1"/>
    <col min="977" max="977" width="91.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5" style="11" customWidth="1"/>
    <col min="1233" max="1233" width="91.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5" style="11" customWidth="1"/>
    <col min="1489" max="1489" width="91.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5" style="11" customWidth="1"/>
    <col min="1745" max="1745" width="91.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5" style="11" customWidth="1"/>
    <col min="2001" max="2001" width="91.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5" style="11" customWidth="1"/>
    <col min="2257" max="2257" width="91.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5" style="11" customWidth="1"/>
    <col min="2513" max="2513" width="91.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5" style="11" customWidth="1"/>
    <col min="2769" max="2769" width="91.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5" style="11" customWidth="1"/>
    <col min="3025" max="3025" width="91.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5" style="11" customWidth="1"/>
    <col min="3281" max="3281" width="91.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5" style="11" customWidth="1"/>
    <col min="3537" max="3537" width="91.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5" style="11" customWidth="1"/>
    <col min="3793" max="3793" width="91.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5" style="11" customWidth="1"/>
    <col min="4049" max="4049" width="91.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5" style="11" customWidth="1"/>
    <col min="4305" max="4305" width="91.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5" style="11" customWidth="1"/>
    <col min="4561" max="4561" width="91.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5" style="11" customWidth="1"/>
    <col min="4817" max="4817" width="91.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5" style="11" customWidth="1"/>
    <col min="5073" max="5073" width="91.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5" style="11" customWidth="1"/>
    <col min="5329" max="5329" width="91.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5" style="11" customWidth="1"/>
    <col min="5585" max="5585" width="91.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5" style="11" customWidth="1"/>
    <col min="5841" max="5841" width="91.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5" style="11" customWidth="1"/>
    <col min="6097" max="6097" width="91.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5" style="11" customWidth="1"/>
    <col min="6353" max="6353" width="91.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5" style="11" customWidth="1"/>
    <col min="6609" max="6609" width="91.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5" style="11" customWidth="1"/>
    <col min="6865" max="6865" width="91.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5" style="11" customWidth="1"/>
    <col min="7121" max="7121" width="91.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5" style="11" customWidth="1"/>
    <col min="7377" max="7377" width="91.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5" style="11" customWidth="1"/>
    <col min="7633" max="7633" width="91.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5" style="11" customWidth="1"/>
    <col min="7889" max="7889" width="91.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5" style="11" customWidth="1"/>
    <col min="8145" max="8145" width="91.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5" style="11" customWidth="1"/>
    <col min="8401" max="8401" width="91.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5" style="11" customWidth="1"/>
    <col min="8657" max="8657" width="91.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5" style="11" customWidth="1"/>
    <col min="8913" max="8913" width="91.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5" style="11" customWidth="1"/>
    <col min="9169" max="9169" width="91.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5" style="11" customWidth="1"/>
    <col min="9425" max="9425" width="91.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5" style="11" customWidth="1"/>
    <col min="9681" max="9681" width="91.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5" style="11" customWidth="1"/>
    <col min="9937" max="9937" width="91.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5" style="11" customWidth="1"/>
    <col min="10193" max="10193" width="91.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5" style="11" customWidth="1"/>
    <col min="10449" max="10449" width="91.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5" style="11" customWidth="1"/>
    <col min="10705" max="10705" width="91.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5" style="11" customWidth="1"/>
    <col min="10961" max="10961" width="91.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5" style="11" customWidth="1"/>
    <col min="11217" max="11217" width="91.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5" style="11" customWidth="1"/>
    <col min="11473" max="11473" width="91.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5" style="11" customWidth="1"/>
    <col min="11729" max="11729" width="91.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5" style="11" customWidth="1"/>
    <col min="11985" max="11985" width="91.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5" style="11" customWidth="1"/>
    <col min="12241" max="12241" width="91.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5" style="11" customWidth="1"/>
    <col min="12497" max="12497" width="91.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5" style="11" customWidth="1"/>
    <col min="12753" max="12753" width="91.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5" style="11" customWidth="1"/>
    <col min="13009" max="13009" width="91.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5" style="11" customWidth="1"/>
    <col min="13265" max="13265" width="91.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5" style="11" customWidth="1"/>
    <col min="13521" max="13521" width="91.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5" style="11" customWidth="1"/>
    <col min="13777" max="13777" width="91.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5" style="11" customWidth="1"/>
    <col min="14033" max="14033" width="91.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5" style="11" customWidth="1"/>
    <col min="14289" max="14289" width="91.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5" style="11" customWidth="1"/>
    <col min="14545" max="14545" width="91.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5" style="11" customWidth="1"/>
    <col min="14801" max="14801" width="91.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5" style="11" customWidth="1"/>
    <col min="15057" max="15057" width="91.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5" style="11" customWidth="1"/>
    <col min="15313" max="15313" width="91.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5" style="11" customWidth="1"/>
    <col min="15569" max="15569" width="91.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5" style="11" customWidth="1"/>
    <col min="15825" max="15825" width="91.875" style="11" customWidth="1"/>
    <col min="15826" max="16384" width="9" style="11"/>
  </cols>
  <sheetData>
    <row r="1" spans="3:6" s="10" customFormat="1" ht="20.25" customHeight="1">
      <c r="C1" s="246" t="s">
        <v>309</v>
      </c>
      <c r="D1" s="247"/>
    </row>
    <row r="2" spans="3:6" ht="18.75" customHeight="1">
      <c r="C2" s="245" t="s">
        <v>43</v>
      </c>
      <c r="D2" s="245"/>
    </row>
    <row r="3" spans="3:6" ht="31.5" customHeight="1">
      <c r="C3" s="41" t="s">
        <v>243</v>
      </c>
      <c r="D3" s="75" t="s">
        <v>244</v>
      </c>
    </row>
    <row r="4" spans="3:6" ht="31.5" customHeight="1">
      <c r="C4" s="16" t="s">
        <v>67</v>
      </c>
      <c r="D4" s="14" t="s">
        <v>286</v>
      </c>
    </row>
    <row r="5" spans="3:6" ht="45" customHeight="1">
      <c r="C5" s="16" t="s">
        <v>303</v>
      </c>
      <c r="D5" s="14" t="s">
        <v>304</v>
      </c>
    </row>
    <row r="6" spans="3:6" ht="45" customHeight="1">
      <c r="C6" s="16" t="s">
        <v>284</v>
      </c>
      <c r="D6" s="14" t="s">
        <v>285</v>
      </c>
    </row>
    <row r="7" spans="3:6" ht="47.25" customHeight="1">
      <c r="C7" s="16" t="s">
        <v>296</v>
      </c>
      <c r="D7" s="14" t="s">
        <v>299</v>
      </c>
    </row>
    <row r="8" spans="3:6" ht="46.5" customHeight="1">
      <c r="C8" s="16" t="s">
        <v>313</v>
      </c>
      <c r="D8" s="14" t="s">
        <v>314</v>
      </c>
    </row>
    <row r="9" spans="3:6" ht="51" customHeight="1">
      <c r="C9" s="41" t="s">
        <v>302</v>
      </c>
      <c r="D9" s="14" t="s">
        <v>308</v>
      </c>
    </row>
    <row r="10" spans="3:6" ht="24.75" customHeight="1">
      <c r="C10" s="245" t="s">
        <v>78</v>
      </c>
      <c r="D10" s="245"/>
    </row>
    <row r="11" spans="3:6" ht="45" customHeight="1">
      <c r="C11" s="20" t="s">
        <v>262</v>
      </c>
      <c r="D11" s="14" t="s">
        <v>321</v>
      </c>
    </row>
    <row r="12" spans="3:6" ht="32.25" customHeight="1">
      <c r="C12" s="41" t="s">
        <v>297</v>
      </c>
      <c r="D12" s="14" t="s">
        <v>301</v>
      </c>
    </row>
    <row r="13" spans="3:6" ht="33" customHeight="1">
      <c r="C13" s="74" t="s">
        <v>234</v>
      </c>
      <c r="D13" s="14" t="s">
        <v>312</v>
      </c>
      <c r="F13" s="13"/>
    </row>
    <row r="14" spans="3:6" ht="48" customHeight="1">
      <c r="C14" s="16" t="s">
        <v>238</v>
      </c>
      <c r="D14" s="14" t="s">
        <v>305</v>
      </c>
    </row>
    <row r="15" spans="3:6" ht="44.25" customHeight="1">
      <c r="C15" s="16" t="s">
        <v>237</v>
      </c>
      <c r="D15" s="14" t="s">
        <v>291</v>
      </c>
    </row>
    <row r="16" spans="3:6" ht="45" customHeight="1">
      <c r="C16" s="16" t="s">
        <v>283</v>
      </c>
      <c r="D16" s="14" t="s">
        <v>292</v>
      </c>
    </row>
    <row r="17" spans="3:4" ht="59.25" customHeight="1">
      <c r="C17" s="20" t="s">
        <v>239</v>
      </c>
      <c r="D17" s="14" t="s">
        <v>280</v>
      </c>
    </row>
    <row r="18" spans="3:4" ht="23.25" customHeight="1">
      <c r="C18" s="245" t="s">
        <v>81</v>
      </c>
      <c r="D18" s="245"/>
    </row>
    <row r="19" spans="3:4" ht="33" customHeight="1">
      <c r="C19" s="16" t="s">
        <v>67</v>
      </c>
      <c r="D19" s="14" t="s">
        <v>279</v>
      </c>
    </row>
    <row r="20" spans="3:4" ht="33" customHeight="1">
      <c r="C20" s="61" t="s">
        <v>48</v>
      </c>
      <c r="D20" s="14" t="s">
        <v>210</v>
      </c>
    </row>
    <row r="21" spans="3:4" ht="45" customHeight="1">
      <c r="C21" s="61" t="s">
        <v>242</v>
      </c>
      <c r="D21" s="14" t="s">
        <v>282</v>
      </c>
    </row>
    <row r="22" spans="3:4" ht="32.25" customHeight="1">
      <c r="C22" s="60" t="s">
        <v>90</v>
      </c>
      <c r="D22" s="14" t="s">
        <v>281</v>
      </c>
    </row>
    <row r="23" spans="3:4" ht="31.5" customHeight="1">
      <c r="C23" s="61" t="s">
        <v>241</v>
      </c>
      <c r="D23" s="14" t="s">
        <v>300</v>
      </c>
    </row>
    <row r="24" spans="3:4" ht="29.25" customHeight="1">
      <c r="C24" s="16" t="s">
        <v>112</v>
      </c>
      <c r="D24" s="14" t="s">
        <v>139</v>
      </c>
    </row>
    <row r="25" spans="3:4" ht="29.25" customHeight="1">
      <c r="C25" s="16" t="s">
        <v>240</v>
      </c>
      <c r="D25" s="14" t="s">
        <v>254</v>
      </c>
    </row>
    <row r="26" spans="3:4" ht="19.5" customHeight="1">
      <c r="C26" s="245" t="s">
        <v>82</v>
      </c>
      <c r="D26" s="245"/>
    </row>
    <row r="27" spans="3:4" ht="45" customHeight="1">
      <c r="C27" s="61" t="s">
        <v>108</v>
      </c>
      <c r="D27" s="14" t="s">
        <v>183</v>
      </c>
    </row>
    <row r="28" spans="3:4" ht="20.25" customHeight="1">
      <c r="C28" s="245" t="s">
        <v>109</v>
      </c>
      <c r="D28" s="245"/>
    </row>
    <row r="29" spans="3:4" ht="27.75" customHeight="1">
      <c r="C29" s="16" t="s">
        <v>252</v>
      </c>
      <c r="D29" s="14" t="s">
        <v>253</v>
      </c>
    </row>
    <row r="30" spans="3:4" ht="18.75" customHeight="1">
      <c r="C30" s="62" t="s">
        <v>227</v>
      </c>
      <c r="D30" s="14" t="s">
        <v>229</v>
      </c>
    </row>
    <row r="31" spans="3:4" ht="27.75" customHeight="1">
      <c r="C31" s="16" t="s">
        <v>228</v>
      </c>
      <c r="D31" s="14" t="s">
        <v>207</v>
      </c>
    </row>
    <row r="32" spans="3:4" ht="28.5" customHeight="1">
      <c r="C32" s="74" t="s">
        <v>261</v>
      </c>
      <c r="D32" s="14" t="s">
        <v>124</v>
      </c>
    </row>
    <row r="33" spans="3:4" ht="45" customHeight="1">
      <c r="C33" s="16" t="s">
        <v>131</v>
      </c>
      <c r="D33" s="14" t="s">
        <v>132</v>
      </c>
    </row>
    <row r="34" spans="3:4" ht="39.75" customHeight="1"/>
    <row r="35" spans="3:4" ht="43.5" customHeight="1"/>
    <row r="36" spans="3:4" ht="57" customHeight="1"/>
  </sheetData>
  <mergeCells count="6">
    <mergeCell ref="C28:D28"/>
    <mergeCell ref="C1:D1"/>
    <mergeCell ref="C2:D2"/>
    <mergeCell ref="C18:D18"/>
    <mergeCell ref="C10:D10"/>
    <mergeCell ref="C26:D2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2022-09-21T10:35:41Z</cp:lastPrinted>
  <dcterms:created xsi:type="dcterms:W3CDTF">2018-01-02T05:37:56Z</dcterms:created>
  <dcterms:modified xsi:type="dcterms:W3CDTF">2022-09-21T11:10:43Z</dcterms:modified>
</cp:coreProperties>
</file>