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Zainab\Desktop\"/>
    </mc:Choice>
  </mc:AlternateContent>
  <bookViews>
    <workbookView xWindow="240" yWindow="16770" windowWidth="20115" windowHeight="1170" activeTab="3"/>
  </bookViews>
  <sheets>
    <sheet name="المؤشرات الكلية" sheetId="11" r:id="rId1"/>
    <sheet name="نشرة التداول" sheetId="15" r:id="rId2"/>
    <sheet name="اجانب" sheetId="16" r:id="rId3"/>
    <sheet name="غير المتداولة" sheetId="8" r:id="rId4"/>
    <sheet name="الشركات الموقوفة" sheetId="4" r:id="rId5"/>
    <sheet name="اخبار الشركات" sheetId="5" r:id="rId6"/>
  </sheets>
  <calcPr calcId="162913"/>
</workbook>
</file>

<file path=xl/calcChain.xml><?xml version="1.0" encoding="utf-8"?>
<calcChain xmlns="http://schemas.openxmlformats.org/spreadsheetml/2006/main">
  <c r="D29" i="16" l="1"/>
  <c r="F28" i="16"/>
  <c r="E28" i="16"/>
  <c r="D28" i="16"/>
  <c r="F25" i="16"/>
  <c r="F29" i="16" s="1"/>
  <c r="E25" i="16"/>
  <c r="E29" i="16" s="1"/>
  <c r="D25" i="16"/>
  <c r="F20" i="16"/>
  <c r="E20" i="16"/>
  <c r="D20" i="16"/>
  <c r="F19" i="16"/>
  <c r="E19" i="16"/>
  <c r="D19" i="16"/>
  <c r="F14" i="16"/>
  <c r="F13" i="16"/>
  <c r="E13" i="16"/>
  <c r="D13" i="16"/>
  <c r="F10" i="16"/>
  <c r="E10" i="16"/>
  <c r="E14" i="16" s="1"/>
  <c r="D10" i="16"/>
  <c r="D14" i="16" s="1"/>
  <c r="L35" i="15"/>
  <c r="M35" i="15"/>
  <c r="N35" i="15"/>
  <c r="N47" i="15" s="1"/>
  <c r="L26" i="15"/>
  <c r="L47" i="15" s="1"/>
  <c r="M26" i="15"/>
  <c r="N26" i="15"/>
  <c r="L63" i="15"/>
  <c r="M63" i="15"/>
  <c r="M72" i="15" s="1"/>
  <c r="N63" i="15"/>
  <c r="N72" i="15" s="1"/>
  <c r="N73" i="15" s="1"/>
  <c r="L67" i="15"/>
  <c r="M67" i="15"/>
  <c r="N67" i="15"/>
  <c r="L71" i="15"/>
  <c r="L72" i="15" s="1"/>
  <c r="M71" i="15"/>
  <c r="N71" i="15"/>
  <c r="L39" i="15"/>
  <c r="M39" i="15"/>
  <c r="N39" i="15"/>
  <c r="L15" i="15"/>
  <c r="M15" i="15"/>
  <c r="N15" i="15"/>
  <c r="L53" i="15"/>
  <c r="L57" i="15" s="1"/>
  <c r="M53" i="15"/>
  <c r="M57" i="15" s="1"/>
  <c r="N53" i="15"/>
  <c r="N57" i="15" s="1"/>
  <c r="L46" i="15"/>
  <c r="M46" i="15"/>
  <c r="M47" i="15" s="1"/>
  <c r="N46" i="15"/>
  <c r="L73" i="15" l="1"/>
  <c r="M73" i="15"/>
  <c r="B11" i="11"/>
  <c r="B6" i="11" l="1"/>
  <c r="B5" i="11"/>
  <c r="B7" i="11"/>
</calcChain>
</file>

<file path=xl/sharedStrings.xml><?xml version="1.0" encoding="utf-8"?>
<sst xmlns="http://schemas.openxmlformats.org/spreadsheetml/2006/main" count="497" uniqueCount="337">
  <si>
    <t>سوق العراق للاوراق المالية</t>
  </si>
  <si>
    <t xml:space="preserve">القيمة المتداولة </t>
  </si>
  <si>
    <t xml:space="preserve">الاسهم المتداولة </t>
  </si>
  <si>
    <t>الصفقات</t>
  </si>
  <si>
    <t xml:space="preserve">الشركات المدرجة </t>
  </si>
  <si>
    <t xml:space="preserve">الشركات المتداولة </t>
  </si>
  <si>
    <t>الشركات المرتفعة</t>
  </si>
  <si>
    <t>الشركات المنخفضة</t>
  </si>
  <si>
    <t xml:space="preserve">الشركات غير المتداولة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</si>
  <si>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</si>
  <si>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</si>
  <si>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</si>
  <si>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</si>
  <si>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</si>
  <si>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</si>
  <si>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</si>
  <si>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</si>
  <si>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</si>
  <si>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</si>
  <si>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</si>
  <si>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</si>
  <si>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</si>
  <si>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</si>
  <si>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</si>
  <si>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</si>
  <si>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</si>
  <si>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</si>
  <si>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</si>
  <si>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</si>
  <si>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قطاع التأمين</t>
  </si>
  <si>
    <t>قطاع الاستثمار</t>
  </si>
  <si>
    <t>ــــــــــ</t>
  </si>
  <si>
    <t xml:space="preserve">الاسهم المتداولة  </t>
  </si>
  <si>
    <t>تاريخ الايقاف</t>
  </si>
  <si>
    <t>سبب الايقاف والملاحظات</t>
  </si>
  <si>
    <t xml:space="preserve"> الشركات الموقوفة عن التداول بقرار من هيئة الاوراق المالية </t>
  </si>
  <si>
    <t>قطاع الفنادق والسياحة</t>
  </si>
  <si>
    <t>الاهلية للتأمين</t>
  </si>
  <si>
    <t>NAHF</t>
  </si>
  <si>
    <t>BELF</t>
  </si>
  <si>
    <t xml:space="preserve">مصرف ايلاف الاسلامي </t>
  </si>
  <si>
    <t>العراقية لانتاج البذور</t>
  </si>
  <si>
    <t>AISP</t>
  </si>
  <si>
    <t>مجموع قطاع الزراعة</t>
  </si>
  <si>
    <t>مجموع السوق الثاني</t>
  </si>
  <si>
    <t>VMES</t>
  </si>
  <si>
    <t>بين النهرين للاستثمارات المالية</t>
  </si>
  <si>
    <t>مصرف العالم الاسلامي</t>
  </si>
  <si>
    <t>BWOR</t>
  </si>
  <si>
    <t>SBAG</t>
  </si>
  <si>
    <t>SILT</t>
  </si>
  <si>
    <t xml:space="preserve">البادية للنقل العام </t>
  </si>
  <si>
    <t>ITLI</t>
  </si>
  <si>
    <t>IELI</t>
  </si>
  <si>
    <t xml:space="preserve">الصناعات الالكترونية </t>
  </si>
  <si>
    <t xml:space="preserve">الصناعات الخفيفة </t>
  </si>
  <si>
    <t>VBAT</t>
  </si>
  <si>
    <t>الباتك للاستثمارات المالية</t>
  </si>
  <si>
    <t>نقطة</t>
  </si>
  <si>
    <t>الاكثر ربح</t>
  </si>
  <si>
    <t>الاكثر خسارة</t>
  </si>
  <si>
    <t>اغلاق</t>
  </si>
  <si>
    <t>التغير(%)</t>
  </si>
  <si>
    <t xml:space="preserve">الاكثر نشاطا حسب الاسهم المتداولة </t>
  </si>
  <si>
    <t xml:space="preserve">الاكثر نشاطا حسب القيمة المتداولة </t>
  </si>
  <si>
    <t xml:space="preserve">Web site : www.isx-iq.net     E-mail : info-isx@isx-iq.net   07834000034 - 07711211522 - 07270094594  : ص . ب :3607 العلوية  الهاتف </t>
  </si>
  <si>
    <t>شركة الريباس للدواجن والاعلاف</t>
  </si>
  <si>
    <t>AREB</t>
  </si>
  <si>
    <t>المؤشر60 ISX اليوم</t>
  </si>
  <si>
    <t>المؤشر 60 ISX السابق</t>
  </si>
  <si>
    <t xml:space="preserve">صناعة وتجارة الكارتون </t>
  </si>
  <si>
    <t>IICM</t>
  </si>
  <si>
    <t>HPAL</t>
  </si>
  <si>
    <t xml:space="preserve">فندق فلسطين </t>
  </si>
  <si>
    <t>عدد النقاط</t>
  </si>
  <si>
    <t>مصرف الراجح الاسلامي (BRAJ)</t>
  </si>
  <si>
    <t>AIRP</t>
  </si>
  <si>
    <t>المنتجات الزراعية</t>
  </si>
  <si>
    <t>مجموع السوق الثالث</t>
  </si>
  <si>
    <t>مجموع السوق</t>
  </si>
  <si>
    <t>طريق الخازر للمواد الانشائية</t>
  </si>
  <si>
    <t>IKHC</t>
  </si>
  <si>
    <t>BZII</t>
  </si>
  <si>
    <t xml:space="preserve">مصرف زين العراق الاسلامي </t>
  </si>
  <si>
    <t xml:space="preserve">                                             المؤشرات الكلية لتداول الاسهم في سوق العراق للاوراق المالية</t>
  </si>
  <si>
    <t>الوئام للاستثمار المالي</t>
  </si>
  <si>
    <t>VWIF</t>
  </si>
  <si>
    <t>فندق السدير</t>
  </si>
  <si>
    <t>HSAD</t>
  </si>
  <si>
    <t xml:space="preserve">مصرف آسيا العراق الاسلامي </t>
  </si>
  <si>
    <t>BAIB</t>
  </si>
  <si>
    <t>IRMC</t>
  </si>
  <si>
    <t xml:space="preserve">المعدنية والدراجات </t>
  </si>
  <si>
    <t>IMIB</t>
  </si>
  <si>
    <t>مصرف بغداد</t>
  </si>
  <si>
    <t>BBOB</t>
  </si>
  <si>
    <t>مصرف الشمال (BNOR)</t>
  </si>
  <si>
    <t>المصرف العراقي الاسلامي</t>
  </si>
  <si>
    <t>BIIB</t>
  </si>
  <si>
    <t>مصرف سومر التجاري</t>
  </si>
  <si>
    <t>BSUC</t>
  </si>
  <si>
    <t>بغداد العراق للنقل العام</t>
  </si>
  <si>
    <t>SBPT</t>
  </si>
  <si>
    <t>مصرف الانصاري الاسلامي</t>
  </si>
  <si>
    <t>BANS</t>
  </si>
  <si>
    <t>الخاتم للاتصالات</t>
  </si>
  <si>
    <t>TZNI</t>
  </si>
  <si>
    <t xml:space="preserve">مصرف جيهان الإسلامي </t>
  </si>
  <si>
    <t>BCIH</t>
  </si>
  <si>
    <t xml:space="preserve">مصرف القرطاس الإسلامي </t>
  </si>
  <si>
    <t>BQUR</t>
  </si>
  <si>
    <t xml:space="preserve">الصنائع الكيمياوية العصرية </t>
  </si>
  <si>
    <t>IMCI</t>
  </si>
  <si>
    <t>فنادق عشتار</t>
  </si>
  <si>
    <t>HISH</t>
  </si>
  <si>
    <t>ينظم سوق العراق للاوراق المالية التعامل باسهم الشركات المساهمة العراقية المدرجة والمسجلة في مركز الايداع العراقي ، من خلال شركات الوساطة العراقية المرخصة من قبل هيأة الاوراق المالية</t>
  </si>
  <si>
    <t>الاستثمارات السياحية</t>
  </si>
  <si>
    <t>HNTI</t>
  </si>
  <si>
    <t>تصنيع وتسويق التمور</t>
  </si>
  <si>
    <t>IIDP</t>
  </si>
  <si>
    <t>مصرف الشرق الاوسط</t>
  </si>
  <si>
    <t>BIME</t>
  </si>
  <si>
    <t>الخير للاستثمار المالي</t>
  </si>
  <si>
    <t>VKHF</t>
  </si>
  <si>
    <t>الوطنية لصناعات الاثاث المنزلي</t>
  </si>
  <si>
    <t>IHFI</t>
  </si>
  <si>
    <t>مصرف القابض الاسلامي</t>
  </si>
  <si>
    <t>BQAB</t>
  </si>
  <si>
    <t>مصرف بابل</t>
  </si>
  <si>
    <t>BBAY</t>
  </si>
  <si>
    <t>نسبة التغير</t>
  </si>
  <si>
    <t>فنادق المنصور</t>
  </si>
  <si>
    <t>HMAN</t>
  </si>
  <si>
    <t>مصرف المنصور</t>
  </si>
  <si>
    <t>BMNS</t>
  </si>
  <si>
    <t>المصرف الأهلي</t>
  </si>
  <si>
    <t>BNOI</t>
  </si>
  <si>
    <t>*</t>
  </si>
  <si>
    <t>نسبة التغير في المنصة النظامية (15%) ، ونسبة التغير في المنصة الثانية (20%) ، ونسبة التغير في المنصة الثالثة (5%)</t>
  </si>
  <si>
    <t>SNUC</t>
  </si>
  <si>
    <t xml:space="preserve">النخبة للمقاولات العامة </t>
  </si>
  <si>
    <t>مصرف الاقتصاد</t>
  </si>
  <si>
    <t>BEFI</t>
  </si>
  <si>
    <t xml:space="preserve">الامين للاستثمار المالي </t>
  </si>
  <si>
    <t>VAMF</t>
  </si>
  <si>
    <t>المصرف الدولي الإسلامي</t>
  </si>
  <si>
    <t>BINT</t>
  </si>
  <si>
    <t>قطاع الاتصالات</t>
  </si>
  <si>
    <t>اسياسيل للاتصالات</t>
  </si>
  <si>
    <t>TASC</t>
  </si>
  <si>
    <t>مجموع قطاع الاتصالات</t>
  </si>
  <si>
    <t>نقل المنتجات النفطية (SIGT)</t>
  </si>
  <si>
    <t>%</t>
  </si>
  <si>
    <t>مصرف الثقة الدولي الإسلامي</t>
  </si>
  <si>
    <t>BTRU</t>
  </si>
  <si>
    <t>مصرف الائتمان</t>
  </si>
  <si>
    <t>BROI</t>
  </si>
  <si>
    <t>العراقية لتسويق اللحوم</t>
  </si>
  <si>
    <t>AIPM</t>
  </si>
  <si>
    <t>السجاد والمفروشات</t>
  </si>
  <si>
    <t>IITC</t>
  </si>
  <si>
    <t>أولاً: أخبار الشركات .</t>
  </si>
  <si>
    <t>ثانياً: الشركات المساهمة الموقوفة عن التداول لانعقاد هيئاتها العامة</t>
  </si>
  <si>
    <t>ثالثاً: الشركات التي في التداول برأسمال الشركة المدرج (قبل الزيادة والرسملة) .</t>
  </si>
  <si>
    <t>مصرف العالم الاسلامي (BWOR)</t>
  </si>
  <si>
    <t>الحمراء للتأمين (NHAM)</t>
  </si>
  <si>
    <t>الامين للتأمين</t>
  </si>
  <si>
    <t>NAME</t>
  </si>
  <si>
    <t>الامين للاستثمارات العقارية (SAEI)</t>
  </si>
  <si>
    <t>مصرف الخليج</t>
  </si>
  <si>
    <t>BGUC</t>
  </si>
  <si>
    <t>الوطنية لصناعات الاثاث المنزلي(IHFI)</t>
  </si>
  <si>
    <t>رابعاً: صدور مصادقة دائرة تسجيل الشركات على انتهاء اجراءات الزيادة  .</t>
  </si>
  <si>
    <t xml:space="preserve"> صدرت مصادقة دائرة تسجيل الشركات بتاريخ  2023/6/12 على انتهاء إلاجراءات القانونية لزيادة رأسمال الشركة من (7) مليار  دينار الى (25) مليار دينار وفق المادة (55/ اولا) من قانون الشركات  تنفيذاً لقرار الهيئة العامة المنعقدة في 2022/12/24 ، وسيتم ادراج اسهم الزيادة بعد اكمال الإجراءات في مركز الايداع.</t>
  </si>
  <si>
    <t>مصرف الطيف الإسلامي</t>
  </si>
  <si>
    <t>BTIB</t>
  </si>
  <si>
    <t>المعمورة العقارية</t>
  </si>
  <si>
    <t>SMRI</t>
  </si>
  <si>
    <t>الزوراء للاستثمار المالي</t>
  </si>
  <si>
    <t>VZAF</t>
  </si>
  <si>
    <t>الحمراء للتأمين</t>
  </si>
  <si>
    <t>NHAM</t>
  </si>
  <si>
    <t>بغداد للمشروبات الغازية</t>
  </si>
  <si>
    <t>IBSD</t>
  </si>
  <si>
    <t>صناعة المواد الانشائية الحديثة</t>
  </si>
  <si>
    <t>IMCM</t>
  </si>
  <si>
    <t>الامين للاستثمارات العقارية</t>
  </si>
  <si>
    <t>SAEI</t>
  </si>
  <si>
    <t>بابل للانتاج الحيواني والنباتي</t>
  </si>
  <si>
    <t>ABAP</t>
  </si>
  <si>
    <t>خامساً: توزيع الارباح</t>
  </si>
  <si>
    <t>مصرف الجنوب الإسلامي (BJAB)</t>
  </si>
  <si>
    <t>سد الموصل السياحية (HTVM)</t>
  </si>
  <si>
    <t>IMAP</t>
  </si>
  <si>
    <t>المنصور الدوائية</t>
  </si>
  <si>
    <t>الألبسة الجاهزة</t>
  </si>
  <si>
    <t>مصرف آشور الدولي (BASH)</t>
  </si>
  <si>
    <t>المصرف المتحد (BUND)</t>
  </si>
  <si>
    <t>الهلال الصناعية (IHLI)</t>
  </si>
  <si>
    <t>الكيمياوية والبلاستيكية (INCP)</t>
  </si>
  <si>
    <t>مصرف كوردستان الإسلامي (BKUI)</t>
  </si>
  <si>
    <t>إستناداً الى كتاب هيأة الاوراق المالية المرقم (1548/10) في 2023/7/26 إيقاف التداول لعدم تقديم البيانات المالية الفصلية للفصل الاول لعام 2023، واستمرار الإيقاف إستناداً الى كتاب هيأة الأوراق المالية المرقم 1905/10 في 2023/9/3 لعد تقديم البيانات المالية الختامية لعام 2022.علماً ان الشركة موقوفة عن التداول من تاريخ 2023/7/26 لانعقاد اجتماع الهيئة العامة. سعر الاغلاق (0.850) دينار.</t>
  </si>
  <si>
    <t>إستناداً إلى كتاب هيأة الأوراق المالية المرقم 2146/7 في 2021/11/11 بالاشارة إلى كتاب البنك المركزي العراقي المرقم 2857/16 في 2021/11/8 واستمرار الإيقاف إستناداً إلى كتاب هيأة الأوراق المالية المرقم 2751/10 في 2022/12/8، واستمرار الإيقاف إستناداً إلى كتاب هيأة الأوراق المالية المرقم 1905/10 في 2023/9/3 لعد تقديم البيانات المالية الختامية لعام 2022. سعر الاغلاق (1.000) دينار.</t>
  </si>
  <si>
    <t>إستناداً إلى كتاب هيأة الأوراق المالية المرقم 2385/10 في 2022/10/30 وكتاب البنك المركزي المرقم 26584/2/9 في 2022/10/20، واستمرار الإيقاف إستناداً إلى كتاب هيأة الأوراق المالية المرقم 1905/10 في 2023/9/3 لعد تقديم البيانات المالية الختامية لعام 2022.المصرف تحت وصاية البنك المركزي العراقي إستناداً لاحكام المادة (59/ا/د) من قانون المصارف رقم 94 لسنة 2004</t>
  </si>
  <si>
    <t>إستناداً إلى كتاب هيأة الأوراق المالية المرقم 10/13 في 2023/6/4 وكتابها المرقم 2653/7 في 2022/11/27 تقرر إيقاف التداول على اسهم الشركة. إستناداً إلى الامر التشريعي رقم (74) ووفقاً للمادة رقم (1) من اللائحة التنظيمية رقم (3). استمرار الايقاف لعدم تقديم البيانات المالية الفصلية للفصل الاول لعام 2023، واستمرار الإيقاف إستناداً إلى كتاب هيأة الأوراق المالية المرقم 1905/10 في 2023/9/3 لعد تقديم البيانات المالية الختامية لعام 2022. سعر الاغلاق (1.400) دينار.</t>
  </si>
  <si>
    <t xml:space="preserve">الموقوفة بقرار من هيأة الأوراق المالية </t>
  </si>
  <si>
    <t>إستناداً إلى كتاب هيأة الاوراق المالية المرقم (1905/10) في 2023/9/3 إيقاف التداول لعدم تقديم البيانات المالية الختامية لعام 2022. علماً أن الشركة موقوفة عن التداول إعتباراً من جلسة الثلاثاء 2023/8/22 لانعقاد اجتماع الهيئة العامة. سعر الاغلاق (6.000) دينار.</t>
  </si>
  <si>
    <t>إستناداً إلى كتاب هيأة الاوراق المالية المرقم (1905/10) في 2023/9/3 إيقاف التداول لعدم تقديم البيانات المالية الختامية لعام 2022. سعر الاغلاق (1.900) دينار.</t>
  </si>
  <si>
    <t>إستناداً إلى كتاب هيأة الاوراق المالية المرقم (1905/10) في 2023/9/3 إيقاف التداول لعدم تقديم البيانات المالية الختامية لعام 2022. سعر الاغلاق (0.700) دينار.</t>
  </si>
  <si>
    <t>إستناداً إلى كتاب هيأة الاوراق المالية المرقم (1905/10) في 2023/9/3 إيقاف التداول لعدم تقديم البيانات المالية الختامية لعام 2022. سعر الاغلاق (0.080) دينار.</t>
  </si>
  <si>
    <t>إستناداً إلى كتاب هيأة الاوراق المالية المرقم (1905/10) في 2023/9/3 إيقاف التداول لعدم تقديم البيانات المالية الختامية لعام 2022. سعر الاغلاق (0.470) دينار.</t>
  </si>
  <si>
    <t xml:space="preserve">العراقية للنقل البري </t>
  </si>
  <si>
    <t xml:space="preserve">مصرف الجنوب الإسلامي </t>
  </si>
  <si>
    <t>BJAB</t>
  </si>
  <si>
    <t>قررت الهئة العامة في إجتماعها المنعقد في 2023/8/24، زيادة رأس مال الشركة من (250) مليار إلى (510) مليار دينار وفق أحكام المادة (55/أولاً) من قانون الشركات.</t>
  </si>
  <si>
    <t xml:space="preserve">تمديد مدة (ثلاثة أشهر) من تاريخ 2023/7/3 لاكمال اجراءات عقد اجتماع الهيئة العامة لغرض الغاء فقرة الزيادة براس المال وفق قرار الهيئة العامة في إجتماعها المنعقد في 2022/3/3 زيادة راسمال الشركة من (250) الى (265) مليار دينار  وفق المادة (56/رابعا) من قانون الشركات . </t>
  </si>
  <si>
    <t xml:space="preserve">قررت الهيئة العامة في إجتماعها المنعقدة في 2023/8/9 زيادة رأسمال الشركة من (6,960,000,000) سهم الى (13,000,000,000) وفق المادة (55/ثانيا) من قانون الشركات </t>
  </si>
  <si>
    <t>الموصل لمدن الالعاب (SMOF)</t>
  </si>
  <si>
    <t xml:space="preserve">الحديثة للانتاج الحيواني </t>
  </si>
  <si>
    <t>AMAP</t>
  </si>
  <si>
    <t>رحاب كربلاء (HKAR)</t>
  </si>
  <si>
    <t>مدينة العاب الكرخ (SKTA)</t>
  </si>
  <si>
    <t>تعلن الشركة عن البدء بتوزيع الارباح النقدية للمساهمين بنسبة 12% من رأس مال الشركة إعتباراً من يوم 2023/9/17 مستصحبين معهم المستمسكات الثبوتية او الوكالات الأصولية لاستلام ارباحهم وشهادة الأسهم.</t>
  </si>
  <si>
    <t>BCOI</t>
  </si>
  <si>
    <t xml:space="preserve">المصرف التجاري العراقي  </t>
  </si>
  <si>
    <t>المعمورة العقارية (SMRI)</t>
  </si>
  <si>
    <t>تعلن الشركة عن البدء بتوزيع الارباح النقدية للمساهمين بنسبة 3.5% من رأس مال الشركة إعتباراً من يوم الاحد 2023/10/1 مستصحبين معهم المستمسكات الثبوتية او الوكالات الأصولية لاستلام ارباحهم وشهادة الأسهم.</t>
  </si>
  <si>
    <t>مصرف اربيل (BERI)</t>
  </si>
  <si>
    <t>مصرف العربية الإسلامي(BAAI)</t>
  </si>
  <si>
    <t>مجموع قطاع الفنادق والسياحة</t>
  </si>
  <si>
    <t xml:space="preserve">فندق بابل </t>
  </si>
  <si>
    <t>HBAY</t>
  </si>
  <si>
    <t xml:space="preserve">الخياطة الحديثة </t>
  </si>
  <si>
    <t>IMOS</t>
  </si>
  <si>
    <t>ابداع الشرق الاوسط (SIBD)</t>
  </si>
  <si>
    <t>المصرف الوطني الإسلامي(BNAI)</t>
  </si>
  <si>
    <t>الفلوجة لانتاج المواد الانشائية(IFCM)</t>
  </si>
  <si>
    <t>سيعقد إجتماع الهيئة العامة للشركة يوم الخميس الموافق 2023/11/2 الساعة العاشرة صباحا في جمعية الجيولوجيين العراقيين، لمناقشة الحسابات الختامية للسنتين الماليتين 2020 و2021. مناقشة معالجة العجز المتراكم، إنتخاب مجلس إدارة جديد من (5) أعضاء أصليين ومثلهم إحتياط. سيتم إيقاف التداول على أسهم الشركة إعتباراً من جلسة الاثنين 2023/10/30 .</t>
  </si>
  <si>
    <t xml:space="preserve">مصرف الاقليم التجاري </t>
  </si>
  <si>
    <t>BRTB</t>
  </si>
  <si>
    <t>مصرف أمين العراق الإسلامي</t>
  </si>
  <si>
    <t>BAME</t>
  </si>
  <si>
    <t xml:space="preserve">مصرف المستشار الإسلامي </t>
  </si>
  <si>
    <t>BMUI</t>
  </si>
  <si>
    <t>سيعقد إجتماع الهيئة العامة للشركة يوم السبت الموافق 2023/10/7 الساعة العاشرة صباحاً في قاعة فندق أربيل شيراتون، لمناقشة الحسابات الختامية للسنة المالية المنتهية في 2022/12/31، معالجة العجز المتراكم. تم إيقاف التداول على أسهم الشركة إعتباراً من جلسة الثلاثاء 2023/10/3 .</t>
  </si>
  <si>
    <t xml:space="preserve">قررت الهيئة العامة في إجتماعها المنعقدة في 2023/9/30 زيادة رأسمال الشركة من (1,500,000,000) سهم الى (1,650,000,000) وفق المادة (55/ثانيا) من قانون الشركات </t>
  </si>
  <si>
    <t>الموصل لمدن الالعاب</t>
  </si>
  <si>
    <t>SMOF</t>
  </si>
  <si>
    <t>مصرف الموصل</t>
  </si>
  <si>
    <t>الخليج للتأمين</t>
  </si>
  <si>
    <t>NGIR</t>
  </si>
  <si>
    <t>BMFI</t>
  </si>
  <si>
    <t>مصرف الاتحاد العراقي</t>
  </si>
  <si>
    <t>BUOI</t>
  </si>
  <si>
    <t xml:space="preserve">فندق بغداد </t>
  </si>
  <si>
    <t>HBAG</t>
  </si>
  <si>
    <t>الاهلية للانتاج الزراعي</t>
  </si>
  <si>
    <t>AAHP</t>
  </si>
  <si>
    <t>رحاب كربلاء</t>
  </si>
  <si>
    <t>HKAR</t>
  </si>
  <si>
    <t>سوق العراق للأوراق المالية</t>
  </si>
  <si>
    <t>نشرة تداول الاسهم المشتراة لغير العراقيين في السوق النظامي</t>
  </si>
  <si>
    <t>المجموع الكلي</t>
  </si>
  <si>
    <t>مصرف الاقليم التجاري (BRTB)</t>
  </si>
  <si>
    <t>قررت الهيئة العامة في إجتماعها المنعقد في 2023/9/26  زيادة رأس مال الشركة من 250 مليار دينار الى 300 مليار دينار وفق المادة (55/ثانيا) من قانون الشركات.</t>
  </si>
  <si>
    <t>قررت الهيئة العامة في إجتماعها المنعقد في 2023/10/10 زيادة رأسمال الشركة من (7,500,000,000) دينار الى (7,950,000,000)دينار وفقاً للمادة (55/أولاً) من قانون الشركات</t>
  </si>
  <si>
    <t>سيعقد إجتماع الهيئة العامة للشركة يوم الاحد الموافق 2023/10/22 الساعة الثانية عشرة ظهراً في بناية مصرف الشرق الاوسط، لمناقشة الحسابات الختامية للسنة المالية المنتهية في 2022/12/31. مناقشة مقسوم الارباح، إنتخاب مجلس إدارة جديد من (5) أعضاء أصليين ومثلهم إحتياط. تم إيقاف التداول على أسهم الشركة إعتباراً من جلسة الثلاثاء 2023/10/17 .</t>
  </si>
  <si>
    <t>مصرف المشرق العربي الاسلامي</t>
  </si>
  <si>
    <t>BAMS</t>
  </si>
  <si>
    <t>مصرف العربية الإسلامي</t>
  </si>
  <si>
    <t>BAAI</t>
  </si>
  <si>
    <t>دار السلام للتأمين</t>
  </si>
  <si>
    <t>NDSA</t>
  </si>
  <si>
    <t>قررت الهئة العامة في إجتماعها المنعقد في 2023/10/6، زيادة رأس مال الشركة من (250) مليار إلى (300) مليار دينار وفق أحكام المادة (55/أولاً) من قانون الشركات.</t>
  </si>
  <si>
    <t>مصرف العطاء الإسلامي</t>
  </si>
  <si>
    <t>BLAD</t>
  </si>
  <si>
    <t>مصرف عبر العراق</t>
  </si>
  <si>
    <t>BTRI</t>
  </si>
  <si>
    <t>قررت الهئة العامة في إجتماعها المنعقد في 2023/10/17، زيادة رأس مال الشركة من (251) مليار إلى (301) مليار دينار وفق أحكام المادة (55/أولاً) من قانون الشركات.</t>
  </si>
  <si>
    <t>المصرف الوطني الإسلامي</t>
  </si>
  <si>
    <t>BNAI</t>
  </si>
  <si>
    <t>العراقية للاعمال الهندسية</t>
  </si>
  <si>
    <t>IIEW</t>
  </si>
  <si>
    <t>فندق آشور (HASH)</t>
  </si>
  <si>
    <t>مصرف التنمية الدولي (BIDB)</t>
  </si>
  <si>
    <t>سيعقد إجتماع الهيئة العامة للشركة يوم الخميس الموافق 2023/10/26 الساعة الثانية عشر صباحاً في مقر الشركة ، لمناقشة الحسابات الختامية للسنة المالية المنتهية في 2022/12/31، زيادة راس المال الشركة وفق المادة (55/ثانيا) من قانون الشركات. تم إيقاف التداول على أسهم الشركة إعتباراً من جلسة الاثنين 2023/10/23 .</t>
  </si>
  <si>
    <t xml:space="preserve">مصرف نور العراق </t>
  </si>
  <si>
    <t>BINI</t>
  </si>
  <si>
    <t>فطاع التأمين</t>
  </si>
  <si>
    <t>مجموع قطاع التأمين</t>
  </si>
  <si>
    <t xml:space="preserve">مصرف بغداد </t>
  </si>
  <si>
    <t>المصرف العراقي الإسلامي(BIIB)</t>
  </si>
  <si>
    <r>
      <t>سيعقد إجتماع الهيئة العامة للشركة يوم السبت الموافق 2023/11/11 الساعة العاشرة صباحاً في فندق كراند ملينيوم /محافظة السليمانية، لمناقشة الحسابات الختامية للسنة المالية المنتهية في 2022/12/31، مناقشة مقسوم الارباح ،مناقشة زيادة رأسمال الشركة وفق المادة (55/اولا) من قانون الشركات بمبلغ (50) مليار دينار وتعديل عقد التاسيس</t>
    </r>
    <r>
      <rPr>
        <b/>
        <sz val="12"/>
        <color rgb="FF002060"/>
        <rFont val="Calibri"/>
        <family val="2"/>
        <scheme val="minor"/>
      </rPr>
      <t>. سيتم إيقاف التداول على أسهم الشركة إعتباراً من جلسة الثلاثاء 2023/11/7 .</t>
    </r>
  </si>
  <si>
    <t>مصرف الشرق الأوسط(BIME)</t>
  </si>
  <si>
    <t>سيعقد إجتماع الهيئة العامة للشركة يوم الثلاثاء الموافق 2023/11/21 الساعة العاشرة صباحاً في فندق كرستال /محافظةاربيل، لمناقشة الحسابات الختامية للسنتين المالييتين المنتهيتين في 2021/12/31 و2022/12/31 ، مناقشة مقسوم الارباح للسنتين 2021/12/31 و2022/12/31 . سيتم إيقاف التداول على أسهم الشركة إعتباراً من جلسة الخميس 2023/11/16 .</t>
  </si>
  <si>
    <t>قررت الهيئة العامة في إجتماعها المنعقدة في 2023/2/15 زيادة رأسمال الشركة من (1,660,000,000) سهم الى (3,320,000,000)سهم وفق المادة (55/اولا) من قانون الشركات من الفائض المتراكم. صدرت موافقة هيأة الاوراق المالية على تمديد فترة إضافة أسهم الزيادة لمدة (اربعة أشهر) من تاريخ 2023/6/15.</t>
  </si>
  <si>
    <t>بغداد للمشروبات الغازية (IBSD)</t>
  </si>
  <si>
    <t>تعلن الشركة عن البدء بتوزيع الارباح النقدية للمساهمين بنسبة 20% من رأس مال الشركة إعتباراً من يوم 2023/8/31 مستصحبين معهم المستمسكات الثبوتية او الوكالات الأصولية لاستلام ارباحهم وشهادة الأسهم.</t>
  </si>
  <si>
    <t>الاستثمارات السياحية (HNTI)</t>
  </si>
  <si>
    <t>تعلن الشركة للمساهمين الذين لم يستلمو ارباحهم لعام 2021 والسنوات السابقة مراجعة مقر الشركة مستصحبين معهم المستمسكات الثبوتية او الوكالات الأصوليةلاستلام ارباحهم وشهادة الأسهم.</t>
  </si>
  <si>
    <t>اسماك الشرق الأوسط</t>
  </si>
  <si>
    <t>AMEF</t>
  </si>
  <si>
    <t>مصرف الاستثمار العراقي</t>
  </si>
  <si>
    <t>BIBI</t>
  </si>
  <si>
    <t>سيعقد إجتماع الهيئة العامة للشركة يوم الاحد الموافق 2023/11/12 الساعة العاشرة والنصف صباحاً في مقر الشركة، لمناقشة الحسابات الختامية للسنة المالية المنتهية في 2022/12/31، مناقشة مقسوم الارباح ،. سيتم إيقاف التداول على أسهم الشركة إعتباراً من جلسة الثلاثاء 2023/11/7 .</t>
  </si>
  <si>
    <t>مصرف سومر التجاري(BSUC)</t>
  </si>
  <si>
    <t>مجموع قطاع الخدمات</t>
  </si>
  <si>
    <t>شركات الهيئة العامة</t>
  </si>
  <si>
    <t>الكندي لانتاج اللقاحات</t>
  </si>
  <si>
    <t>مدينة العاب الكرخ</t>
  </si>
  <si>
    <t>بغداد لمواد التغليف</t>
  </si>
  <si>
    <t>IBPM</t>
  </si>
  <si>
    <t>IKLV</t>
  </si>
  <si>
    <t>SKTA</t>
  </si>
  <si>
    <t>المصرف الاهلي العراقي</t>
  </si>
  <si>
    <t xml:space="preserve">قطاع الاتصالات </t>
  </si>
  <si>
    <t>اسيا سيل للاتصالات</t>
  </si>
  <si>
    <t xml:space="preserve">مجموع قطاع الاتصالات </t>
  </si>
  <si>
    <t>قررت الهئة العامة في إجتماعها المنعقد في 2023/10/19، زيادة رأس مال الشركة من (250) مليار إلى (257,147,995,943) مليار دينار وفق أحكام المادة (55/ثانيا) من قانون الشركات.</t>
  </si>
  <si>
    <t>مصرف الاستثمار العراقي(BIBI)</t>
  </si>
  <si>
    <t>نشرة  تداول الاسهم المباعة من غير العراقيين في السوق النظامي</t>
  </si>
  <si>
    <t>الخميس 2023/11/2</t>
  </si>
  <si>
    <t>الجلسة (200) لسنة 2023</t>
  </si>
  <si>
    <r>
      <t>الجلسة (200) نشرة منصة تداول الا</t>
    </r>
    <r>
      <rPr>
        <b/>
        <sz val="14"/>
        <color rgb="FF002060"/>
        <rFont val="Calibri"/>
        <family val="2"/>
        <scheme val="minor"/>
      </rPr>
      <t xml:space="preserve">سهم النظامية ليوم الخميس 2023/11/2 </t>
    </r>
    <r>
      <rPr>
        <b/>
        <sz val="14"/>
        <color rgb="FF002060"/>
        <rFont val="Calibri"/>
        <family val="2"/>
        <charset val="178"/>
        <scheme val="minor"/>
      </rPr>
      <t>Regular Market Trading</t>
    </r>
  </si>
  <si>
    <t>الجلسة (200) نشرة المنصة الثانية لتداول الشركات ليوم الخميس 2023/11/2 Second Market Trading</t>
  </si>
  <si>
    <t>الجلسة (200) نشرة المنصة الثالثة لتداول الشركات ليوم الخميس 2023/11/2 Undisclosed Platform Trading</t>
  </si>
  <si>
    <t>أخبار الشركات المساهمة المدرجة في سوق العراق للاوراق المالية الخميس 2023/11/2</t>
  </si>
  <si>
    <t>تم إطلاق التداول على أسهم الشركة إعتباراَ من جلسة الخميس 2023/11/2 بعد إجتماع الهيئة العامة المنعقد في 2023/10/24 المصادقة على الحسابات الختامية للسنة المالية المنتهية في 2022/12/31.</t>
  </si>
  <si>
    <t>الشركات غير المتداولة للمنصة النظامي لجلسة الخميس 2023/11/2</t>
  </si>
  <si>
    <t>الشركات غير المتداولة للمنصة الثانية لجلسة الخميس 2023/11/2</t>
  </si>
  <si>
    <t>الشركات غير المتداولة للمنصة الثالثة لجلسة الخميس 2023/11/2</t>
  </si>
  <si>
    <t>فندق آشور</t>
  </si>
  <si>
    <t>HASH</t>
  </si>
  <si>
    <t>نشرة تداول أسهم غير العراقيين لجلسة الخميس 2023/11/2</t>
  </si>
  <si>
    <t>مصرف الطيف الاسلامي</t>
  </si>
  <si>
    <t>نشرة  تداول الاسهم المشتراة لغير العراقيين في منصة الشركات غير  المفصحه</t>
  </si>
  <si>
    <t>العراقية للنقل البري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</si>
</sst>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1010000]yyyy/mm/dd;@"/>
    <numFmt numFmtId="166" formatCode="0.000"/>
    <numFmt numFmtId="167" formatCode="[$-F400]h:mm:ss\ AM/PM"/>
  </numFmts>
  <fonts count="85">
    <font>
      <sz val="11"/>
      <color theme="1"/>
      <name val="Calibri"/>
      <family val="2"/>
      <charset val="178"/>
      <scheme val="minor"/>
    </font>
    <font>
      <sz val="11"/>
      <color theme="1"/>
      <name val="Calibri"/>
      <family val="2"/>
      <scheme val="minor"/>
    </font>
    <font>
      <sz val="11"/>
      <color theme="1"/>
      <name val="Calibri"/>
      <family val="2"/>
      <scheme val="minor"/>
    </font>
    <font>
      <sz val="10"/>
      <name val="Arial"/>
      <family val="2"/>
    </font>
    <font>
      <b/>
      <sz val="16"/>
      <color rgb="FF002060"/>
      <name val="Calibri"/>
      <family val="2"/>
      <scheme val="minor"/>
    </font>
    <font>
      <b/>
      <sz val="14"/>
      <color rgb="FF002060"/>
      <name val="Calibri"/>
      <family val="2"/>
      <scheme val="minor"/>
    </font>
    <font>
      <sz val="11"/>
      <color rgb="FF002060"/>
      <name val="Calibri"/>
      <family val="2"/>
      <scheme val="minor"/>
    </font>
    <font>
      <b/>
      <sz val="12"/>
      <color rgb="FF002060"/>
      <name val="Calibri"/>
      <family val="2"/>
      <scheme val="minor"/>
    </font>
    <font>
      <b/>
      <sz val="15"/>
      <color rgb="FF00206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1"/>
      <color rgb="FF002060"/>
      <name val="Calibri"/>
      <family val="2"/>
      <charset val="178"/>
      <scheme val="minor"/>
    </font>
    <font>
      <b/>
      <sz val="11"/>
      <color rgb="FF002060"/>
      <name val="Arial"/>
      <family val="2"/>
    </font>
    <font>
      <b/>
      <sz val="11"/>
      <color rgb="FF002060"/>
      <name val="Calibri"/>
      <family val="2"/>
      <scheme val="minor"/>
    </font>
    <font>
      <sz val="16"/>
      <color theme="1"/>
      <name val="Calibri"/>
      <family val="2"/>
      <scheme val="minor"/>
    </font>
    <font>
      <b/>
      <sz val="12"/>
      <color theme="1"/>
      <name val="Calibri"/>
      <family val="2"/>
      <scheme val="minor"/>
    </font>
    <font>
      <b/>
      <sz val="11"/>
      <color rgb="FF002060"/>
      <name val="Calibri"/>
      <family val="2"/>
      <charset val="178"/>
      <scheme val="minor"/>
    </font>
    <font>
      <b/>
      <sz val="11"/>
      <color rgb="FF002060"/>
      <name val="Arial"/>
      <family val="2"/>
      <charset val="178"/>
    </font>
    <font>
      <b/>
      <sz val="14"/>
      <color rgb="FF002060"/>
      <name val="Calibri"/>
      <family val="2"/>
      <charset val="178"/>
      <scheme val="minor"/>
    </font>
    <font>
      <sz val="18"/>
      <color rgb="FF002060"/>
      <name val="Calibri"/>
      <family val="2"/>
      <scheme val="minor"/>
    </font>
    <font>
      <sz val="16"/>
      <color rgb="FF002060"/>
      <name val="Calibri"/>
      <family val="2"/>
      <scheme val="minor"/>
    </font>
    <font>
      <b/>
      <sz val="17"/>
      <color rgb="FF002060"/>
      <name val="Calibri"/>
      <family val="2"/>
      <scheme val="minor"/>
    </font>
    <font>
      <b/>
      <sz val="15"/>
      <color rgb="FF002060"/>
      <name val="Calibri"/>
      <family val="2"/>
      <scheme val="minor"/>
    </font>
    <font>
      <sz val="12"/>
      <color rgb="FF002060"/>
      <name val="Calibri"/>
      <family val="2"/>
      <scheme val="minor"/>
    </font>
    <font>
      <b/>
      <sz val="14"/>
      <color theme="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4"/>
      <color rgb="FF002060"/>
      <name val="Calibri"/>
      <family val="2"/>
      <charset val="178"/>
      <scheme val="minor"/>
    </font>
    <font>
      <b/>
      <sz val="12"/>
      <color rgb="FF002060"/>
      <name val="Arial"/>
      <family val="2"/>
      <charset val="178"/>
    </font>
    <font>
      <b/>
      <sz val="12"/>
      <color rgb="FFFF0000"/>
      <name val="Arial"/>
      <family val="2"/>
      <charset val="178"/>
    </font>
    <font>
      <b/>
      <sz val="12"/>
      <color rgb="FF00B050"/>
      <name val="Arial"/>
      <family val="2"/>
      <charset val="178"/>
    </font>
    <font>
      <b/>
      <sz val="14"/>
      <color theme="1"/>
      <name val="Calibri"/>
      <family val="2"/>
      <charset val="178"/>
      <scheme val="minor"/>
    </font>
    <font>
      <b/>
      <sz val="14"/>
      <color indexed="56"/>
      <name val="Arial"/>
      <family val="2"/>
    </font>
    <font>
      <b/>
      <sz val="14"/>
      <color theme="3"/>
      <name val="Arial"/>
      <family val="2"/>
      <charset val="178"/>
    </font>
    <font>
      <b/>
      <sz val="14"/>
      <color theme="3"/>
      <name val="Calibri"/>
      <family val="2"/>
      <charset val="178"/>
      <scheme val="minor"/>
    </font>
    <font>
      <b/>
      <sz val="14"/>
      <color theme="3"/>
      <name val="Arial"/>
      <family val="2"/>
    </font>
    <font>
      <b/>
      <sz val="16"/>
      <color rgb="FF00B050"/>
      <name val="Calibri"/>
      <family val="2"/>
      <scheme val="minor"/>
    </font>
  </fonts>
  <fills count="61">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206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indexed="9"/>
        <bgColor indexed="64"/>
      </patternFill>
    </fill>
  </fills>
  <borders count="118">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auto="1"/>
      </top>
      <bottom style="thin">
        <color theme="0"/>
      </bottom>
      <diagonal/>
    </border>
    <border>
      <left style="thin">
        <color auto="1"/>
      </left>
      <right style="thin">
        <color auto="1"/>
      </right>
      <top style="thin">
        <color indexed="64"/>
      </top>
      <bottom style="thin">
        <color indexed="64"/>
      </bottom>
      <diagonal/>
    </border>
    <border>
      <left style="thin">
        <color theme="0"/>
      </left>
      <right/>
      <top style="thin">
        <color theme="0"/>
      </top>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79">
    <xf numFmtId="0" fontId="0" fillId="0" borderId="0"/>
    <xf numFmtId="0" fontId="3" fillId="0" borderId="0"/>
    <xf numFmtId="0" fontId="3" fillId="0" borderId="0"/>
    <xf numFmtId="0" fontId="9" fillId="12" borderId="0" applyNumberFormat="0" applyBorder="0" applyAlignment="0" applyProtection="0"/>
    <xf numFmtId="0" fontId="9" fillId="12" borderId="0" applyNumberFormat="0" applyBorder="0" applyAlignment="0" applyProtection="0"/>
    <xf numFmtId="0" fontId="10" fillId="3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10" fillId="3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10" fillId="37"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0" fillId="3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10" fillId="39"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10" fillId="4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10" fillId="41"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10" fillId="42"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10" fillId="43"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10" fillId="3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10" fillId="41"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10" fillId="4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11" fillId="45"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11" fillId="4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11" fillId="43"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11" fillId="46"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11" fillId="47"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11" fillId="48"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11" fillId="4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11" fillId="50"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11" fillId="5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1" fillId="46"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11" fillId="47"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11" fillId="52"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12" fillId="36" borderId="0" applyNumberFormat="0" applyBorder="0" applyAlignment="0" applyProtection="0"/>
    <xf numFmtId="0" fontId="31" fillId="8" borderId="14" applyNumberFormat="0" applyAlignment="0" applyProtection="0"/>
    <xf numFmtId="0" fontId="31" fillId="8" borderId="14" applyNumberFormat="0" applyAlignment="0" applyProtection="0"/>
    <xf numFmtId="0" fontId="13" fillId="53" borderId="20" applyNumberFormat="0" applyAlignment="0" applyProtection="0"/>
    <xf numFmtId="0" fontId="32" fillId="9" borderId="17" applyNumberFormat="0" applyAlignment="0" applyProtection="0"/>
    <xf numFmtId="0" fontId="32" fillId="9" borderId="17" applyNumberFormat="0" applyAlignment="0" applyProtection="0"/>
    <xf numFmtId="0" fontId="14" fillId="54" borderId="21" applyNumberFormat="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16" fillId="37" borderId="0" applyNumberFormat="0" applyBorder="0" applyAlignment="0" applyProtection="0"/>
    <xf numFmtId="0" fontId="35" fillId="0" borderId="11" applyNumberFormat="0" applyFill="0" applyAlignment="0" applyProtection="0"/>
    <xf numFmtId="0" fontId="35" fillId="0" borderId="11" applyNumberFormat="0" applyFill="0" applyAlignment="0" applyProtection="0"/>
    <xf numFmtId="0" fontId="17" fillId="0" borderId="2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18" fillId="0" borderId="23" applyNumberFormat="0" applyFill="0" applyAlignment="0" applyProtection="0"/>
    <xf numFmtId="0" fontId="37" fillId="0" borderId="13" applyNumberFormat="0" applyFill="0" applyAlignment="0" applyProtection="0"/>
    <xf numFmtId="0" fontId="37" fillId="0" borderId="13" applyNumberFormat="0" applyFill="0" applyAlignment="0" applyProtection="0"/>
    <xf numFmtId="0" fontId="19" fillId="0" borderId="24"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9" fillId="0" borderId="0" applyNumberFormat="0" applyFill="0" applyBorder="0" applyAlignment="0" applyProtection="0"/>
    <xf numFmtId="0" fontId="38" fillId="7" borderId="14" applyNumberFormat="0" applyAlignment="0" applyProtection="0"/>
    <xf numFmtId="0" fontId="38" fillId="7" borderId="14" applyNumberFormat="0" applyAlignment="0" applyProtection="0"/>
    <xf numFmtId="0" fontId="20" fillId="40" borderId="20" applyNumberFormat="0" applyAlignment="0" applyProtection="0"/>
    <xf numFmtId="0" fontId="39" fillId="0" borderId="16" applyNumberFormat="0" applyFill="0" applyAlignment="0" applyProtection="0"/>
    <xf numFmtId="0" fontId="39" fillId="0" borderId="16" applyNumberFormat="0" applyFill="0" applyAlignment="0" applyProtection="0"/>
    <xf numFmtId="0" fontId="21" fillId="0" borderId="25" applyNumberFormat="0" applyFill="0" applyAlignment="0" applyProtection="0"/>
    <xf numFmtId="0" fontId="40" fillId="6" borderId="0" applyNumberFormat="0" applyBorder="0" applyAlignment="0" applyProtection="0"/>
    <xf numFmtId="0" fontId="40" fillId="6" borderId="0" applyNumberFormat="0" applyBorder="0" applyAlignment="0" applyProtection="0"/>
    <xf numFmtId="0" fontId="22" fillId="55"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10" borderId="18" applyNumberFormat="0" applyFont="0" applyAlignment="0" applyProtection="0"/>
    <xf numFmtId="0" fontId="28" fillId="10" borderId="18" applyNumberFormat="0" applyFont="0" applyAlignment="0" applyProtection="0"/>
    <xf numFmtId="0" fontId="3" fillId="56" borderId="26" applyNumberFormat="0" applyFont="0" applyAlignment="0" applyProtection="0"/>
    <xf numFmtId="0" fontId="3" fillId="56" borderId="26" applyNumberFormat="0" applyFont="0" applyAlignment="0" applyProtection="0"/>
    <xf numFmtId="0" fontId="41" fillId="8" borderId="15" applyNumberFormat="0" applyAlignment="0" applyProtection="0"/>
    <xf numFmtId="0" fontId="41" fillId="8" borderId="15" applyNumberFormat="0" applyAlignment="0" applyProtection="0"/>
    <xf numFmtId="0" fontId="24" fillId="53" borderId="27" applyNumberFormat="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5" fillId="0" borderId="0" applyNumberFormat="0" applyFill="0" applyBorder="0" applyAlignment="0" applyProtection="0"/>
    <xf numFmtId="0" fontId="43" fillId="0" borderId="19" applyNumberFormat="0" applyFill="0" applyAlignment="0" applyProtection="0"/>
    <xf numFmtId="0" fontId="43" fillId="0" borderId="19" applyNumberFormat="0" applyFill="0" applyAlignment="0" applyProtection="0"/>
    <xf numFmtId="0" fontId="26" fillId="0" borderId="28"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7" fillId="0" borderId="0" applyNumberFormat="0" applyFill="0" applyBorder="0" applyAlignment="0" applyProtection="0"/>
    <xf numFmtId="0" fontId="13" fillId="53" borderId="29" applyNumberFormat="0" applyAlignment="0" applyProtection="0"/>
    <xf numFmtId="0" fontId="20" fillId="40" borderId="29" applyNumberFormat="0" applyAlignment="0" applyProtection="0"/>
    <xf numFmtId="0" fontId="3" fillId="56" borderId="30" applyNumberFormat="0" applyFont="0" applyAlignment="0" applyProtection="0"/>
    <xf numFmtId="0" fontId="3" fillId="56" borderId="30" applyNumberFormat="0" applyFont="0" applyAlignment="0" applyProtection="0"/>
    <xf numFmtId="0" fontId="24" fillId="53" borderId="31" applyNumberFormat="0" applyAlignment="0" applyProtection="0"/>
    <xf numFmtId="0" fontId="26" fillId="0" borderId="32" applyNumberFormat="0" applyFill="0" applyAlignment="0" applyProtection="0"/>
    <xf numFmtId="0" fontId="3" fillId="56" borderId="37" applyNumberFormat="0" applyFont="0" applyAlignment="0" applyProtection="0"/>
    <xf numFmtId="0" fontId="3" fillId="56" borderId="37" applyNumberFormat="0" applyFont="0" applyAlignment="0" applyProtection="0"/>
    <xf numFmtId="0" fontId="20" fillId="40" borderId="36" applyNumberFormat="0" applyAlignment="0" applyProtection="0"/>
    <xf numFmtId="0" fontId="13" fillId="53" borderId="36" applyNumberFormat="0" applyAlignment="0" applyProtection="0"/>
    <xf numFmtId="0" fontId="24" fillId="53" borderId="38" applyNumberFormat="0" applyAlignment="0" applyProtection="0"/>
    <xf numFmtId="0" fontId="26" fillId="0" borderId="39" applyNumberFormat="0" applyFill="0" applyAlignment="0" applyProtection="0"/>
    <xf numFmtId="0" fontId="3" fillId="56" borderId="41" applyNumberFormat="0" applyFont="0" applyAlignment="0" applyProtection="0"/>
    <xf numFmtId="0" fontId="3" fillId="56" borderId="41" applyNumberFormat="0" applyFont="0" applyAlignment="0" applyProtection="0"/>
    <xf numFmtId="0" fontId="20" fillId="40" borderId="40" applyNumberFormat="0" applyAlignment="0" applyProtection="0"/>
    <xf numFmtId="0" fontId="13" fillId="53" borderId="40" applyNumberFormat="0" applyAlignment="0" applyProtection="0"/>
    <xf numFmtId="0" fontId="24" fillId="53" borderId="42" applyNumberFormat="0" applyAlignment="0" applyProtection="0"/>
    <xf numFmtId="0" fontId="26" fillId="0" borderId="43" applyNumberFormat="0" applyFill="0" applyAlignment="0" applyProtection="0"/>
    <xf numFmtId="0" fontId="13" fillId="53" borderId="46" applyNumberFormat="0" applyAlignment="0" applyProtection="0"/>
    <xf numFmtId="0" fontId="20" fillId="40" borderId="46" applyNumberFormat="0" applyAlignment="0" applyProtection="0"/>
    <xf numFmtId="0" fontId="3" fillId="56" borderId="47" applyNumberFormat="0" applyFont="0" applyAlignment="0" applyProtection="0"/>
    <xf numFmtId="0" fontId="3" fillId="56" borderId="47" applyNumberFormat="0" applyFont="0" applyAlignment="0" applyProtection="0"/>
    <xf numFmtId="0" fontId="24" fillId="53" borderId="48" applyNumberFormat="0" applyAlignment="0" applyProtection="0"/>
    <xf numFmtId="0" fontId="26" fillId="0" borderId="49" applyNumberFormat="0" applyFill="0" applyAlignment="0" applyProtection="0"/>
    <xf numFmtId="0" fontId="59" fillId="0" borderId="0" applyNumberFormat="0" applyFill="0" applyBorder="0" applyAlignment="0" applyProtection="0"/>
    <xf numFmtId="0" fontId="60" fillId="0" borderId="11" applyNumberFormat="0" applyFill="0" applyAlignment="0" applyProtection="0"/>
    <xf numFmtId="0" fontId="61" fillId="0" borderId="12" applyNumberFormat="0" applyFill="0" applyAlignment="0" applyProtection="0"/>
    <xf numFmtId="0" fontId="62" fillId="0" borderId="13"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64" fillId="5" borderId="0" applyNumberFormat="0" applyBorder="0" applyAlignment="0" applyProtection="0"/>
    <xf numFmtId="0" fontId="65" fillId="6" borderId="0" applyNumberFormat="0" applyBorder="0" applyAlignment="0" applyProtection="0"/>
    <xf numFmtId="0" fontId="66" fillId="7" borderId="14" applyNumberFormat="0" applyAlignment="0" applyProtection="0"/>
    <xf numFmtId="0" fontId="67" fillId="8" borderId="15" applyNumberFormat="0" applyAlignment="0" applyProtection="0"/>
    <xf numFmtId="0" fontId="68" fillId="8" borderId="14" applyNumberFormat="0" applyAlignment="0" applyProtection="0"/>
    <xf numFmtId="0" fontId="69" fillId="0" borderId="16" applyNumberFormat="0" applyFill="0" applyAlignment="0" applyProtection="0"/>
    <xf numFmtId="0" fontId="70" fillId="9" borderId="17" applyNumberFormat="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3" fillId="0" borderId="19" applyNumberFormat="0" applyFill="0" applyAlignment="0" applyProtection="0"/>
    <xf numFmtId="0" fontId="7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74" fillId="18" borderId="0" applyNumberFormat="0" applyBorder="0" applyAlignment="0" applyProtection="0"/>
    <xf numFmtId="0" fontId="7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74" fillId="22" borderId="0" applyNumberFormat="0" applyBorder="0" applyAlignment="0" applyProtection="0"/>
    <xf numFmtId="0" fontId="7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74" fillId="34" borderId="0" applyNumberFormat="0" applyBorder="0" applyAlignment="0" applyProtection="0"/>
    <xf numFmtId="0" fontId="1" fillId="0" borderId="0"/>
    <xf numFmtId="0" fontId="1" fillId="10" borderId="18" applyNumberFormat="0" applyFont="0" applyAlignment="0" applyProtection="0"/>
  </cellStyleXfs>
  <cellXfs count="282">
    <xf numFmtId="0" fontId="0" fillId="0" borderId="0" xfId="0"/>
    <xf numFmtId="2" fontId="4" fillId="0" borderId="1" xfId="0" applyNumberFormat="1" applyFont="1" applyBorder="1"/>
    <xf numFmtId="0" fontId="6" fillId="0" borderId="0" xfId="0" applyFont="1"/>
    <xf numFmtId="2" fontId="8" fillId="0" borderId="1" xfId="2" applyNumberFormat="1" applyFont="1" applyBorder="1" applyAlignment="1">
      <alignment vertical="center"/>
    </xf>
    <xf numFmtId="2" fontId="8" fillId="0" borderId="10" xfId="2" applyNumberFormat="1" applyFont="1" applyBorder="1" applyAlignment="1">
      <alignment vertical="center"/>
    </xf>
    <xf numFmtId="2" fontId="4" fillId="0" borderId="8" xfId="0" applyNumberFormat="1" applyFont="1" applyBorder="1" applyAlignment="1">
      <alignment vertical="center"/>
    </xf>
    <xf numFmtId="2" fontId="8" fillId="0" borderId="0" xfId="2" applyNumberFormat="1" applyFont="1" applyBorder="1" applyAlignment="1">
      <alignment vertical="center"/>
    </xf>
    <xf numFmtId="0" fontId="0" fillId="0" borderId="0" xfId="0"/>
    <xf numFmtId="0" fontId="45" fillId="0" borderId="0" xfId="0" applyFont="1"/>
    <xf numFmtId="165" fontId="6" fillId="0" borderId="0" xfId="0" applyNumberFormat="1" applyFont="1"/>
    <xf numFmtId="0" fontId="46" fillId="0" borderId="54" xfId="0" applyFont="1" applyFill="1" applyBorder="1" applyAlignment="1">
      <alignment vertical="center"/>
    </xf>
    <xf numFmtId="164" fontId="46" fillId="0" borderId="54" xfId="0" applyNumberFormat="1" applyFont="1" applyBorder="1" applyAlignment="1">
      <alignment horizontal="left" vertical="center"/>
    </xf>
    <xf numFmtId="0" fontId="48" fillId="0" borderId="0" xfId="0" applyFont="1" applyAlignment="1">
      <alignment vertical="center"/>
    </xf>
    <xf numFmtId="0" fontId="7" fillId="0" borderId="54" xfId="0" applyFont="1" applyBorder="1" applyAlignment="1">
      <alignment horizontal="center" vertical="center"/>
    </xf>
    <xf numFmtId="0" fontId="49" fillId="0" borderId="0" xfId="0" applyFont="1" applyAlignment="1">
      <alignment vertical="center"/>
    </xf>
    <xf numFmtId="0" fontId="4" fillId="0" borderId="0" xfId="0" applyFont="1" applyAlignment="1">
      <alignment vertical="center"/>
    </xf>
    <xf numFmtId="164" fontId="51" fillId="0" borderId="54" xfId="0" applyNumberFormat="1" applyFont="1" applyBorder="1" applyAlignment="1">
      <alignment horizontal="center" vertical="center"/>
    </xf>
    <xf numFmtId="3" fontId="51" fillId="0" borderId="54" xfId="0" applyNumberFormat="1" applyFont="1" applyBorder="1" applyAlignment="1">
      <alignment horizontal="center" vertical="center"/>
    </xf>
    <xf numFmtId="0" fontId="53" fillId="0" borderId="0" xfId="0" applyFont="1"/>
    <xf numFmtId="2" fontId="54" fillId="0" borderId="1" xfId="0" applyNumberFormat="1" applyFont="1" applyBorder="1"/>
    <xf numFmtId="2" fontId="54" fillId="0" borderId="2" xfId="0" applyNumberFormat="1" applyFont="1" applyBorder="1"/>
    <xf numFmtId="0" fontId="54" fillId="0" borderId="1" xfId="0" applyFont="1" applyBorder="1"/>
    <xf numFmtId="0" fontId="54" fillId="0" borderId="2" xfId="0" applyFont="1" applyBorder="1"/>
    <xf numFmtId="0" fontId="7" fillId="0" borderId="60" xfId="0" applyFont="1" applyBorder="1" applyAlignment="1">
      <alignment horizontal="center" vertical="center"/>
    </xf>
    <xf numFmtId="2" fontId="4" fillId="0" borderId="7" xfId="0" applyNumberFormat="1" applyFont="1" applyBorder="1" applyAlignment="1">
      <alignment vertical="center"/>
    </xf>
    <xf numFmtId="0" fontId="46" fillId="0" borderId="0" xfId="0" applyFont="1" applyFill="1" applyBorder="1" applyAlignment="1">
      <alignment vertical="center"/>
    </xf>
    <xf numFmtId="3" fontId="51" fillId="58" borderId="54" xfId="0" applyNumberFormat="1" applyFont="1" applyFill="1" applyBorder="1" applyAlignment="1">
      <alignment horizontal="center" vertical="center"/>
    </xf>
    <xf numFmtId="3" fontId="51" fillId="58" borderId="69" xfId="0" applyNumberFormat="1" applyFont="1" applyFill="1" applyBorder="1" applyAlignment="1">
      <alignment horizontal="center" vertical="center"/>
    </xf>
    <xf numFmtId="3" fontId="51" fillId="59" borderId="51" xfId="0" applyNumberFormat="1" applyFont="1" applyFill="1" applyBorder="1" applyAlignment="1">
      <alignment horizontal="center" vertical="center"/>
    </xf>
    <xf numFmtId="0" fontId="51" fillId="0" borderId="0" xfId="0" applyFont="1" applyFill="1" applyBorder="1" applyAlignment="1">
      <alignment vertical="center"/>
    </xf>
    <xf numFmtId="3" fontId="45" fillId="0" borderId="0" xfId="0" applyNumberFormat="1" applyFont="1"/>
    <xf numFmtId="0" fontId="5" fillId="2" borderId="54" xfId="1" applyFont="1" applyFill="1" applyBorder="1" applyAlignment="1">
      <alignment horizontal="center" vertical="center"/>
    </xf>
    <xf numFmtId="0" fontId="47" fillId="0" borderId="34" xfId="0" applyFont="1" applyFill="1" applyBorder="1" applyAlignment="1">
      <alignment vertical="center"/>
    </xf>
    <xf numFmtId="2" fontId="5" fillId="0" borderId="54" xfId="2" applyNumberFormat="1" applyFont="1" applyBorder="1" applyAlignment="1">
      <alignment horizontal="center" vertical="center"/>
    </xf>
    <xf numFmtId="2" fontId="5" fillId="0" borderId="54" xfId="2" applyNumberFormat="1" applyFont="1" applyBorder="1" applyAlignment="1">
      <alignment horizontal="center" vertical="center" wrapText="1"/>
    </xf>
    <xf numFmtId="14" fontId="7" fillId="0" borderId="54" xfId="0" applyNumberFormat="1" applyFont="1" applyFill="1" applyBorder="1" applyAlignment="1">
      <alignment horizontal="center" vertical="center"/>
    </xf>
    <xf numFmtId="165" fontId="7" fillId="3" borderId="54" xfId="0" applyNumberFormat="1" applyFont="1" applyFill="1" applyBorder="1" applyAlignment="1">
      <alignment horizontal="right" vertical="center" wrapText="1"/>
    </xf>
    <xf numFmtId="0" fontId="7" fillId="0" borderId="55" xfId="0" applyFont="1" applyFill="1" applyBorder="1" applyAlignment="1">
      <alignment horizontal="center" vertical="center"/>
    </xf>
    <xf numFmtId="166" fontId="7" fillId="0" borderId="54" xfId="0" applyNumberFormat="1" applyFont="1" applyBorder="1" applyAlignment="1">
      <alignment horizontal="center" vertical="center"/>
    </xf>
    <xf numFmtId="2" fontId="7" fillId="0" borderId="54" xfId="0" applyNumberFormat="1" applyFont="1" applyBorder="1" applyAlignment="1">
      <alignment horizontal="center" vertical="center"/>
    </xf>
    <xf numFmtId="0" fontId="47" fillId="2" borderId="54" xfId="1" applyFont="1" applyFill="1" applyBorder="1" applyAlignment="1">
      <alignment horizontal="center" vertical="center"/>
    </xf>
    <xf numFmtId="0" fontId="47" fillId="2" borderId="54" xfId="1" applyFont="1" applyFill="1" applyBorder="1" applyAlignment="1">
      <alignment horizontal="center" vertical="center" wrapText="1"/>
    </xf>
    <xf numFmtId="4" fontId="4" fillId="0" borderId="6" xfId="0" applyNumberFormat="1" applyFont="1" applyBorder="1" applyAlignment="1">
      <alignment horizontal="right" vertical="center"/>
    </xf>
    <xf numFmtId="3" fontId="4" fillId="0" borderId="1" xfId="0" applyNumberFormat="1" applyFont="1" applyBorder="1" applyAlignment="1">
      <alignment horizontal="right" vertical="center"/>
    </xf>
    <xf numFmtId="0" fontId="57" fillId="0" borderId="0" xfId="0" applyFont="1" applyAlignment="1">
      <alignment vertical="center"/>
    </xf>
    <xf numFmtId="164" fontId="46" fillId="0" borderId="75" xfId="0" applyNumberFormat="1" applyFont="1" applyBorder="1" applyAlignment="1">
      <alignment horizontal="center" vertical="center"/>
    </xf>
    <xf numFmtId="164" fontId="51" fillId="0" borderId="75" xfId="0" applyNumberFormat="1" applyFont="1" applyBorder="1" applyAlignment="1">
      <alignment horizontal="center" vertical="center"/>
    </xf>
    <xf numFmtId="0" fontId="47" fillId="0" borderId="75" xfId="0" applyFont="1" applyFill="1" applyBorder="1" applyAlignment="1">
      <alignment vertical="center"/>
    </xf>
    <xf numFmtId="0" fontId="46" fillId="0" borderId="75" xfId="0" applyFont="1" applyFill="1" applyBorder="1" applyAlignment="1">
      <alignment vertical="center"/>
    </xf>
    <xf numFmtId="0" fontId="51" fillId="0" borderId="75" xfId="0" applyFont="1" applyFill="1" applyBorder="1" applyAlignment="1">
      <alignment vertical="center"/>
    </xf>
    <xf numFmtId="0" fontId="5" fillId="2" borderId="75" xfId="1" applyFont="1" applyFill="1" applyBorder="1" applyAlignment="1">
      <alignment horizontal="center" vertical="center"/>
    </xf>
    <xf numFmtId="164" fontId="46" fillId="0" borderId="75" xfId="0" applyNumberFormat="1" applyFont="1" applyBorder="1" applyAlignment="1">
      <alignment horizontal="left" vertical="center"/>
    </xf>
    <xf numFmtId="164" fontId="51" fillId="0" borderId="81" xfId="0" applyNumberFormat="1" applyFont="1" applyBorder="1" applyAlignment="1">
      <alignment horizontal="center" vertical="center"/>
    </xf>
    <xf numFmtId="2" fontId="54" fillId="0" borderId="83" xfId="0" applyNumberFormat="1" applyFont="1" applyBorder="1"/>
    <xf numFmtId="2" fontId="4" fillId="0" borderId="1" xfId="0" applyNumberFormat="1" applyFont="1" applyBorder="1" applyAlignment="1">
      <alignment horizontal="right" vertical="center"/>
    </xf>
    <xf numFmtId="2" fontId="54" fillId="0" borderId="8" xfId="0" applyNumberFormat="1" applyFont="1" applyBorder="1"/>
    <xf numFmtId="2" fontId="4" fillId="0" borderId="10" xfId="0" applyNumberFormat="1" applyFont="1" applyBorder="1" applyAlignment="1">
      <alignment vertical="center"/>
    </xf>
    <xf numFmtId="1" fontId="4" fillId="0" borderId="2" xfId="0" applyNumberFormat="1" applyFont="1" applyBorder="1" applyAlignment="1">
      <alignment vertical="center"/>
    </xf>
    <xf numFmtId="2" fontId="4" fillId="0" borderId="80" xfId="0" applyNumberFormat="1" applyFont="1" applyBorder="1" applyAlignment="1">
      <alignment vertical="center"/>
    </xf>
    <xf numFmtId="2" fontId="54" fillId="0" borderId="7" xfId="0" applyNumberFormat="1" applyFont="1" applyBorder="1"/>
    <xf numFmtId="2" fontId="4" fillId="0" borderId="7" xfId="0" applyNumberFormat="1" applyFont="1" applyBorder="1" applyAlignment="1">
      <alignment vertical="center" wrapText="1"/>
    </xf>
    <xf numFmtId="2" fontId="4" fillId="0" borderId="7" xfId="0" applyNumberFormat="1" applyFont="1" applyBorder="1"/>
    <xf numFmtId="3" fontId="4" fillId="0" borderId="2" xfId="0" applyNumberFormat="1" applyFont="1" applyBorder="1" applyAlignment="1">
      <alignment horizontal="right"/>
    </xf>
    <xf numFmtId="0" fontId="4" fillId="0" borderId="80" xfId="0" applyFont="1" applyBorder="1" applyAlignment="1">
      <alignment horizontal="center"/>
    </xf>
    <xf numFmtId="2" fontId="4" fillId="0" borderId="61" xfId="0" applyNumberFormat="1" applyFont="1" applyBorder="1" applyAlignment="1">
      <alignment vertical="center"/>
    </xf>
    <xf numFmtId="0" fontId="4" fillId="0" borderId="80" xfId="0" applyFont="1" applyBorder="1" applyAlignment="1">
      <alignment horizontal="center" vertical="center"/>
    </xf>
    <xf numFmtId="0" fontId="2" fillId="0" borderId="0" xfId="0" applyFont="1" applyAlignment="1">
      <alignment vertical="center"/>
    </xf>
    <xf numFmtId="2" fontId="4" fillId="0" borderId="8" xfId="0" applyNumberFormat="1" applyFont="1" applyBorder="1" applyAlignment="1">
      <alignment horizontal="right" vertical="center"/>
    </xf>
    <xf numFmtId="3" fontId="4" fillId="0" borderId="80" xfId="0" applyNumberFormat="1" applyFont="1" applyBorder="1" applyAlignment="1">
      <alignment horizontal="center" vertical="center"/>
    </xf>
    <xf numFmtId="0" fontId="47" fillId="0" borderId="91" xfId="0" applyFont="1" applyFill="1" applyBorder="1" applyAlignment="1">
      <alignment vertical="center"/>
    </xf>
    <xf numFmtId="0" fontId="46" fillId="0" borderId="91" xfId="0" applyFont="1" applyFill="1" applyBorder="1" applyAlignment="1">
      <alignment vertical="center"/>
    </xf>
    <xf numFmtId="164" fontId="51" fillId="0" borderId="92" xfId="0" applyNumberFormat="1" applyFont="1" applyBorder="1" applyAlignment="1">
      <alignment horizontal="center" vertical="center"/>
    </xf>
    <xf numFmtId="0" fontId="47" fillId="0" borderId="0" xfId="0" applyFont="1" applyFill="1" applyBorder="1" applyAlignment="1">
      <alignment vertical="center"/>
    </xf>
    <xf numFmtId="3" fontId="4" fillId="0" borderId="80" xfId="0" applyNumberFormat="1" applyFont="1" applyBorder="1" applyAlignment="1">
      <alignment horizontal="center" vertical="center"/>
    </xf>
    <xf numFmtId="3" fontId="47" fillId="2" borderId="54" xfId="1" applyNumberFormat="1" applyFont="1" applyFill="1" applyBorder="1" applyAlignment="1">
      <alignment horizontal="center" vertical="center" wrapText="1"/>
    </xf>
    <xf numFmtId="4" fontId="47" fillId="2" borderId="54" xfId="1" applyNumberFormat="1" applyFont="1" applyFill="1" applyBorder="1" applyAlignment="1">
      <alignment horizontal="center" vertical="center" wrapText="1"/>
    </xf>
    <xf numFmtId="4" fontId="45" fillId="0" borderId="0" xfId="0" applyNumberFormat="1" applyFont="1"/>
    <xf numFmtId="0" fontId="47" fillId="0" borderId="93" xfId="0" applyFont="1" applyFill="1" applyBorder="1" applyAlignment="1">
      <alignment vertical="center"/>
    </xf>
    <xf numFmtId="0" fontId="75" fillId="0" borderId="0" xfId="0" applyFont="1"/>
    <xf numFmtId="164" fontId="47" fillId="2" borderId="54" xfId="1" applyNumberFormat="1" applyFont="1" applyFill="1" applyBorder="1" applyAlignment="1">
      <alignment horizontal="center" vertical="center" wrapText="1"/>
    </xf>
    <xf numFmtId="164" fontId="45" fillId="0" borderId="0" xfId="0" applyNumberFormat="1" applyFont="1"/>
    <xf numFmtId="0" fontId="47" fillId="0" borderId="95" xfId="0" applyFont="1" applyFill="1" applyBorder="1" applyAlignment="1">
      <alignment vertical="center"/>
    </xf>
    <xf numFmtId="0" fontId="46" fillId="0" borderId="95" xfId="0" applyFont="1" applyFill="1" applyBorder="1" applyAlignment="1">
      <alignment vertical="center"/>
    </xf>
    <xf numFmtId="0" fontId="47" fillId="0" borderId="97" xfId="0" applyFont="1" applyFill="1" applyBorder="1" applyAlignment="1">
      <alignment vertical="center"/>
    </xf>
    <xf numFmtId="0" fontId="47" fillId="0" borderId="96" xfId="0" applyFont="1" applyFill="1" applyBorder="1" applyAlignment="1">
      <alignment vertical="center"/>
    </xf>
    <xf numFmtId="0" fontId="46" fillId="0" borderId="96" xfId="0" applyFont="1" applyFill="1" applyBorder="1" applyAlignment="1">
      <alignment vertical="center"/>
    </xf>
    <xf numFmtId="0" fontId="46" fillId="0" borderId="93" xfId="0" applyFont="1" applyFill="1" applyBorder="1" applyAlignment="1">
      <alignment vertical="center"/>
    </xf>
    <xf numFmtId="164" fontId="51" fillId="0" borderId="100" xfId="0" applyNumberFormat="1" applyFont="1" applyBorder="1" applyAlignment="1">
      <alignment horizontal="center" vertical="center"/>
    </xf>
    <xf numFmtId="4" fontId="51" fillId="0" borderId="100" xfId="0" applyNumberFormat="1" applyFont="1" applyBorder="1" applyAlignment="1">
      <alignment horizontal="center" vertical="center"/>
    </xf>
    <xf numFmtId="3" fontId="51" fillId="0" borderId="100" xfId="0" applyNumberFormat="1" applyFont="1" applyBorder="1" applyAlignment="1">
      <alignment horizontal="center" vertical="center"/>
    </xf>
    <xf numFmtId="0" fontId="4" fillId="0" borderId="76" xfId="0" applyFont="1" applyFill="1" applyBorder="1" applyAlignment="1">
      <alignment horizontal="right" vertical="center" wrapText="1"/>
    </xf>
    <xf numFmtId="164" fontId="51" fillId="0" borderId="101" xfId="0" applyNumberFormat="1" applyFont="1" applyBorder="1" applyAlignment="1">
      <alignment horizontal="center" vertical="center"/>
    </xf>
    <xf numFmtId="0" fontId="47" fillId="0" borderId="34" xfId="0" applyFont="1" applyFill="1" applyBorder="1" applyAlignment="1">
      <alignment vertical="center" wrapText="1"/>
    </xf>
    <xf numFmtId="0" fontId="47" fillId="0" borderId="101" xfId="0" applyFont="1" applyFill="1" applyBorder="1" applyAlignment="1">
      <alignment vertical="center"/>
    </xf>
    <xf numFmtId="0" fontId="46" fillId="0" borderId="101" xfId="0" applyFont="1" applyFill="1" applyBorder="1" applyAlignment="1">
      <alignment vertical="center"/>
    </xf>
    <xf numFmtId="4" fontId="4" fillId="0" borderId="80" xfId="0" applyNumberFormat="1" applyFont="1" applyBorder="1" applyAlignment="1">
      <alignment horizontal="center" vertical="center"/>
    </xf>
    <xf numFmtId="164" fontId="51" fillId="0" borderId="0" xfId="0" applyNumberFormat="1" applyFont="1" applyBorder="1" applyAlignment="1">
      <alignment horizontal="center" vertical="center"/>
    </xf>
    <xf numFmtId="164" fontId="51" fillId="0" borderId="102" xfId="0" applyNumberFormat="1" applyFont="1" applyBorder="1" applyAlignment="1">
      <alignment horizontal="center" vertical="center"/>
    </xf>
    <xf numFmtId="0" fontId="46" fillId="0" borderId="102" xfId="0" applyFont="1" applyFill="1" applyBorder="1" applyAlignment="1">
      <alignment vertical="center"/>
    </xf>
    <xf numFmtId="164" fontId="46" fillId="0" borderId="99" xfId="0" applyNumberFormat="1" applyFont="1" applyBorder="1" applyAlignment="1">
      <alignment horizontal="center" vertical="center"/>
    </xf>
    <xf numFmtId="164" fontId="76" fillId="0" borderId="100" xfId="0" applyNumberFormat="1" applyFont="1" applyBorder="1" applyAlignment="1">
      <alignment horizontal="center" vertical="center"/>
    </xf>
    <xf numFmtId="4" fontId="76" fillId="0" borderId="100" xfId="0" applyNumberFormat="1" applyFont="1" applyBorder="1" applyAlignment="1">
      <alignment horizontal="center" vertical="center"/>
    </xf>
    <xf numFmtId="3" fontId="76" fillId="0" borderId="100" xfId="0" applyNumberFormat="1" applyFont="1" applyBorder="1" applyAlignment="1">
      <alignment horizontal="center" vertical="center"/>
    </xf>
    <xf numFmtId="4" fontId="77" fillId="0" borderId="100" xfId="0" applyNumberFormat="1" applyFont="1" applyBorder="1" applyAlignment="1">
      <alignment horizontal="center" vertical="center"/>
    </xf>
    <xf numFmtId="4" fontId="78" fillId="0" borderId="100" xfId="0" applyNumberFormat="1" applyFont="1" applyBorder="1" applyAlignment="1">
      <alignment horizontal="center" vertical="center"/>
    </xf>
    <xf numFmtId="0" fontId="47" fillId="0" borderId="103" xfId="0" applyFont="1" applyFill="1" applyBorder="1" applyAlignment="1">
      <alignment vertical="center"/>
    </xf>
    <xf numFmtId="164" fontId="51" fillId="0" borderId="104" xfId="0" applyNumberFormat="1" applyFont="1" applyBorder="1" applyAlignment="1">
      <alignment horizontal="center" vertical="center"/>
    </xf>
    <xf numFmtId="0" fontId="47" fillId="0" borderId="102" xfId="0" applyFont="1" applyFill="1" applyBorder="1" applyAlignment="1">
      <alignment vertical="center"/>
    </xf>
    <xf numFmtId="0" fontId="47" fillId="0" borderId="104" xfId="0" applyFont="1" applyFill="1" applyBorder="1" applyAlignment="1">
      <alignment vertical="center"/>
    </xf>
    <xf numFmtId="0" fontId="46" fillId="0" borderId="104" xfId="0" applyFont="1" applyFill="1" applyBorder="1" applyAlignment="1">
      <alignment vertical="center"/>
    </xf>
    <xf numFmtId="164" fontId="7" fillId="0" borderId="108" xfId="0" applyNumberFormat="1" applyFont="1" applyFill="1" applyBorder="1" applyAlignment="1">
      <alignment horizontal="right" vertical="center" wrapText="1"/>
    </xf>
    <xf numFmtId="0" fontId="47" fillId="0" borderId="108" xfId="0" applyFont="1" applyFill="1" applyBorder="1" applyAlignment="1">
      <alignment vertical="center"/>
    </xf>
    <xf numFmtId="0" fontId="47" fillId="0" borderId="108" xfId="0" applyFont="1" applyFill="1" applyBorder="1" applyAlignment="1">
      <alignment vertical="center" wrapText="1"/>
    </xf>
    <xf numFmtId="0" fontId="46" fillId="0" borderId="108" xfId="0" applyFont="1" applyFill="1" applyBorder="1" applyAlignment="1">
      <alignment vertical="center"/>
    </xf>
    <xf numFmtId="164" fontId="51" fillId="0" borderId="108" xfId="0" applyNumberFormat="1" applyFont="1" applyBorder="1" applyAlignment="1">
      <alignment horizontal="center" vertical="center"/>
    </xf>
    <xf numFmtId="0" fontId="47" fillId="0" borderId="115" xfId="0" applyFont="1" applyFill="1" applyBorder="1" applyAlignment="1">
      <alignment vertical="center"/>
    </xf>
    <xf numFmtId="0" fontId="46" fillId="0" borderId="117" xfId="0" applyFont="1" applyFill="1" applyBorder="1" applyAlignment="1">
      <alignment vertical="center"/>
    </xf>
    <xf numFmtId="164" fontId="46" fillId="0" borderId="116" xfId="0" applyNumberFormat="1" applyFont="1" applyBorder="1" applyAlignment="1">
      <alignment horizontal="center" vertical="center"/>
    </xf>
    <xf numFmtId="164" fontId="51" fillId="0" borderId="116" xfId="0" applyNumberFormat="1" applyFont="1" applyBorder="1" applyAlignment="1">
      <alignment horizontal="center" vertical="center"/>
    </xf>
    <xf numFmtId="164" fontId="76" fillId="0" borderId="108" xfId="0" applyNumberFormat="1" applyFont="1" applyBorder="1" applyAlignment="1">
      <alignment horizontal="center" vertical="center"/>
    </xf>
    <xf numFmtId="4" fontId="78" fillId="0" borderId="108" xfId="0" applyNumberFormat="1" applyFont="1" applyBorder="1" applyAlignment="1">
      <alignment horizontal="center" vertical="center"/>
    </xf>
    <xf numFmtId="0" fontId="47" fillId="0" borderId="105" xfId="0" applyFont="1" applyFill="1" applyBorder="1" applyAlignment="1">
      <alignment vertical="center"/>
    </xf>
    <xf numFmtId="0" fontId="47" fillId="0" borderId="105" xfId="0" applyFont="1" applyFill="1" applyBorder="1" applyAlignment="1">
      <alignment vertical="center" wrapText="1"/>
    </xf>
    <xf numFmtId="0" fontId="46" fillId="0" borderId="115" xfId="0" applyFont="1" applyFill="1" applyBorder="1" applyAlignment="1">
      <alignment vertical="center"/>
    </xf>
    <xf numFmtId="3" fontId="0" fillId="0" borderId="0" xfId="0" applyNumberFormat="1"/>
    <xf numFmtId="0" fontId="79" fillId="0" borderId="0" xfId="0" applyFont="1"/>
    <xf numFmtId="0" fontId="82" fillId="0" borderId="0" xfId="0" applyFont="1"/>
    <xf numFmtId="0" fontId="80" fillId="2" borderId="107" xfId="0" applyFont="1" applyFill="1" applyBorder="1" applyAlignment="1">
      <alignment horizontal="center" vertical="center"/>
    </xf>
    <xf numFmtId="0" fontId="80" fillId="2" borderId="107" xfId="0" applyFont="1" applyFill="1" applyBorder="1" applyAlignment="1">
      <alignment horizontal="center" vertical="center" wrapText="1"/>
    </xf>
    <xf numFmtId="0" fontId="83" fillId="3" borderId="108" xfId="364" applyFont="1" applyFill="1" applyBorder="1" applyAlignment="1">
      <alignment horizontal="right" vertical="center"/>
    </xf>
    <xf numFmtId="0" fontId="83" fillId="3" borderId="108" xfId="364" applyFont="1" applyFill="1" applyBorder="1" applyAlignment="1">
      <alignment horizontal="left" vertical="center"/>
    </xf>
    <xf numFmtId="3" fontId="83" fillId="0" borderId="109" xfId="2" applyNumberFormat="1" applyFont="1" applyFill="1" applyBorder="1" applyAlignment="1">
      <alignment horizontal="center" vertical="center"/>
    </xf>
    <xf numFmtId="4" fontId="84" fillId="0" borderId="80" xfId="0" applyNumberFormat="1" applyFont="1" applyBorder="1" applyAlignment="1">
      <alignment horizontal="center" vertical="center"/>
    </xf>
    <xf numFmtId="0" fontId="83" fillId="0" borderId="107" xfId="2" applyFont="1" applyFill="1" applyBorder="1" applyAlignment="1">
      <alignment horizontal="right" vertical="center"/>
    </xf>
    <xf numFmtId="0" fontId="83" fillId="0" borderId="107" xfId="2" applyFont="1" applyFill="1" applyBorder="1" applyAlignment="1">
      <alignment horizontal="left" vertical="center"/>
    </xf>
    <xf numFmtId="0" fontId="83" fillId="2" borderId="107" xfId="0" applyFont="1" applyFill="1" applyBorder="1" applyAlignment="1">
      <alignment horizontal="center" vertical="center"/>
    </xf>
    <xf numFmtId="0" fontId="83" fillId="2" borderId="107" xfId="0" applyFont="1" applyFill="1" applyBorder="1" applyAlignment="1">
      <alignment horizontal="center" vertical="center" wrapText="1"/>
    </xf>
    <xf numFmtId="4" fontId="4" fillId="0" borderId="80" xfId="0" applyNumberFormat="1" applyFont="1" applyBorder="1" applyAlignment="1">
      <alignment horizontal="center" vertical="center"/>
    </xf>
    <xf numFmtId="0" fontId="81" fillId="2" borderId="107" xfId="0" applyFont="1" applyFill="1" applyBorder="1" applyAlignment="1">
      <alignment horizontal="center" vertical="center"/>
    </xf>
    <xf numFmtId="0" fontId="81" fillId="2" borderId="107" xfId="0" applyFont="1" applyFill="1" applyBorder="1" applyAlignment="1">
      <alignment horizontal="center" vertical="center" wrapText="1"/>
    </xf>
    <xf numFmtId="0" fontId="81" fillId="0" borderId="107" xfId="2" applyFont="1" applyFill="1" applyBorder="1" applyAlignment="1">
      <alignment horizontal="right" vertical="center"/>
    </xf>
    <xf numFmtId="0" fontId="81" fillId="0" borderId="107" xfId="2" applyFont="1" applyFill="1" applyBorder="1" applyAlignment="1">
      <alignment horizontal="left" vertical="center"/>
    </xf>
    <xf numFmtId="3" fontId="81" fillId="0" borderId="109" xfId="2" applyNumberFormat="1" applyFont="1" applyFill="1" applyBorder="1" applyAlignment="1">
      <alignment horizontal="center" vertical="center"/>
    </xf>
    <xf numFmtId="0" fontId="80" fillId="0" borderId="107" xfId="2" applyFont="1" applyFill="1" applyBorder="1" applyAlignment="1">
      <alignment horizontal="right" vertical="center"/>
    </xf>
    <xf numFmtId="0" fontId="80" fillId="0" borderId="107" xfId="2" applyFont="1" applyFill="1" applyBorder="1" applyAlignment="1">
      <alignment horizontal="left" vertical="center"/>
    </xf>
    <xf numFmtId="3" fontId="79" fillId="0" borderId="0" xfId="0" applyNumberFormat="1" applyFont="1"/>
    <xf numFmtId="0" fontId="47" fillId="0" borderId="97" xfId="0" applyFont="1" applyFill="1" applyBorder="1" applyAlignment="1">
      <alignment horizontal="right" vertical="center"/>
    </xf>
    <xf numFmtId="0" fontId="47" fillId="0" borderId="98" xfId="0" applyFont="1" applyFill="1" applyBorder="1" applyAlignment="1">
      <alignment horizontal="right" vertical="center"/>
    </xf>
    <xf numFmtId="0" fontId="47" fillId="0" borderId="99" xfId="0" applyFont="1" applyFill="1" applyBorder="1" applyAlignment="1">
      <alignment horizontal="right" vertical="center"/>
    </xf>
    <xf numFmtId="3" fontId="76" fillId="0" borderId="94" xfId="0" applyNumberFormat="1" applyFont="1" applyBorder="1" applyAlignment="1">
      <alignment horizontal="center" vertical="center"/>
    </xf>
    <xf numFmtId="3" fontId="76" fillId="0" borderId="89" xfId="0" applyNumberFormat="1" applyFont="1" applyBorder="1" applyAlignment="1">
      <alignment horizontal="center" vertical="center"/>
    </xf>
    <xf numFmtId="3" fontId="76" fillId="0" borderId="90" xfId="0" applyNumberFormat="1" applyFont="1" applyBorder="1" applyAlignment="1">
      <alignment horizontal="center" vertical="center"/>
    </xf>
    <xf numFmtId="0" fontId="58" fillId="57" borderId="59" xfId="0" applyFont="1" applyFill="1" applyBorder="1" applyAlignment="1">
      <alignment horizontal="center" vertical="center"/>
    </xf>
    <xf numFmtId="164" fontId="57" fillId="0" borderId="56" xfId="0" applyNumberFormat="1" applyFont="1" applyFill="1" applyBorder="1" applyAlignment="1">
      <alignment horizontal="right" vertical="center" wrapText="1"/>
    </xf>
    <xf numFmtId="164" fontId="57" fillId="0" borderId="57" xfId="0" applyNumberFormat="1" applyFont="1" applyFill="1" applyBorder="1" applyAlignment="1">
      <alignment horizontal="right" vertical="center" wrapText="1"/>
    </xf>
    <xf numFmtId="164" fontId="57" fillId="0" borderId="58" xfId="0" applyNumberFormat="1" applyFont="1" applyFill="1" applyBorder="1" applyAlignment="1">
      <alignment horizontal="right" vertical="center" wrapText="1"/>
    </xf>
    <xf numFmtId="3" fontId="7" fillId="0" borderId="34" xfId="0" applyNumberFormat="1" applyFont="1" applyBorder="1" applyAlignment="1">
      <alignment horizontal="center" vertical="center"/>
    </xf>
    <xf numFmtId="3" fontId="7" fillId="0" borderId="35" xfId="0" applyNumberFormat="1" applyFont="1" applyBorder="1" applyAlignment="1">
      <alignment horizontal="center" vertical="center"/>
    </xf>
    <xf numFmtId="3" fontId="7" fillId="0" borderId="33" xfId="0" applyNumberFormat="1" applyFont="1"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4" fillId="0" borderId="3" xfId="0" applyFont="1" applyBorder="1" applyAlignment="1">
      <alignment horizontal="center" vertical="center"/>
    </xf>
    <xf numFmtId="0" fontId="7" fillId="0" borderId="72" xfId="0" applyFont="1" applyBorder="1" applyAlignment="1">
      <alignment horizontal="center" vertical="center"/>
    </xf>
    <xf numFmtId="0" fontId="7" fillId="0" borderId="71" xfId="0" applyFont="1" applyBorder="1" applyAlignment="1">
      <alignment horizontal="center" vertical="center"/>
    </xf>
    <xf numFmtId="0" fontId="7" fillId="0" borderId="70" xfId="0" applyFont="1" applyBorder="1" applyAlignment="1">
      <alignment horizontal="center" vertical="center"/>
    </xf>
    <xf numFmtId="164" fontId="7" fillId="3" borderId="77" xfId="0" applyNumberFormat="1" applyFont="1" applyFill="1" applyBorder="1" applyAlignment="1">
      <alignment horizontal="right" vertical="center" wrapText="1"/>
    </xf>
    <xf numFmtId="164" fontId="7" fillId="3" borderId="78" xfId="0" applyNumberFormat="1" applyFont="1" applyFill="1" applyBorder="1" applyAlignment="1">
      <alignment horizontal="right" vertical="center" wrapText="1"/>
    </xf>
    <xf numFmtId="164" fontId="7" fillId="3" borderId="79" xfId="0" applyNumberFormat="1" applyFont="1" applyFill="1" applyBorder="1" applyAlignment="1">
      <alignment horizontal="right" vertical="center" wrapText="1"/>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5" fillId="0" borderId="8" xfId="0" applyNumberFormat="1" applyFont="1" applyBorder="1" applyAlignment="1">
      <alignment horizontal="right" vertical="center"/>
    </xf>
    <xf numFmtId="0" fontId="4" fillId="0" borderId="84" xfId="0" applyFont="1" applyBorder="1" applyAlignment="1">
      <alignment horizontal="center" vertical="center"/>
    </xf>
    <xf numFmtId="0" fontId="4" fillId="0" borderId="0"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61" xfId="0" applyFont="1" applyBorder="1" applyAlignment="1">
      <alignment horizontal="center" vertical="center"/>
    </xf>
    <xf numFmtId="0" fontId="4" fillId="0" borderId="82" xfId="0" applyFont="1" applyBorder="1" applyAlignment="1">
      <alignment horizontal="center" vertical="center"/>
    </xf>
    <xf numFmtId="2" fontId="4" fillId="0" borderId="6" xfId="0" applyNumberFormat="1" applyFont="1" applyBorder="1" applyAlignment="1">
      <alignment horizontal="right" vertical="center"/>
    </xf>
    <xf numFmtId="2" fontId="4" fillId="0" borderId="7" xfId="0" applyNumberFormat="1" applyFont="1" applyBorder="1" applyAlignment="1">
      <alignment horizontal="right" vertical="center"/>
    </xf>
    <xf numFmtId="2" fontId="4" fillId="0" borderId="8" xfId="0" applyNumberFormat="1" applyFont="1" applyBorder="1" applyAlignment="1">
      <alignment horizontal="right" vertical="center"/>
    </xf>
    <xf numFmtId="2" fontId="4" fillId="0" borderId="6" xfId="0" applyNumberFormat="1" applyFont="1" applyBorder="1" applyAlignment="1">
      <alignment horizontal="right"/>
    </xf>
    <xf numFmtId="2" fontId="4" fillId="0" borderId="7" xfId="0" applyNumberFormat="1" applyFont="1" applyBorder="1" applyAlignment="1">
      <alignment horizontal="right"/>
    </xf>
    <xf numFmtId="2" fontId="4" fillId="0" borderId="8" xfId="0" applyNumberFormat="1" applyFont="1" applyBorder="1" applyAlignment="1">
      <alignment horizontal="right"/>
    </xf>
    <xf numFmtId="4" fontId="4" fillId="0" borderId="80" xfId="0" applyNumberFormat="1" applyFont="1" applyBorder="1" applyAlignment="1">
      <alignment horizontal="center" vertical="center"/>
    </xf>
    <xf numFmtId="4" fontId="4" fillId="0" borderId="10" xfId="0" applyNumberFormat="1" applyFont="1" applyBorder="1" applyAlignment="1">
      <alignment horizontal="right" vertical="center"/>
    </xf>
    <xf numFmtId="4" fontId="4" fillId="0" borderId="9" xfId="0" applyNumberFormat="1" applyFont="1" applyBorder="1" applyAlignment="1">
      <alignment horizontal="right" vertical="center"/>
    </xf>
    <xf numFmtId="3" fontId="4" fillId="0" borderId="61" xfId="0" applyNumberFormat="1" applyFont="1" applyBorder="1" applyAlignment="1">
      <alignment horizontal="right" vertical="center"/>
    </xf>
    <xf numFmtId="3" fontId="4" fillId="0" borderId="7" xfId="0" applyNumberFormat="1" applyFont="1" applyBorder="1" applyAlignment="1">
      <alignment horizontal="right" vertical="center"/>
    </xf>
    <xf numFmtId="3" fontId="4" fillId="0" borderId="6" xfId="0" applyNumberFormat="1" applyFont="1" applyBorder="1" applyAlignment="1">
      <alignment horizontal="right" vertical="center"/>
    </xf>
    <xf numFmtId="2" fontId="4" fillId="0" borderId="61" xfId="0" applyNumberFormat="1" applyFont="1" applyBorder="1" applyAlignment="1">
      <alignment horizontal="right" vertical="center"/>
    </xf>
    <xf numFmtId="2" fontId="4" fillId="0" borderId="10" xfId="0" applyNumberFormat="1" applyFont="1" applyBorder="1" applyAlignment="1">
      <alignment horizontal="right" vertical="center"/>
    </xf>
    <xf numFmtId="2" fontId="4" fillId="0" borderId="9" xfId="0" applyNumberFormat="1" applyFont="1" applyBorder="1" applyAlignment="1">
      <alignment horizontal="right" vertical="center"/>
    </xf>
    <xf numFmtId="2" fontId="4" fillId="0" borderId="80" xfId="0" applyNumberFormat="1" applyFont="1" applyBorder="1" applyAlignment="1">
      <alignment horizontal="center"/>
    </xf>
    <xf numFmtId="2" fontId="4" fillId="0" borderId="80" xfId="0" applyNumberFormat="1" applyFont="1" applyBorder="1" applyAlignment="1">
      <alignment horizontal="center" vertical="center"/>
    </xf>
    <xf numFmtId="2" fontId="4" fillId="0" borderId="80" xfId="0" applyNumberFormat="1" applyFont="1" applyBorder="1" applyAlignment="1">
      <alignment horizontal="right"/>
    </xf>
    <xf numFmtId="2" fontId="4" fillId="0" borderId="85" xfId="0" applyNumberFormat="1" applyFont="1" applyBorder="1" applyAlignment="1">
      <alignment horizontal="right"/>
    </xf>
    <xf numFmtId="2" fontId="4" fillId="0" borderId="86" xfId="0" applyNumberFormat="1" applyFont="1" applyBorder="1" applyAlignment="1">
      <alignment horizontal="right"/>
    </xf>
    <xf numFmtId="2" fontId="4" fillId="0" borderId="87" xfId="0" applyNumberFormat="1" applyFont="1" applyBorder="1" applyAlignment="1">
      <alignment horizontal="right"/>
    </xf>
    <xf numFmtId="3" fontId="4" fillId="0" borderId="80" xfId="0" applyNumberFormat="1" applyFont="1" applyBorder="1" applyAlignment="1">
      <alignment horizontal="center" vertical="center"/>
    </xf>
    <xf numFmtId="2" fontId="4" fillId="0" borderId="0" xfId="0" applyNumberFormat="1" applyFont="1" applyBorder="1" applyAlignment="1">
      <alignment horizontal="center" vertical="center"/>
    </xf>
    <xf numFmtId="2" fontId="4" fillId="0" borderId="82" xfId="0" applyNumberFormat="1" applyFont="1" applyBorder="1" applyAlignment="1">
      <alignment horizontal="center" vertical="center"/>
    </xf>
    <xf numFmtId="2" fontId="4" fillId="0" borderId="80" xfId="0" applyNumberFormat="1" applyFont="1" applyBorder="1" applyAlignment="1">
      <alignment horizontal="center" vertical="center" wrapText="1"/>
    </xf>
    <xf numFmtId="0" fontId="47" fillId="59" borderId="44" xfId="0" applyFont="1" applyFill="1" applyBorder="1" applyAlignment="1">
      <alignment horizontal="center" vertical="center"/>
    </xf>
    <xf numFmtId="0" fontId="47" fillId="59" borderId="45" xfId="0" applyFont="1" applyFill="1" applyBorder="1" applyAlignment="1">
      <alignment horizontal="center" vertical="center"/>
    </xf>
    <xf numFmtId="2" fontId="50" fillId="59" borderId="53" xfId="0" applyNumberFormat="1" applyFont="1" applyFill="1" applyBorder="1" applyAlignment="1">
      <alignment horizontal="center"/>
    </xf>
    <xf numFmtId="2" fontId="50" fillId="59" borderId="50" xfId="0" applyNumberFormat="1" applyFont="1" applyFill="1" applyBorder="1" applyAlignment="1">
      <alignment horizontal="center"/>
    </xf>
    <xf numFmtId="2" fontId="50" fillId="59" borderId="52" xfId="0" applyNumberFormat="1" applyFont="1" applyFill="1" applyBorder="1" applyAlignment="1">
      <alignment horizontal="center"/>
    </xf>
    <xf numFmtId="0" fontId="47" fillId="58" borderId="68" xfId="0" applyFont="1" applyFill="1" applyBorder="1" applyAlignment="1">
      <alignment horizontal="center" vertical="center"/>
    </xf>
    <xf numFmtId="0" fontId="47" fillId="58" borderId="70" xfId="0" applyFont="1" applyFill="1" applyBorder="1" applyAlignment="1">
      <alignment horizontal="center" vertical="center"/>
    </xf>
    <xf numFmtId="2" fontId="45" fillId="58" borderId="68" xfId="0" applyNumberFormat="1" applyFont="1" applyFill="1" applyBorder="1" applyAlignment="1">
      <alignment horizontal="center"/>
    </xf>
    <xf numFmtId="2" fontId="45" fillId="58" borderId="66" xfId="0" applyNumberFormat="1" applyFont="1" applyFill="1" applyBorder="1" applyAlignment="1">
      <alignment horizontal="center"/>
    </xf>
    <xf numFmtId="2" fontId="45" fillId="58" borderId="70" xfId="0" applyNumberFormat="1" applyFont="1" applyFill="1" applyBorder="1" applyAlignment="1">
      <alignment horizontal="center"/>
    </xf>
    <xf numFmtId="0" fontId="47" fillId="0" borderId="74" xfId="0" applyFont="1" applyFill="1" applyBorder="1" applyAlignment="1">
      <alignment horizontal="center" vertical="center"/>
    </xf>
    <xf numFmtId="0" fontId="47" fillId="0" borderId="70" xfId="0" applyFont="1" applyFill="1" applyBorder="1" applyAlignment="1">
      <alignment horizontal="center" vertical="center"/>
    </xf>
    <xf numFmtId="2" fontId="45" fillId="0" borderId="73" xfId="0" applyNumberFormat="1" applyFont="1" applyBorder="1" applyAlignment="1">
      <alignment horizontal="center"/>
    </xf>
    <xf numFmtId="2" fontId="45" fillId="0" borderId="71" xfId="0" applyNumberFormat="1" applyFont="1" applyBorder="1" applyAlignment="1">
      <alignment horizontal="center"/>
    </xf>
    <xf numFmtId="2" fontId="45" fillId="0" borderId="70" xfId="0" applyNumberFormat="1" applyFont="1" applyBorder="1" applyAlignment="1">
      <alignment horizontal="center"/>
    </xf>
    <xf numFmtId="2" fontId="50" fillId="0" borderId="72" xfId="0" applyNumberFormat="1" applyFont="1" applyBorder="1" applyAlignment="1">
      <alignment horizontal="center" vertical="center"/>
    </xf>
    <xf numFmtId="2" fontId="50" fillId="0" borderId="71" xfId="0" applyNumberFormat="1" applyFont="1" applyBorder="1" applyAlignment="1">
      <alignment horizontal="center" vertical="center"/>
    </xf>
    <xf numFmtId="2" fontId="50" fillId="0" borderId="70" xfId="0" applyNumberFormat="1" applyFont="1" applyBorder="1" applyAlignment="1">
      <alignment horizontal="center" vertical="center"/>
    </xf>
    <xf numFmtId="2" fontId="52" fillId="0" borderId="4" xfId="0" applyNumberFormat="1" applyFont="1" applyBorder="1" applyAlignment="1">
      <alignment horizontal="center" vertical="center"/>
    </xf>
    <xf numFmtId="2" fontId="52" fillId="0" borderId="5" xfId="0" applyNumberFormat="1" applyFont="1" applyBorder="1" applyAlignment="1">
      <alignment horizontal="center" vertical="center"/>
    </xf>
    <xf numFmtId="2" fontId="50" fillId="0" borderId="97" xfId="0" applyNumberFormat="1" applyFont="1" applyBorder="1" applyAlignment="1">
      <alignment horizontal="center" vertical="center"/>
    </xf>
    <xf numFmtId="2" fontId="50" fillId="0" borderId="98" xfId="0" applyNumberFormat="1" applyFont="1" applyBorder="1" applyAlignment="1">
      <alignment horizontal="center" vertical="center"/>
    </xf>
    <xf numFmtId="2" fontId="50" fillId="0" borderId="99" xfId="0" applyNumberFormat="1" applyFont="1" applyBorder="1" applyAlignment="1">
      <alignment horizontal="center" vertical="center"/>
    </xf>
    <xf numFmtId="0" fontId="47" fillId="0" borderId="115" xfId="0" applyFont="1" applyFill="1" applyBorder="1" applyAlignment="1">
      <alignment horizontal="center" vertical="center"/>
    </xf>
    <xf numFmtId="0" fontId="47" fillId="0" borderId="116" xfId="0" applyFont="1" applyFill="1" applyBorder="1" applyAlignment="1">
      <alignment horizontal="center" vertical="center"/>
    </xf>
    <xf numFmtId="0" fontId="47" fillId="0" borderId="73" xfId="0" applyFont="1" applyFill="1" applyBorder="1" applyAlignment="1">
      <alignment horizontal="center" vertical="center"/>
    </xf>
    <xf numFmtId="0" fontId="47" fillId="0" borderId="68" xfId="0" applyFont="1" applyFill="1" applyBorder="1" applyAlignment="1">
      <alignment horizontal="center" vertical="center"/>
    </xf>
    <xf numFmtId="2" fontId="45" fillId="0" borderId="88" xfId="0" applyNumberFormat="1" applyFont="1" applyBorder="1" applyAlignment="1">
      <alignment horizontal="center"/>
    </xf>
    <xf numFmtId="2" fontId="45" fillId="0" borderId="89" xfId="0" applyNumberFormat="1" applyFont="1" applyBorder="1" applyAlignment="1">
      <alignment horizontal="center"/>
    </xf>
    <xf numFmtId="2" fontId="45" fillId="0" borderId="90" xfId="0" applyNumberFormat="1" applyFont="1" applyBorder="1" applyAlignment="1">
      <alignment horizontal="center"/>
    </xf>
    <xf numFmtId="2" fontId="45" fillId="0" borderId="68" xfId="0" applyNumberFormat="1" applyFont="1" applyBorder="1" applyAlignment="1">
      <alignment horizontal="center"/>
    </xf>
    <xf numFmtId="2" fontId="45" fillId="0" borderId="66" xfId="0" applyNumberFormat="1" applyFont="1" applyBorder="1" applyAlignment="1">
      <alignment horizontal="center"/>
    </xf>
    <xf numFmtId="2" fontId="50" fillId="0" borderId="44" xfId="0" applyNumberFormat="1" applyFont="1" applyBorder="1" applyAlignment="1">
      <alignment horizontal="center" vertical="center"/>
    </xf>
    <xf numFmtId="0" fontId="83" fillId="0" borderId="106" xfId="0" applyFont="1" applyBorder="1" applyAlignment="1">
      <alignment horizontal="right" vertical="center"/>
    </xf>
    <xf numFmtId="0" fontId="80" fillId="0" borderId="0" xfId="0" applyFont="1" applyAlignment="1">
      <alignment horizontal="right" vertical="center"/>
    </xf>
    <xf numFmtId="0" fontId="81" fillId="0" borderId="0" xfId="0" applyFont="1" applyAlignment="1">
      <alignment horizontal="center" vertical="center"/>
    </xf>
    <xf numFmtId="0" fontId="80" fillId="0" borderId="106" xfId="0" applyFont="1" applyBorder="1" applyAlignment="1">
      <alignment horizontal="right" vertical="center"/>
    </xf>
    <xf numFmtId="0" fontId="83" fillId="0" borderId="110" xfId="0" applyFont="1" applyBorder="1" applyAlignment="1">
      <alignment horizontal="center" vertical="center"/>
    </xf>
    <xf numFmtId="0" fontId="83" fillId="0" borderId="111" xfId="0" applyFont="1" applyBorder="1" applyAlignment="1">
      <alignment horizontal="center" vertical="center"/>
    </xf>
    <xf numFmtId="0" fontId="83" fillId="0" borderId="112" xfId="0" applyFont="1" applyBorder="1" applyAlignment="1">
      <alignment horizontal="center" vertical="center"/>
    </xf>
    <xf numFmtId="0" fontId="83" fillId="0" borderId="113" xfId="0" applyFont="1" applyFill="1" applyBorder="1" applyAlignment="1">
      <alignment horizontal="center" vertical="center"/>
    </xf>
    <xf numFmtId="0" fontId="83" fillId="0" borderId="114" xfId="0" applyFont="1" applyFill="1" applyBorder="1" applyAlignment="1">
      <alignment horizontal="center" vertical="center"/>
    </xf>
    <xf numFmtId="0" fontId="81" fillId="0" borderId="106" xfId="0" applyFont="1" applyBorder="1" applyAlignment="1">
      <alignment horizontal="right" vertical="center"/>
    </xf>
    <xf numFmtId="0" fontId="81" fillId="0" borderId="110" xfId="0" applyFont="1" applyBorder="1" applyAlignment="1">
      <alignment horizontal="center" vertical="center"/>
    </xf>
    <xf numFmtId="0" fontId="81" fillId="0" borderId="111" xfId="0" applyFont="1" applyBorder="1" applyAlignment="1">
      <alignment horizontal="center" vertical="center"/>
    </xf>
    <xf numFmtId="0" fontId="81" fillId="0" borderId="112" xfId="0" applyFont="1" applyBorder="1" applyAlignment="1">
      <alignment horizontal="center" vertical="center"/>
    </xf>
    <xf numFmtId="0" fontId="81" fillId="0" borderId="113" xfId="2" applyFont="1" applyFill="1" applyBorder="1" applyAlignment="1">
      <alignment horizontal="center" vertical="center"/>
    </xf>
    <xf numFmtId="0" fontId="81" fillId="0" borderId="114" xfId="2" applyFont="1" applyFill="1" applyBorder="1" applyAlignment="1">
      <alignment horizontal="center" vertical="center"/>
    </xf>
    <xf numFmtId="0" fontId="83" fillId="0" borderId="113" xfId="2" applyFont="1" applyFill="1" applyBorder="1" applyAlignment="1">
      <alignment horizontal="center" vertical="center"/>
    </xf>
    <xf numFmtId="0" fontId="83" fillId="0" borderId="114" xfId="2" applyFont="1" applyFill="1" applyBorder="1" applyAlignment="1">
      <alignment horizontal="center" vertical="center"/>
    </xf>
    <xf numFmtId="0" fontId="80" fillId="0" borderId="110" xfId="0" applyFont="1" applyBorder="1" applyAlignment="1">
      <alignment horizontal="center" vertical="center"/>
    </xf>
    <xf numFmtId="0" fontId="80" fillId="0" borderId="111" xfId="0" applyFont="1" applyBorder="1" applyAlignment="1">
      <alignment horizontal="center" vertical="center"/>
    </xf>
    <xf numFmtId="0" fontId="80" fillId="0" borderId="112" xfId="0" applyFont="1" applyBorder="1" applyAlignment="1">
      <alignment horizontal="center" vertical="center"/>
    </xf>
    <xf numFmtId="0" fontId="5" fillId="0" borderId="97" xfId="0" applyFont="1" applyBorder="1" applyAlignment="1">
      <alignment horizontal="center" vertical="center"/>
    </xf>
    <xf numFmtId="0" fontId="5" fillId="0" borderId="98" xfId="0" applyFont="1" applyBorder="1" applyAlignment="1">
      <alignment horizontal="center" vertical="center"/>
    </xf>
    <xf numFmtId="0" fontId="5" fillId="0" borderId="99" xfId="0" applyFont="1" applyBorder="1" applyAlignment="1">
      <alignment horizontal="center" vertical="center"/>
    </xf>
    <xf numFmtId="0" fontId="5" fillId="0" borderId="3" xfId="0" applyFont="1" applyBorder="1" applyAlignment="1">
      <alignment horizontal="center" vertical="center"/>
    </xf>
    <xf numFmtId="0" fontId="47" fillId="0" borderId="65" xfId="0" applyFont="1" applyBorder="1" applyAlignment="1">
      <alignment horizontal="center" vertical="center"/>
    </xf>
    <xf numFmtId="0" fontId="47" fillId="0" borderId="66" xfId="0" applyFont="1" applyBorder="1" applyAlignment="1">
      <alignment horizontal="center" vertical="center"/>
    </xf>
    <xf numFmtId="0" fontId="47" fillId="0" borderId="67" xfId="0" applyFont="1" applyBorder="1" applyAlignment="1">
      <alignment horizontal="center" vertical="center"/>
    </xf>
    <xf numFmtId="0" fontId="5" fillId="0" borderId="105" xfId="0" applyFont="1" applyBorder="1" applyAlignment="1">
      <alignment horizontal="center" vertical="center"/>
    </xf>
    <xf numFmtId="2" fontId="47" fillId="0" borderId="97" xfId="0" applyNumberFormat="1" applyFont="1" applyBorder="1" applyAlignment="1">
      <alignment horizontal="center" vertical="center"/>
    </xf>
    <xf numFmtId="2" fontId="47" fillId="0" borderId="98" xfId="0" applyNumberFormat="1" applyFont="1" applyBorder="1" applyAlignment="1">
      <alignment horizontal="center" vertical="center"/>
    </xf>
    <xf numFmtId="2" fontId="47" fillId="0" borderId="99" xfId="0" applyNumberFormat="1" applyFont="1" applyBorder="1" applyAlignment="1">
      <alignment horizontal="center" vertical="center"/>
    </xf>
    <xf numFmtId="0" fontId="47" fillId="0" borderId="94" xfId="0" applyFont="1" applyBorder="1" applyAlignment="1">
      <alignment horizontal="center" vertical="center"/>
    </xf>
    <xf numFmtId="0" fontId="47" fillId="0" borderId="89" xfId="0" applyFont="1" applyBorder="1" applyAlignment="1">
      <alignment horizontal="center" vertical="center"/>
    </xf>
    <xf numFmtId="0" fontId="47" fillId="0" borderId="90" xfId="0" applyFont="1" applyBorder="1" applyAlignment="1">
      <alignment horizontal="center" vertical="center"/>
    </xf>
    <xf numFmtId="0" fontId="47" fillId="0" borderId="75" xfId="0" applyFont="1" applyBorder="1" applyAlignment="1">
      <alignment horizontal="center" vertical="center"/>
    </xf>
    <xf numFmtId="2" fontId="47" fillId="0" borderId="75" xfId="0" applyNumberFormat="1" applyFont="1" applyBorder="1" applyAlignment="1">
      <alignment horizontal="center" vertical="center"/>
    </xf>
    <xf numFmtId="0" fontId="5" fillId="0" borderId="75" xfId="0" applyFont="1" applyBorder="1" applyAlignment="1">
      <alignment horizontal="center" vertical="center"/>
    </xf>
    <xf numFmtId="0" fontId="47" fillId="0" borderId="97" xfId="0" applyFont="1" applyBorder="1" applyAlignment="1">
      <alignment horizontal="center" vertical="center"/>
    </xf>
    <xf numFmtId="0" fontId="47" fillId="0" borderId="98" xfId="0" applyFont="1" applyBorder="1" applyAlignment="1">
      <alignment horizontal="center" vertical="center"/>
    </xf>
    <xf numFmtId="0" fontId="47" fillId="0" borderId="99" xfId="0" applyFont="1" applyBorder="1" applyAlignment="1">
      <alignment horizontal="center" vertical="center"/>
    </xf>
    <xf numFmtId="2" fontId="56" fillId="0" borderId="4" xfId="2" applyNumberFormat="1" applyFont="1" applyBorder="1" applyAlignment="1">
      <alignment horizontal="center" vertical="center"/>
    </xf>
    <xf numFmtId="167" fontId="5" fillId="60" borderId="108" xfId="2" applyNumberFormat="1" applyFont="1" applyFill="1" applyBorder="1" applyAlignment="1">
      <alignment horizontal="right" vertical="center"/>
    </xf>
    <xf numFmtId="164" fontId="4" fillId="0" borderId="105" xfId="0" applyNumberFormat="1" applyFont="1" applyFill="1" applyBorder="1" applyAlignment="1">
      <alignment horizontal="center" vertical="center" wrapText="1"/>
    </xf>
    <xf numFmtId="164" fontId="4" fillId="0" borderId="99" xfId="0" applyNumberFormat="1" applyFont="1" applyFill="1" applyBorder="1" applyAlignment="1">
      <alignment horizontal="center" vertical="center" wrapText="1"/>
    </xf>
    <xf numFmtId="167" fontId="5" fillId="60" borderId="105" xfId="2" applyNumberFormat="1" applyFont="1" applyFill="1" applyBorder="1" applyAlignment="1">
      <alignment horizontal="right" vertical="center"/>
    </xf>
    <xf numFmtId="167" fontId="5" fillId="60" borderId="99" xfId="2" applyNumberFormat="1" applyFont="1" applyFill="1" applyBorder="1" applyAlignment="1">
      <alignment horizontal="right" vertical="center"/>
    </xf>
  </cellXfs>
  <cellStyles count="479">
    <cellStyle name="20% - Accent1" xfId="454" builtinId="30" customBuiltin="1"/>
    <cellStyle name="20% - Accent1 2" xfId="4"/>
    <cellStyle name="20% - Accent1 3" xfId="5"/>
    <cellStyle name="20% - Accent1 4" xfId="3"/>
    <cellStyle name="20% - Accent2" xfId="458" builtinId="34" customBuiltin="1"/>
    <cellStyle name="20% - Accent2 2" xfId="7"/>
    <cellStyle name="20% - Accent2 3" xfId="8"/>
    <cellStyle name="20% - Accent2 4" xfId="6"/>
    <cellStyle name="20% - Accent3" xfId="462" builtinId="38" customBuiltin="1"/>
    <cellStyle name="20% - Accent3 2" xfId="10"/>
    <cellStyle name="20% - Accent3 3" xfId="11"/>
    <cellStyle name="20% - Accent3 4" xfId="9"/>
    <cellStyle name="20% - Accent4" xfId="466" builtinId="42" customBuiltin="1"/>
    <cellStyle name="20% - Accent4 2" xfId="13"/>
    <cellStyle name="20% - Accent4 3" xfId="14"/>
    <cellStyle name="20% - Accent4 4" xfId="12"/>
    <cellStyle name="20% - Accent5" xfId="470" builtinId="46" customBuiltin="1"/>
    <cellStyle name="20% - Accent5 2" xfId="16"/>
    <cellStyle name="20% - Accent5 3" xfId="17"/>
    <cellStyle name="20% - Accent5 4" xfId="15"/>
    <cellStyle name="20% - Accent6" xfId="474" builtinId="50" customBuiltin="1"/>
    <cellStyle name="20% - Accent6 2" xfId="19"/>
    <cellStyle name="20% - Accent6 3" xfId="20"/>
    <cellStyle name="20% - Accent6 4" xfId="18"/>
    <cellStyle name="40% - Accent1" xfId="455" builtinId="31" customBuiltin="1"/>
    <cellStyle name="40% - Accent1 2" xfId="22"/>
    <cellStyle name="40% - Accent1 3" xfId="23"/>
    <cellStyle name="40% - Accent1 4" xfId="21"/>
    <cellStyle name="40% - Accent2" xfId="459" builtinId="35" customBuiltin="1"/>
    <cellStyle name="40% - Accent2 2" xfId="25"/>
    <cellStyle name="40% - Accent2 3" xfId="26"/>
    <cellStyle name="40% - Accent2 4" xfId="24"/>
    <cellStyle name="40% - Accent3" xfId="463" builtinId="39" customBuiltin="1"/>
    <cellStyle name="40% - Accent3 2" xfId="28"/>
    <cellStyle name="40% - Accent3 3" xfId="29"/>
    <cellStyle name="40% - Accent3 4" xfId="27"/>
    <cellStyle name="40% - Accent4" xfId="467" builtinId="43" customBuiltin="1"/>
    <cellStyle name="40% - Accent4 2" xfId="31"/>
    <cellStyle name="40% - Accent4 3" xfId="32"/>
    <cellStyle name="40% - Accent4 4" xfId="30"/>
    <cellStyle name="40% - Accent5" xfId="471" builtinId="47" customBuiltin="1"/>
    <cellStyle name="40% - Accent5 2" xfId="34"/>
    <cellStyle name="40% - Accent5 3" xfId="35"/>
    <cellStyle name="40% - Accent5 4" xfId="33"/>
    <cellStyle name="40% - Accent6" xfId="475" builtinId="51" customBuiltin="1"/>
    <cellStyle name="40% - Accent6 2" xfId="37"/>
    <cellStyle name="40% - Accent6 3" xfId="38"/>
    <cellStyle name="40% - Accent6 4" xfId="36"/>
    <cellStyle name="60% - Accent1" xfId="456" builtinId="32" customBuiltin="1"/>
    <cellStyle name="60% - Accent1 2" xfId="40"/>
    <cellStyle name="60% - Accent1 3" xfId="41"/>
    <cellStyle name="60% - Accent1 4" xfId="39"/>
    <cellStyle name="60% - Accent2" xfId="460" builtinId="36" customBuiltin="1"/>
    <cellStyle name="60% - Accent2 2" xfId="43"/>
    <cellStyle name="60% - Accent2 3" xfId="44"/>
    <cellStyle name="60% - Accent2 4" xfId="42"/>
    <cellStyle name="60% - Accent3" xfId="464" builtinId="40" customBuiltin="1"/>
    <cellStyle name="60% - Accent3 2" xfId="46"/>
    <cellStyle name="60% - Accent3 3" xfId="47"/>
    <cellStyle name="60% - Accent3 4" xfId="45"/>
    <cellStyle name="60% - Accent4" xfId="468" builtinId="44" customBuiltin="1"/>
    <cellStyle name="60% - Accent4 2" xfId="49"/>
    <cellStyle name="60% - Accent4 3" xfId="50"/>
    <cellStyle name="60% - Accent4 4" xfId="48"/>
    <cellStyle name="60% - Accent5" xfId="472" builtinId="48" customBuiltin="1"/>
    <cellStyle name="60% - Accent5 2" xfId="52"/>
    <cellStyle name="60% - Accent5 3" xfId="53"/>
    <cellStyle name="60% - Accent5 4" xfId="51"/>
    <cellStyle name="60% - Accent6" xfId="476" builtinId="52" customBuiltin="1"/>
    <cellStyle name="60% - Accent6 2" xfId="55"/>
    <cellStyle name="60% - Accent6 3" xfId="56"/>
    <cellStyle name="60% - Accent6 4" xfId="54"/>
    <cellStyle name="Accent1" xfId="453" builtinId="29" customBuiltin="1"/>
    <cellStyle name="Accent1 2" xfId="58"/>
    <cellStyle name="Accent1 3" xfId="59"/>
    <cellStyle name="Accent1 4" xfId="57"/>
    <cellStyle name="Accent2" xfId="457" builtinId="33" customBuiltin="1"/>
    <cellStyle name="Accent2 2" xfId="61"/>
    <cellStyle name="Accent2 3" xfId="62"/>
    <cellStyle name="Accent2 4" xfId="60"/>
    <cellStyle name="Accent3" xfId="461" builtinId="37" customBuiltin="1"/>
    <cellStyle name="Accent3 2" xfId="64"/>
    <cellStyle name="Accent3 3" xfId="65"/>
    <cellStyle name="Accent3 4" xfId="63"/>
    <cellStyle name="Accent4" xfId="465" builtinId="41" customBuiltin="1"/>
    <cellStyle name="Accent4 2" xfId="67"/>
    <cellStyle name="Accent4 3" xfId="68"/>
    <cellStyle name="Accent4 4" xfId="66"/>
    <cellStyle name="Accent5" xfId="469" builtinId="45" customBuiltin="1"/>
    <cellStyle name="Accent5 2" xfId="70"/>
    <cellStyle name="Accent5 3" xfId="71"/>
    <cellStyle name="Accent5 4" xfId="69"/>
    <cellStyle name="Accent6" xfId="473" builtinId="49" customBuiltin="1"/>
    <cellStyle name="Accent6 2" xfId="73"/>
    <cellStyle name="Accent6 3" xfId="74"/>
    <cellStyle name="Accent6 4" xfId="72"/>
    <cellStyle name="Bad" xfId="443" builtinId="27" customBuiltin="1"/>
    <cellStyle name="Bad 2" xfId="76"/>
    <cellStyle name="Bad 3" xfId="77"/>
    <cellStyle name="Bad 4" xfId="75"/>
    <cellStyle name="Calculation" xfId="447" builtinId="22" customBuiltin="1"/>
    <cellStyle name="Calculation 2" xfId="79"/>
    <cellStyle name="Calculation 3" xfId="80"/>
    <cellStyle name="Calculation 3 2" xfId="413"/>
    <cellStyle name="Calculation 3 3" xfId="422"/>
    <cellStyle name="Calculation 3 4" xfId="428"/>
    <cellStyle name="Calculation 3 5" xfId="431"/>
    <cellStyle name="Calculation 4" xfId="78"/>
    <cellStyle name="Check Cell" xfId="449" builtinId="23" customBuiltin="1"/>
    <cellStyle name="Check Cell 2" xfId="82"/>
    <cellStyle name="Check Cell 3" xfId="83"/>
    <cellStyle name="Check Cell 4" xfId="81"/>
    <cellStyle name="Explanatory Text" xfId="451" builtinId="53" customBuiltin="1"/>
    <cellStyle name="Explanatory Text 2" xfId="85"/>
    <cellStyle name="Explanatory Text 3" xfId="86"/>
    <cellStyle name="Explanatory Text 4" xfId="84"/>
    <cellStyle name="Good" xfId="442" builtinId="26" customBuiltin="1"/>
    <cellStyle name="Good 2" xfId="88"/>
    <cellStyle name="Good 3" xfId="89"/>
    <cellStyle name="Good 4" xfId="87"/>
    <cellStyle name="Heading 1" xfId="438" builtinId="16" customBuiltin="1"/>
    <cellStyle name="Heading 1 2" xfId="91"/>
    <cellStyle name="Heading 1 3" xfId="92"/>
    <cellStyle name="Heading 1 4" xfId="90"/>
    <cellStyle name="Heading 2" xfId="439" builtinId="17" customBuiltin="1"/>
    <cellStyle name="Heading 2 2" xfId="94"/>
    <cellStyle name="Heading 2 3" xfId="95"/>
    <cellStyle name="Heading 2 4" xfId="93"/>
    <cellStyle name="Heading 3" xfId="440" builtinId="18" customBuiltin="1"/>
    <cellStyle name="Heading 3 2" xfId="97"/>
    <cellStyle name="Heading 3 3" xfId="98"/>
    <cellStyle name="Heading 3 4" xfId="96"/>
    <cellStyle name="Heading 4" xfId="441" builtinId="19" customBuiltin="1"/>
    <cellStyle name="Heading 4 2" xfId="100"/>
    <cellStyle name="Heading 4 3" xfId="101"/>
    <cellStyle name="Heading 4 4" xfId="99"/>
    <cellStyle name="Input" xfId="445" builtinId="20" customBuiltin="1"/>
    <cellStyle name="Input 2" xfId="103"/>
    <cellStyle name="Input 3" xfId="104"/>
    <cellStyle name="Input 3 2" xfId="414"/>
    <cellStyle name="Input 3 3" xfId="421"/>
    <cellStyle name="Input 3 4" xfId="427"/>
    <cellStyle name="Input 3 5" xfId="432"/>
    <cellStyle name="Input 4" xfId="102"/>
    <cellStyle name="Linked Cell" xfId="448" builtinId="24" customBuiltin="1"/>
    <cellStyle name="Linked Cell 2" xfId="106"/>
    <cellStyle name="Linked Cell 3" xfId="107"/>
    <cellStyle name="Linked Cell 4" xfId="105"/>
    <cellStyle name="Neutral" xfId="444" builtinId="28" customBuiltin="1"/>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59" xfId="477"/>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3" xfId="415"/>
    <cellStyle name="Note 3 4" xfId="420"/>
    <cellStyle name="Note 3 5" xfId="426"/>
    <cellStyle name="Note 3 6" xfId="433"/>
    <cellStyle name="Note 4" xfId="397"/>
    <cellStyle name="Note 5" xfId="478"/>
    <cellStyle name="Output" xfId="446" builtinId="21" customBuiltin="1"/>
    <cellStyle name="Output 2" xfId="402"/>
    <cellStyle name="Output 3" xfId="403"/>
    <cellStyle name="Output 3 2" xfId="417"/>
    <cellStyle name="Output 3 3" xfId="423"/>
    <cellStyle name="Output 3 4" xfId="429"/>
    <cellStyle name="Output 3 5" xfId="435"/>
    <cellStyle name="Output 4" xfId="401"/>
    <cellStyle name="Title" xfId="437" builtinId="15" customBuiltin="1"/>
    <cellStyle name="Title 2" xfId="405"/>
    <cellStyle name="Title 3" xfId="406"/>
    <cellStyle name="Title 4" xfId="404"/>
    <cellStyle name="Total" xfId="452" builtinId="25" customBuiltin="1"/>
    <cellStyle name="Total 2" xfId="408"/>
    <cellStyle name="Total 3" xfId="409"/>
    <cellStyle name="Total 3 2" xfId="418"/>
    <cellStyle name="Total 3 3" xfId="424"/>
    <cellStyle name="Total 3 4" xfId="430"/>
    <cellStyle name="Total 3 5" xfId="436"/>
    <cellStyle name="Total 4" xfId="407"/>
    <cellStyle name="Warning Text" xfId="450" builtinId="11" customBuiltin="1"/>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12</xdr:col>
      <xdr:colOff>671671</xdr:colOff>
      <xdr:row>0</xdr:row>
      <xdr:rowOff>1</xdr:rowOff>
    </xdr:from>
    <xdr:to>
      <xdr:col>13</xdr:col>
      <xdr:colOff>0</xdr:colOff>
      <xdr:row>2</xdr:row>
      <xdr:rowOff>169334</xdr:rowOff>
    </xdr:to>
    <xdr:pic>
      <xdr:nvPicPr>
        <xdr:cNvPr id="4"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9065500" y="1"/>
          <a:ext cx="968746"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923925</xdr:colOff>
      <xdr:row>0</xdr:row>
      <xdr:rowOff>9526</xdr:rowOff>
    </xdr:from>
    <xdr:to>
      <xdr:col>13</xdr:col>
      <xdr:colOff>1356101</xdr:colOff>
      <xdr:row>1</xdr:row>
      <xdr:rowOff>14493</xdr:rowOff>
    </xdr:to>
    <xdr:pic>
      <xdr:nvPicPr>
        <xdr:cNvPr id="2" name="Picture 1"/>
        <xdr:cNvPicPr>
          <a:picLocks noChangeAspect="1"/>
        </xdr:cNvPicPr>
      </xdr:nvPicPr>
      <xdr:blipFill>
        <a:blip xmlns:r="http://schemas.openxmlformats.org/officeDocument/2006/relationships" r:embed="rId1"/>
        <a:stretch>
          <a:fillRect/>
        </a:stretch>
      </xdr:blipFill>
      <xdr:spPr>
        <a:xfrm>
          <a:off x="9823252774" y="9526"/>
          <a:ext cx="432176" cy="328817"/>
        </a:xfrm>
        <a:prstGeom prst="rect">
          <a:avLst/>
        </a:prstGeom>
      </xdr:spPr>
    </xdr:pic>
    <xdr:clientData/>
  </xdr:twoCellAnchor>
  <xdr:twoCellAnchor editAs="oneCell">
    <xdr:from>
      <xdr:col>13</xdr:col>
      <xdr:colOff>1026583</xdr:colOff>
      <xdr:row>57</xdr:row>
      <xdr:rowOff>0</xdr:rowOff>
    </xdr:from>
    <xdr:to>
      <xdr:col>13</xdr:col>
      <xdr:colOff>1028825</xdr:colOff>
      <xdr:row>57</xdr:row>
      <xdr:rowOff>333028</xdr:rowOff>
    </xdr:to>
    <xdr:pic>
      <xdr:nvPicPr>
        <xdr:cNvPr id="8" name="Picture 7"/>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57</xdr:row>
      <xdr:rowOff>0</xdr:rowOff>
    </xdr:from>
    <xdr:to>
      <xdr:col>13</xdr:col>
      <xdr:colOff>1028825</xdr:colOff>
      <xdr:row>57</xdr:row>
      <xdr:rowOff>333028</xdr:rowOff>
    </xdr:to>
    <xdr:pic>
      <xdr:nvPicPr>
        <xdr:cNvPr id="9" name="Picture 8"/>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57</xdr:row>
      <xdr:rowOff>0</xdr:rowOff>
    </xdr:from>
    <xdr:to>
      <xdr:col>13</xdr:col>
      <xdr:colOff>1028825</xdr:colOff>
      <xdr:row>57</xdr:row>
      <xdr:rowOff>333028</xdr:rowOff>
    </xdr:to>
    <xdr:pic>
      <xdr:nvPicPr>
        <xdr:cNvPr id="10" name="Picture 9"/>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495300</xdr:colOff>
      <xdr:row>0</xdr:row>
      <xdr:rowOff>9525</xdr:rowOff>
    </xdr:from>
    <xdr:to>
      <xdr:col>6</xdr:col>
      <xdr:colOff>38100</xdr:colOff>
      <xdr:row>3</xdr:row>
      <xdr:rowOff>38100</xdr:rowOff>
    </xdr:to>
    <xdr:pic>
      <xdr:nvPicPr>
        <xdr:cNvPr id="3"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31609150" y="9525"/>
          <a:ext cx="9239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rightToLeft="1" topLeftCell="A7" zoomScale="90" zoomScaleNormal="90" workbookViewId="0">
      <selection activeCell="B8" sqref="B8"/>
    </sheetView>
  </sheetViews>
  <sheetFormatPr defaultRowHeight="15"/>
  <cols>
    <col min="1" max="1" width="26.7109375" customWidth="1"/>
    <col min="2" max="2" width="11.5703125" customWidth="1"/>
    <col min="3" max="3" width="11.7109375" customWidth="1"/>
    <col min="4" max="4" width="9" customWidth="1"/>
    <col min="5" max="5" width="11.28515625" bestFit="1" customWidth="1"/>
    <col min="6" max="6" width="14.140625" customWidth="1"/>
    <col min="7" max="7" width="12.42578125" customWidth="1"/>
    <col min="8" max="8" width="10.140625" customWidth="1"/>
    <col min="9" max="9" width="9.140625" customWidth="1"/>
    <col min="10" max="10" width="7.42578125" customWidth="1"/>
    <col min="11" max="11" width="10.42578125" customWidth="1"/>
    <col min="12" max="12" width="13.5703125" customWidth="1"/>
    <col min="13" max="13" width="24.5703125" customWidth="1"/>
  </cols>
  <sheetData>
    <row r="1" spans="1:15" s="2" customFormat="1" ht="19.5" customHeight="1">
      <c r="A1" s="169" t="s">
        <v>0</v>
      </c>
      <c r="B1" s="170"/>
      <c r="C1" s="171"/>
      <c r="D1" s="19"/>
      <c r="E1" s="19"/>
      <c r="F1" s="19"/>
      <c r="G1" s="19"/>
      <c r="H1" s="19"/>
      <c r="I1" s="19"/>
      <c r="J1" s="19"/>
      <c r="K1" s="19"/>
      <c r="L1" s="19"/>
      <c r="M1" s="19"/>
    </row>
    <row r="2" spans="1:15" s="2" customFormat="1" ht="19.5" customHeight="1">
      <c r="A2" s="191" t="s">
        <v>321</v>
      </c>
      <c r="B2" s="191"/>
      <c r="C2" s="192"/>
      <c r="D2" s="190"/>
      <c r="E2" s="191"/>
      <c r="F2" s="192"/>
      <c r="G2" s="20"/>
      <c r="H2" s="20"/>
      <c r="I2" s="20"/>
      <c r="J2" s="20"/>
      <c r="K2" s="20"/>
      <c r="L2" s="20"/>
      <c r="M2" s="20"/>
    </row>
    <row r="3" spans="1:15" s="2" customFormat="1" ht="19.5" customHeight="1">
      <c r="A3" s="178" t="s">
        <v>322</v>
      </c>
      <c r="B3" s="179"/>
      <c r="C3" s="180"/>
      <c r="D3" s="54"/>
      <c r="E3" s="54"/>
      <c r="F3" s="54"/>
      <c r="G3" s="19"/>
      <c r="H3" s="19"/>
      <c r="I3" s="19"/>
      <c r="J3" s="19"/>
      <c r="K3" s="19"/>
      <c r="L3" s="19"/>
      <c r="M3" s="19"/>
    </row>
    <row r="4" spans="1:15" s="2" customFormat="1" ht="16.5" customHeight="1">
      <c r="A4" s="200" t="s">
        <v>84</v>
      </c>
      <c r="B4" s="200"/>
      <c r="C4" s="200"/>
      <c r="D4" s="200"/>
      <c r="E4" s="200"/>
      <c r="F4" s="200"/>
      <c r="G4" s="200"/>
      <c r="H4" s="200"/>
      <c r="I4" s="200"/>
      <c r="J4" s="200"/>
      <c r="K4" s="201"/>
      <c r="L4" s="53"/>
      <c r="M4" s="18"/>
    </row>
    <row r="5" spans="1:15" s="7" customFormat="1" ht="24.95" customHeight="1">
      <c r="A5" s="5" t="s">
        <v>2</v>
      </c>
      <c r="B5" s="189">
        <f>'نشرة التداول'!M73</f>
        <v>666457302</v>
      </c>
      <c r="C5" s="188"/>
      <c r="D5" s="42"/>
      <c r="E5" s="19"/>
      <c r="F5" s="19"/>
      <c r="G5" s="19"/>
      <c r="H5" s="19"/>
      <c r="I5" s="19"/>
      <c r="J5" s="178"/>
      <c r="K5" s="179"/>
      <c r="L5" s="180"/>
      <c r="M5" s="43"/>
    </row>
    <row r="6" spans="1:15" s="7" customFormat="1" ht="24.95" customHeight="1">
      <c r="A6" s="67" t="s">
        <v>1</v>
      </c>
      <c r="B6" s="187">
        <f>'نشرة التداول'!N73</f>
        <v>991117539.05000007</v>
      </c>
      <c r="C6" s="188"/>
      <c r="D6" s="42"/>
      <c r="E6" s="19"/>
      <c r="F6" s="19"/>
      <c r="G6" s="19"/>
      <c r="H6" s="19"/>
      <c r="I6" s="21"/>
      <c r="J6" s="181"/>
      <c r="K6" s="182"/>
      <c r="L6" s="183"/>
      <c r="M6" s="43"/>
    </row>
    <row r="7" spans="1:15" s="7" customFormat="1" ht="24.95" customHeight="1">
      <c r="A7" s="56" t="s">
        <v>3</v>
      </c>
      <c r="B7" s="57">
        <f>'نشرة التداول'!L73</f>
        <v>554</v>
      </c>
      <c r="C7" s="185"/>
      <c r="D7" s="186"/>
      <c r="E7" s="19"/>
      <c r="F7" s="20"/>
      <c r="G7" s="20"/>
      <c r="H7" s="20"/>
      <c r="I7" s="22"/>
      <c r="J7" s="1"/>
      <c r="K7" s="20"/>
      <c r="L7" s="20"/>
      <c r="M7" s="62"/>
    </row>
    <row r="8" spans="1:15" s="7" customFormat="1" ht="24.75" customHeight="1">
      <c r="A8" s="58" t="s">
        <v>68</v>
      </c>
      <c r="B8" s="95">
        <v>820.06</v>
      </c>
      <c r="C8" s="184" t="s">
        <v>58</v>
      </c>
      <c r="D8" s="184"/>
      <c r="E8" s="59"/>
      <c r="F8" s="195" t="s">
        <v>5</v>
      </c>
      <c r="G8" s="195"/>
      <c r="H8" s="195"/>
      <c r="I8" s="68">
        <v>39</v>
      </c>
      <c r="J8" s="24"/>
      <c r="K8" s="194" t="s">
        <v>4</v>
      </c>
      <c r="L8" s="194"/>
      <c r="M8" s="68">
        <v>103</v>
      </c>
      <c r="O8" s="124"/>
    </row>
    <row r="9" spans="1:15" s="7" customFormat="1" ht="24.75" customHeight="1">
      <c r="A9" s="58" t="s">
        <v>69</v>
      </c>
      <c r="B9" s="137">
        <v>812.95</v>
      </c>
      <c r="C9" s="184" t="s">
        <v>58</v>
      </c>
      <c r="D9" s="184"/>
      <c r="E9" s="59"/>
      <c r="F9" s="196" t="s">
        <v>6</v>
      </c>
      <c r="G9" s="197"/>
      <c r="H9" s="198"/>
      <c r="I9" s="68">
        <v>18</v>
      </c>
      <c r="J9" s="61"/>
      <c r="K9" s="193" t="s">
        <v>307</v>
      </c>
      <c r="L9" s="193"/>
      <c r="M9" s="63">
        <v>4</v>
      </c>
      <c r="O9" s="124"/>
    </row>
    <row r="10" spans="1:15" s="7" customFormat="1" ht="24.75" customHeight="1">
      <c r="A10" s="58" t="s">
        <v>130</v>
      </c>
      <c r="B10" s="132">
        <v>0.87</v>
      </c>
      <c r="C10" s="184" t="s">
        <v>152</v>
      </c>
      <c r="D10" s="184"/>
      <c r="E10" s="59"/>
      <c r="F10" s="196" t="s">
        <v>7</v>
      </c>
      <c r="G10" s="197"/>
      <c r="H10" s="198"/>
      <c r="I10" s="65">
        <v>8</v>
      </c>
      <c r="J10" s="60"/>
      <c r="K10" s="202" t="s">
        <v>205</v>
      </c>
      <c r="L10" s="202"/>
      <c r="M10" s="199">
        <v>9</v>
      </c>
      <c r="O10" s="124"/>
    </row>
    <row r="11" spans="1:15" s="7" customFormat="1" ht="24.75" customHeight="1">
      <c r="A11" s="58" t="s">
        <v>74</v>
      </c>
      <c r="B11" s="132">
        <f>B8-B9</f>
        <v>7.1099999999999</v>
      </c>
      <c r="C11" s="184" t="s">
        <v>58</v>
      </c>
      <c r="D11" s="184"/>
      <c r="E11" s="55"/>
      <c r="F11" s="196" t="s">
        <v>8</v>
      </c>
      <c r="G11" s="197"/>
      <c r="H11" s="198"/>
      <c r="I11" s="73">
        <v>51</v>
      </c>
      <c r="J11" s="64"/>
      <c r="K11" s="202"/>
      <c r="L11" s="202"/>
      <c r="M11" s="199"/>
      <c r="O11" s="124"/>
    </row>
    <row r="12" spans="1:15" ht="20.25" customHeight="1">
      <c r="A12" s="172" t="s">
        <v>59</v>
      </c>
      <c r="B12" s="173"/>
      <c r="C12" s="173"/>
      <c r="D12" s="173"/>
      <c r="E12" s="174"/>
      <c r="F12" s="175"/>
      <c r="G12" s="12"/>
      <c r="H12" s="176" t="s">
        <v>60</v>
      </c>
      <c r="I12" s="174"/>
      <c r="J12" s="174"/>
      <c r="K12" s="173"/>
      <c r="L12" s="173"/>
      <c r="M12" s="177"/>
    </row>
    <row r="13" spans="1:15" ht="20.100000000000001" customHeight="1">
      <c r="A13" s="37" t="s">
        <v>26</v>
      </c>
      <c r="B13" s="38" t="s">
        <v>61</v>
      </c>
      <c r="C13" s="39" t="s">
        <v>62</v>
      </c>
      <c r="D13" s="156" t="s">
        <v>32</v>
      </c>
      <c r="E13" s="157"/>
      <c r="F13" s="158"/>
      <c r="G13" s="66"/>
      <c r="H13" s="159" t="s">
        <v>26</v>
      </c>
      <c r="I13" s="160"/>
      <c r="J13" s="161"/>
      <c r="K13" s="23" t="s">
        <v>61</v>
      </c>
      <c r="L13" s="23" t="s">
        <v>18</v>
      </c>
      <c r="M13" s="23" t="s">
        <v>32</v>
      </c>
    </row>
    <row r="14" spans="1:15" ht="20.100000000000001" customHeight="1">
      <c r="A14" s="32" t="s">
        <v>256</v>
      </c>
      <c r="B14" s="100">
        <v>0.82</v>
      </c>
      <c r="C14" s="104">
        <v>9.33</v>
      </c>
      <c r="D14" s="149">
        <v>2636700</v>
      </c>
      <c r="E14" s="150">
        <v>2636700</v>
      </c>
      <c r="F14" s="151">
        <v>2636700</v>
      </c>
      <c r="G14" s="14"/>
      <c r="H14" s="146" t="s">
        <v>80</v>
      </c>
      <c r="I14" s="147" t="s">
        <v>80</v>
      </c>
      <c r="J14" s="148" t="s">
        <v>80</v>
      </c>
      <c r="K14" s="100">
        <v>1.5</v>
      </c>
      <c r="L14" s="103">
        <v>-14.29</v>
      </c>
      <c r="M14" s="102">
        <v>9000</v>
      </c>
    </row>
    <row r="15" spans="1:15" ht="20.100000000000001" customHeight="1">
      <c r="A15" s="83" t="s">
        <v>302</v>
      </c>
      <c r="B15" s="100">
        <v>0.37</v>
      </c>
      <c r="C15" s="104">
        <v>8.82</v>
      </c>
      <c r="D15" s="149">
        <v>143115963</v>
      </c>
      <c r="E15" s="150">
        <v>143115963</v>
      </c>
      <c r="F15" s="151">
        <v>143115963</v>
      </c>
      <c r="G15" s="14"/>
      <c r="H15" s="146" t="s">
        <v>174</v>
      </c>
      <c r="I15" s="147" t="s">
        <v>174</v>
      </c>
      <c r="J15" s="148" t="s">
        <v>174</v>
      </c>
      <c r="K15" s="100">
        <v>0.7</v>
      </c>
      <c r="L15" s="103">
        <v>-10.26</v>
      </c>
      <c r="M15" s="102">
        <v>3000000</v>
      </c>
    </row>
    <row r="16" spans="1:15" ht="20.100000000000001" customHeight="1">
      <c r="A16" s="32" t="s">
        <v>99</v>
      </c>
      <c r="B16" s="100">
        <v>0.13</v>
      </c>
      <c r="C16" s="104">
        <v>8.33</v>
      </c>
      <c r="D16" s="149">
        <v>160000000</v>
      </c>
      <c r="E16" s="150">
        <v>160000000</v>
      </c>
      <c r="F16" s="151">
        <v>160000000</v>
      </c>
      <c r="G16" s="14"/>
      <c r="H16" s="146" t="s">
        <v>248</v>
      </c>
      <c r="I16" s="147" t="s">
        <v>248</v>
      </c>
      <c r="J16" s="148" t="s">
        <v>248</v>
      </c>
      <c r="K16" s="100">
        <v>0.18</v>
      </c>
      <c r="L16" s="103">
        <v>-5.26</v>
      </c>
      <c r="M16" s="102">
        <v>1000000</v>
      </c>
    </row>
    <row r="17" spans="1:13" ht="20.100000000000001" customHeight="1">
      <c r="A17" s="115" t="s">
        <v>141</v>
      </c>
      <c r="B17" s="119">
        <v>0.21</v>
      </c>
      <c r="C17" s="120">
        <v>5</v>
      </c>
      <c r="D17" s="149">
        <v>45500000</v>
      </c>
      <c r="E17" s="150">
        <v>45500000</v>
      </c>
      <c r="F17" s="151">
        <v>45500000</v>
      </c>
      <c r="G17" s="14"/>
      <c r="H17" s="146" t="s">
        <v>55</v>
      </c>
      <c r="I17" s="147" t="s">
        <v>55</v>
      </c>
      <c r="J17" s="148" t="s">
        <v>55</v>
      </c>
      <c r="K17" s="100">
        <v>0.61</v>
      </c>
      <c r="L17" s="103">
        <v>-4.6900000000000004</v>
      </c>
      <c r="M17" s="102">
        <v>6274957</v>
      </c>
    </row>
    <row r="18" spans="1:13" ht="20.100000000000001" customHeight="1">
      <c r="A18" s="32" t="s">
        <v>224</v>
      </c>
      <c r="B18" s="119">
        <v>0.68</v>
      </c>
      <c r="C18" s="120">
        <v>4.62</v>
      </c>
      <c r="D18" s="149">
        <v>20290000</v>
      </c>
      <c r="E18" s="150">
        <v>20290000</v>
      </c>
      <c r="F18" s="151">
        <v>20290000</v>
      </c>
      <c r="G18" s="14"/>
      <c r="H18" s="146" t="s">
        <v>41</v>
      </c>
      <c r="I18" s="147" t="s">
        <v>41</v>
      </c>
      <c r="J18" s="148" t="s">
        <v>41</v>
      </c>
      <c r="K18" s="100">
        <v>9.5</v>
      </c>
      <c r="L18" s="103">
        <v>-2.56</v>
      </c>
      <c r="M18" s="102">
        <v>9055000</v>
      </c>
    </row>
    <row r="19" spans="1:13" ht="18" customHeight="1">
      <c r="A19" s="162" t="s">
        <v>63</v>
      </c>
      <c r="B19" s="162"/>
      <c r="C19" s="162"/>
      <c r="D19" s="162"/>
      <c r="E19" s="162"/>
      <c r="F19" s="162"/>
      <c r="G19" s="15"/>
      <c r="H19" s="162" t="s">
        <v>64</v>
      </c>
      <c r="I19" s="162"/>
      <c r="J19" s="162"/>
      <c r="K19" s="162"/>
      <c r="L19" s="162"/>
      <c r="M19" s="162"/>
    </row>
    <row r="20" spans="1:13" ht="20.100000000000001" customHeight="1">
      <c r="A20" s="37" t="s">
        <v>26</v>
      </c>
      <c r="B20" s="38" t="s">
        <v>61</v>
      </c>
      <c r="C20" s="39" t="s">
        <v>62</v>
      </c>
      <c r="D20" s="156" t="s">
        <v>32</v>
      </c>
      <c r="E20" s="157"/>
      <c r="F20" s="158"/>
      <c r="G20" s="66"/>
      <c r="H20" s="163" t="s">
        <v>26</v>
      </c>
      <c r="I20" s="164"/>
      <c r="J20" s="165"/>
      <c r="K20" s="13" t="s">
        <v>61</v>
      </c>
      <c r="L20" s="13" t="s">
        <v>18</v>
      </c>
      <c r="M20" s="13" t="s">
        <v>1</v>
      </c>
    </row>
    <row r="21" spans="1:13" ht="20.100000000000001" customHeight="1">
      <c r="A21" s="32" t="s">
        <v>99</v>
      </c>
      <c r="B21" s="100">
        <v>0.13</v>
      </c>
      <c r="C21" s="101">
        <v>8.33</v>
      </c>
      <c r="D21" s="149">
        <v>160000000</v>
      </c>
      <c r="E21" s="150">
        <v>160000000</v>
      </c>
      <c r="F21" s="151">
        <v>160000000</v>
      </c>
      <c r="G21" s="44"/>
      <c r="H21" s="146" t="s">
        <v>94</v>
      </c>
      <c r="I21" s="147" t="s">
        <v>94</v>
      </c>
      <c r="J21" s="148" t="s">
        <v>94</v>
      </c>
      <c r="K21" s="100">
        <v>3.36</v>
      </c>
      <c r="L21" s="101">
        <v>1.82</v>
      </c>
      <c r="M21" s="102">
        <v>432993633.10000002</v>
      </c>
    </row>
    <row r="22" spans="1:13" ht="20.100000000000001" customHeight="1">
      <c r="A22" s="83" t="s">
        <v>302</v>
      </c>
      <c r="B22" s="100">
        <v>0.37</v>
      </c>
      <c r="C22" s="101">
        <v>8.82</v>
      </c>
      <c r="D22" s="149">
        <v>143115963</v>
      </c>
      <c r="E22" s="150">
        <v>143115963</v>
      </c>
      <c r="F22" s="151">
        <v>143115963</v>
      </c>
      <c r="G22" s="44"/>
      <c r="H22" s="146" t="s">
        <v>148</v>
      </c>
      <c r="I22" s="147" t="s">
        <v>148</v>
      </c>
      <c r="J22" s="148" t="s">
        <v>148</v>
      </c>
      <c r="K22" s="100">
        <v>8.85</v>
      </c>
      <c r="L22" s="101">
        <v>0</v>
      </c>
      <c r="M22" s="102">
        <v>120601250</v>
      </c>
    </row>
    <row r="23" spans="1:13" ht="20.100000000000001" customHeight="1">
      <c r="A23" s="32" t="s">
        <v>94</v>
      </c>
      <c r="B23" s="100">
        <v>3.36</v>
      </c>
      <c r="C23" s="101">
        <v>1.82</v>
      </c>
      <c r="D23" s="149">
        <v>129853207</v>
      </c>
      <c r="E23" s="150">
        <v>129853207</v>
      </c>
      <c r="F23" s="151">
        <v>129853207</v>
      </c>
      <c r="G23" s="44"/>
      <c r="H23" s="146" t="s">
        <v>41</v>
      </c>
      <c r="I23" s="147" t="s">
        <v>41</v>
      </c>
      <c r="J23" s="148" t="s">
        <v>41</v>
      </c>
      <c r="K23" s="100">
        <v>9.5</v>
      </c>
      <c r="L23" s="101">
        <v>-2.56</v>
      </c>
      <c r="M23" s="102">
        <v>85820763.379999995</v>
      </c>
    </row>
    <row r="24" spans="1:13" ht="20.100000000000001" customHeight="1">
      <c r="A24" s="32" t="s">
        <v>120</v>
      </c>
      <c r="B24" s="100">
        <v>0.11</v>
      </c>
      <c r="C24" s="101">
        <v>0</v>
      </c>
      <c r="D24" s="149">
        <v>53745850</v>
      </c>
      <c r="E24" s="150">
        <v>53745850</v>
      </c>
      <c r="F24" s="151">
        <v>53745850</v>
      </c>
      <c r="G24" s="44"/>
      <c r="H24" s="146" t="s">
        <v>135</v>
      </c>
      <c r="I24" s="147" t="s">
        <v>135</v>
      </c>
      <c r="J24" s="148" t="s">
        <v>135</v>
      </c>
      <c r="K24" s="100">
        <v>2.6</v>
      </c>
      <c r="L24" s="101">
        <v>2.36</v>
      </c>
      <c r="M24" s="102">
        <v>73144908.989999995</v>
      </c>
    </row>
    <row r="25" spans="1:13" ht="20.100000000000001" customHeight="1">
      <c r="A25" s="47" t="s">
        <v>141</v>
      </c>
      <c r="B25" s="100">
        <v>0.21</v>
      </c>
      <c r="C25" s="101">
        <v>5</v>
      </c>
      <c r="D25" s="149">
        <v>45500000</v>
      </c>
      <c r="E25" s="150">
        <v>45500000</v>
      </c>
      <c r="F25" s="151">
        <v>45500000</v>
      </c>
      <c r="G25" s="44"/>
      <c r="H25" s="146" t="s">
        <v>113</v>
      </c>
      <c r="I25" s="147" t="s">
        <v>113</v>
      </c>
      <c r="J25" s="148" t="s">
        <v>113</v>
      </c>
      <c r="K25" s="100">
        <v>9.8000000000000007</v>
      </c>
      <c r="L25" s="101">
        <v>1.03</v>
      </c>
      <c r="M25" s="102">
        <v>72460270</v>
      </c>
    </row>
    <row r="26" spans="1:13" s="7" customFormat="1" ht="18.75" customHeight="1">
      <c r="A26" s="90" t="s">
        <v>137</v>
      </c>
      <c r="B26" s="166" t="s">
        <v>138</v>
      </c>
      <c r="C26" s="167"/>
      <c r="D26" s="167"/>
      <c r="E26" s="167"/>
      <c r="F26" s="167"/>
      <c r="G26" s="167"/>
      <c r="H26" s="167"/>
      <c r="I26" s="167"/>
      <c r="J26" s="167"/>
      <c r="K26" s="167"/>
      <c r="L26" s="167"/>
      <c r="M26" s="168"/>
    </row>
    <row r="27" spans="1:13" s="7" customFormat="1" ht="19.5" customHeight="1">
      <c r="A27" s="153" t="s">
        <v>115</v>
      </c>
      <c r="B27" s="154"/>
      <c r="C27" s="154"/>
      <c r="D27" s="154"/>
      <c r="E27" s="154"/>
      <c r="F27" s="154"/>
      <c r="G27" s="154"/>
      <c r="H27" s="154"/>
      <c r="I27" s="154"/>
      <c r="J27" s="154"/>
      <c r="K27" s="154"/>
      <c r="L27" s="154"/>
      <c r="M27" s="155"/>
    </row>
    <row r="28" spans="1:13" ht="18" customHeight="1">
      <c r="A28" s="152" t="s">
        <v>65</v>
      </c>
      <c r="B28" s="152"/>
      <c r="C28" s="152"/>
      <c r="D28" s="152"/>
      <c r="E28" s="152"/>
      <c r="F28" s="152"/>
      <c r="G28" s="152"/>
      <c r="H28" s="152"/>
      <c r="I28" s="152"/>
      <c r="J28" s="152"/>
      <c r="K28" s="152"/>
      <c r="L28" s="152"/>
      <c r="M28" s="152"/>
    </row>
  </sheetData>
  <mergeCells count="53">
    <mergeCell ref="M10:M11"/>
    <mergeCell ref="A4:K4"/>
    <mergeCell ref="H16:J16"/>
    <mergeCell ref="K10:L11"/>
    <mergeCell ref="F11:H11"/>
    <mergeCell ref="D18:F18"/>
    <mergeCell ref="D16:F16"/>
    <mergeCell ref="D17:F17"/>
    <mergeCell ref="F8:H8"/>
    <mergeCell ref="H15:J15"/>
    <mergeCell ref="F9:H9"/>
    <mergeCell ref="F10:H10"/>
    <mergeCell ref="C9:D9"/>
    <mergeCell ref="H14:J14"/>
    <mergeCell ref="A1:C1"/>
    <mergeCell ref="A12:F12"/>
    <mergeCell ref="H12:M12"/>
    <mergeCell ref="J5:L5"/>
    <mergeCell ref="J6:L6"/>
    <mergeCell ref="C10:D10"/>
    <mergeCell ref="C8:D8"/>
    <mergeCell ref="C7:D7"/>
    <mergeCell ref="B6:C6"/>
    <mergeCell ref="B5:C5"/>
    <mergeCell ref="C11:D11"/>
    <mergeCell ref="D2:F2"/>
    <mergeCell ref="A3:C3"/>
    <mergeCell ref="K9:L9"/>
    <mergeCell ref="K8:L8"/>
    <mergeCell ref="A2:C2"/>
    <mergeCell ref="A28:M28"/>
    <mergeCell ref="A27:M27"/>
    <mergeCell ref="D13:F13"/>
    <mergeCell ref="H13:J13"/>
    <mergeCell ref="A19:F19"/>
    <mergeCell ref="H19:M19"/>
    <mergeCell ref="D20:F20"/>
    <mergeCell ref="H20:J20"/>
    <mergeCell ref="D14:F14"/>
    <mergeCell ref="D15:F15"/>
    <mergeCell ref="B26:M26"/>
    <mergeCell ref="H17:J17"/>
    <mergeCell ref="D24:F24"/>
    <mergeCell ref="D25:F25"/>
    <mergeCell ref="H18:J18"/>
    <mergeCell ref="H25:J25"/>
    <mergeCell ref="H22:J22"/>
    <mergeCell ref="H23:J23"/>
    <mergeCell ref="H24:J24"/>
    <mergeCell ref="D21:F21"/>
    <mergeCell ref="D23:F23"/>
    <mergeCell ref="D22:F22"/>
    <mergeCell ref="H21:J21"/>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73"/>
  <sheetViews>
    <sheetView rightToLeft="1" topLeftCell="A67" zoomScaleNormal="100" workbookViewId="0">
      <selection activeCell="N35" sqref="N35"/>
    </sheetView>
  </sheetViews>
  <sheetFormatPr defaultColWidth="9" defaultRowHeight="13.5" customHeight="1"/>
  <cols>
    <col min="1" max="1" width="1.28515625" style="8" customWidth="1"/>
    <col min="2" max="2" width="22.28515625" style="8" customWidth="1"/>
    <col min="3" max="3" width="7.42578125" style="8" customWidth="1"/>
    <col min="4" max="7" width="8.7109375" style="8" customWidth="1"/>
    <col min="8" max="8" width="10.28515625" style="8" bestFit="1" customWidth="1"/>
    <col min="9" max="9" width="8.7109375" style="8" customWidth="1"/>
    <col min="10" max="10" width="8.7109375" style="80" customWidth="1"/>
    <col min="11" max="11" width="8.7109375" style="76" customWidth="1"/>
    <col min="12" max="12" width="11.140625" style="30" customWidth="1"/>
    <col min="13" max="13" width="21.42578125" style="8" customWidth="1"/>
    <col min="14" max="14" width="20.7109375" style="8" customWidth="1"/>
    <col min="15" max="16384" width="9" style="8"/>
  </cols>
  <sheetData>
    <row r="1" spans="2:14" ht="25.5" customHeight="1">
      <c r="B1" s="221" t="s">
        <v>323</v>
      </c>
      <c r="C1" s="221"/>
      <c r="D1" s="221"/>
      <c r="E1" s="221"/>
      <c r="F1" s="221"/>
      <c r="G1" s="221"/>
      <c r="H1" s="221"/>
      <c r="I1" s="221"/>
      <c r="J1" s="221"/>
      <c r="K1" s="221"/>
      <c r="L1" s="221"/>
      <c r="M1" s="221"/>
      <c r="N1" s="222"/>
    </row>
    <row r="2" spans="2:14" ht="27.75" customHeight="1">
      <c r="B2" s="40" t="s">
        <v>9</v>
      </c>
      <c r="C2" s="41" t="s">
        <v>10</v>
      </c>
      <c r="D2" s="41" t="s">
        <v>11</v>
      </c>
      <c r="E2" s="41" t="s">
        <v>12</v>
      </c>
      <c r="F2" s="41" t="s">
        <v>13</v>
      </c>
      <c r="G2" s="41" t="s">
        <v>14</v>
      </c>
      <c r="H2" s="41" t="s">
        <v>15</v>
      </c>
      <c r="I2" s="41" t="s">
        <v>16</v>
      </c>
      <c r="J2" s="79" t="s">
        <v>17</v>
      </c>
      <c r="K2" s="75" t="s">
        <v>18</v>
      </c>
      <c r="L2" s="74" t="s">
        <v>3</v>
      </c>
      <c r="M2" s="41" t="s">
        <v>2</v>
      </c>
      <c r="N2" s="41" t="s">
        <v>1</v>
      </c>
    </row>
    <row r="3" spans="2:14" ht="12.6" customHeight="1">
      <c r="B3" s="223" t="s">
        <v>19</v>
      </c>
      <c r="C3" s="224"/>
      <c r="D3" s="224"/>
      <c r="E3" s="224"/>
      <c r="F3" s="224"/>
      <c r="G3" s="224"/>
      <c r="H3" s="224"/>
      <c r="I3" s="224"/>
      <c r="J3" s="224"/>
      <c r="K3" s="224"/>
      <c r="L3" s="224"/>
      <c r="M3" s="224"/>
      <c r="N3" s="225"/>
    </row>
    <row r="4" spans="2:14" ht="12.6" customHeight="1">
      <c r="B4" s="32" t="s">
        <v>94</v>
      </c>
      <c r="C4" s="10" t="s">
        <v>95</v>
      </c>
      <c r="D4" s="87">
        <v>3.3</v>
      </c>
      <c r="E4" s="87">
        <v>3.37</v>
      </c>
      <c r="F4" s="87">
        <v>3.3</v>
      </c>
      <c r="G4" s="87">
        <v>3.33</v>
      </c>
      <c r="H4" s="87">
        <v>3.29</v>
      </c>
      <c r="I4" s="87">
        <v>3.36</v>
      </c>
      <c r="J4" s="87">
        <v>3.3</v>
      </c>
      <c r="K4" s="88">
        <v>1.82</v>
      </c>
      <c r="L4" s="89">
        <v>66</v>
      </c>
      <c r="M4" s="89">
        <v>129853207</v>
      </c>
      <c r="N4" s="89">
        <v>432993633.10000002</v>
      </c>
    </row>
    <row r="5" spans="2:14" ht="12.6" customHeight="1">
      <c r="B5" s="83" t="s">
        <v>224</v>
      </c>
      <c r="C5" s="98" t="s">
        <v>223</v>
      </c>
      <c r="D5" s="87">
        <v>0.66</v>
      </c>
      <c r="E5" s="87">
        <v>0.68</v>
      </c>
      <c r="F5" s="87">
        <v>0.66</v>
      </c>
      <c r="G5" s="87">
        <v>0.67</v>
      </c>
      <c r="H5" s="87">
        <v>0.65</v>
      </c>
      <c r="I5" s="87">
        <v>0.68</v>
      </c>
      <c r="J5" s="87">
        <v>0.65</v>
      </c>
      <c r="K5" s="88">
        <v>4.62</v>
      </c>
      <c r="L5" s="89">
        <v>16</v>
      </c>
      <c r="M5" s="89">
        <v>20290000</v>
      </c>
      <c r="N5" s="89">
        <v>13522900</v>
      </c>
    </row>
    <row r="6" spans="2:14" ht="12.6" customHeight="1">
      <c r="B6" s="32" t="s">
        <v>141</v>
      </c>
      <c r="C6" s="10" t="s">
        <v>142</v>
      </c>
      <c r="D6" s="87">
        <v>0.2</v>
      </c>
      <c r="E6" s="87">
        <v>0.21</v>
      </c>
      <c r="F6" s="87">
        <v>0.2</v>
      </c>
      <c r="G6" s="87">
        <v>0.21</v>
      </c>
      <c r="H6" s="87">
        <v>0.2</v>
      </c>
      <c r="I6" s="87">
        <v>0.21</v>
      </c>
      <c r="J6" s="87">
        <v>0.2</v>
      </c>
      <c r="K6" s="88">
        <v>5</v>
      </c>
      <c r="L6" s="89">
        <v>10</v>
      </c>
      <c r="M6" s="89">
        <v>45500000</v>
      </c>
      <c r="N6" s="89">
        <v>9455000</v>
      </c>
    </row>
    <row r="7" spans="2:14" ht="12.6" customHeight="1">
      <c r="B7" s="115" t="s">
        <v>302</v>
      </c>
      <c r="C7" s="113" t="s">
        <v>303</v>
      </c>
      <c r="D7" s="87">
        <v>0.34</v>
      </c>
      <c r="E7" s="87">
        <v>0.37</v>
      </c>
      <c r="F7" s="87">
        <v>0.34</v>
      </c>
      <c r="G7" s="87">
        <v>0.36</v>
      </c>
      <c r="H7" s="87">
        <v>0.32</v>
      </c>
      <c r="I7" s="87">
        <v>0.37</v>
      </c>
      <c r="J7" s="87">
        <v>0.34</v>
      </c>
      <c r="K7" s="88">
        <v>8.82</v>
      </c>
      <c r="L7" s="89">
        <v>77</v>
      </c>
      <c r="M7" s="89">
        <v>143115963</v>
      </c>
      <c r="N7" s="89">
        <v>51393103.640000001</v>
      </c>
    </row>
    <row r="8" spans="2:14" ht="12.6" customHeight="1">
      <c r="B8" s="47" t="s">
        <v>97</v>
      </c>
      <c r="C8" s="48" t="s">
        <v>98</v>
      </c>
      <c r="D8" s="87">
        <v>0.64</v>
      </c>
      <c r="E8" s="87">
        <v>0.64</v>
      </c>
      <c r="F8" s="87">
        <v>0.64</v>
      </c>
      <c r="G8" s="87">
        <v>0.64</v>
      </c>
      <c r="H8" s="87">
        <v>0.64</v>
      </c>
      <c r="I8" s="87">
        <v>0.64</v>
      </c>
      <c r="J8" s="87">
        <v>0.64</v>
      </c>
      <c r="K8" s="88">
        <v>0</v>
      </c>
      <c r="L8" s="89">
        <v>3</v>
      </c>
      <c r="M8" s="89">
        <v>2451012</v>
      </c>
      <c r="N8" s="89">
        <v>1568647.68</v>
      </c>
    </row>
    <row r="9" spans="2:14" ht="12.6" customHeight="1">
      <c r="B9" s="32" t="s">
        <v>120</v>
      </c>
      <c r="C9" s="10" t="s">
        <v>121</v>
      </c>
      <c r="D9" s="87">
        <v>0.11</v>
      </c>
      <c r="E9" s="87">
        <v>0.11</v>
      </c>
      <c r="F9" s="87">
        <v>0.11</v>
      </c>
      <c r="G9" s="87">
        <v>0.11</v>
      </c>
      <c r="H9" s="87">
        <v>0.11</v>
      </c>
      <c r="I9" s="87">
        <v>0.11</v>
      </c>
      <c r="J9" s="87">
        <v>0.11</v>
      </c>
      <c r="K9" s="88">
        <v>0</v>
      </c>
      <c r="L9" s="89">
        <v>13</v>
      </c>
      <c r="M9" s="89">
        <v>53745850</v>
      </c>
      <c r="N9" s="89">
        <v>5912043.5</v>
      </c>
    </row>
    <row r="10" spans="2:14" ht="12.6" customHeight="1">
      <c r="B10" s="107" t="s">
        <v>248</v>
      </c>
      <c r="C10" s="98" t="s">
        <v>251</v>
      </c>
      <c r="D10" s="87">
        <v>0.18</v>
      </c>
      <c r="E10" s="87">
        <v>0.18</v>
      </c>
      <c r="F10" s="87">
        <v>0.18</v>
      </c>
      <c r="G10" s="87">
        <v>0.18</v>
      </c>
      <c r="H10" s="87">
        <v>0.19</v>
      </c>
      <c r="I10" s="87">
        <v>0.18</v>
      </c>
      <c r="J10" s="87">
        <v>0.19</v>
      </c>
      <c r="K10" s="88">
        <v>-5.26</v>
      </c>
      <c r="L10" s="89">
        <v>1</v>
      </c>
      <c r="M10" s="89">
        <v>1000000</v>
      </c>
      <c r="N10" s="89">
        <v>180000</v>
      </c>
    </row>
    <row r="11" spans="2:14" ht="12.6" customHeight="1">
      <c r="B11" s="32" t="s">
        <v>133</v>
      </c>
      <c r="C11" s="10" t="s">
        <v>134</v>
      </c>
      <c r="D11" s="87">
        <v>0.99</v>
      </c>
      <c r="E11" s="87">
        <v>0.99</v>
      </c>
      <c r="F11" s="87">
        <v>0.97</v>
      </c>
      <c r="G11" s="87">
        <v>0.98</v>
      </c>
      <c r="H11" s="87">
        <v>0.99</v>
      </c>
      <c r="I11" s="87">
        <v>0.99</v>
      </c>
      <c r="J11" s="87">
        <v>0.99</v>
      </c>
      <c r="K11" s="88">
        <v>0</v>
      </c>
      <c r="L11" s="89">
        <v>7</v>
      </c>
      <c r="M11" s="89">
        <v>3501581</v>
      </c>
      <c r="N11" s="89">
        <v>3442965.19</v>
      </c>
    </row>
    <row r="12" spans="2:14" ht="12.6" customHeight="1">
      <c r="B12" s="32" t="s">
        <v>135</v>
      </c>
      <c r="C12" s="10" t="s">
        <v>136</v>
      </c>
      <c r="D12" s="87">
        <v>2.54</v>
      </c>
      <c r="E12" s="87">
        <v>2.6</v>
      </c>
      <c r="F12" s="87">
        <v>2.54</v>
      </c>
      <c r="G12" s="87">
        <v>2.56</v>
      </c>
      <c r="H12" s="87">
        <v>2.5</v>
      </c>
      <c r="I12" s="87">
        <v>2.6</v>
      </c>
      <c r="J12" s="87">
        <v>2.54</v>
      </c>
      <c r="K12" s="88">
        <v>2.36</v>
      </c>
      <c r="L12" s="89">
        <v>46</v>
      </c>
      <c r="M12" s="89">
        <v>28541865</v>
      </c>
      <c r="N12" s="89">
        <v>73144908.989999995</v>
      </c>
    </row>
    <row r="13" spans="2:14" ht="12.6" customHeight="1">
      <c r="B13" s="32" t="s">
        <v>99</v>
      </c>
      <c r="C13" s="10" t="s">
        <v>100</v>
      </c>
      <c r="D13" s="87">
        <v>0.13</v>
      </c>
      <c r="E13" s="87">
        <v>0.13</v>
      </c>
      <c r="F13" s="87">
        <v>0.13</v>
      </c>
      <c r="G13" s="87">
        <v>0.13</v>
      </c>
      <c r="H13" s="87">
        <v>0.12</v>
      </c>
      <c r="I13" s="87">
        <v>0.13</v>
      </c>
      <c r="J13" s="87">
        <v>0.12</v>
      </c>
      <c r="K13" s="88">
        <v>8.33</v>
      </c>
      <c r="L13" s="89">
        <v>7</v>
      </c>
      <c r="M13" s="89">
        <v>160000000</v>
      </c>
      <c r="N13" s="89">
        <v>20800000</v>
      </c>
    </row>
    <row r="14" spans="2:14" ht="12.6" customHeight="1">
      <c r="B14" s="81" t="s">
        <v>174</v>
      </c>
      <c r="C14" s="82" t="s">
        <v>175</v>
      </c>
      <c r="D14" s="87">
        <v>0.71</v>
      </c>
      <c r="E14" s="87">
        <v>0.71</v>
      </c>
      <c r="F14" s="87">
        <v>0.7</v>
      </c>
      <c r="G14" s="87">
        <v>0.7</v>
      </c>
      <c r="H14" s="87">
        <v>0.78</v>
      </c>
      <c r="I14" s="87">
        <v>0.7</v>
      </c>
      <c r="J14" s="87">
        <v>0.78</v>
      </c>
      <c r="K14" s="88">
        <v>-10.26</v>
      </c>
      <c r="L14" s="89">
        <v>2</v>
      </c>
      <c r="M14" s="89">
        <v>3000000</v>
      </c>
      <c r="N14" s="89">
        <v>2110000</v>
      </c>
    </row>
    <row r="15" spans="2:14" ht="12.6" customHeight="1">
      <c r="B15" s="228" t="s">
        <v>20</v>
      </c>
      <c r="C15" s="214"/>
      <c r="D15" s="215"/>
      <c r="E15" s="216"/>
      <c r="F15" s="216"/>
      <c r="G15" s="216"/>
      <c r="H15" s="216"/>
      <c r="I15" s="216"/>
      <c r="J15" s="216"/>
      <c r="K15" s="217"/>
      <c r="L15" s="17">
        <f>SUM(L4:L14)</f>
        <v>248</v>
      </c>
      <c r="M15" s="17">
        <f>SUM(M4:M14)</f>
        <v>590999478</v>
      </c>
      <c r="N15" s="17">
        <f>SUM(N4:N14)</f>
        <v>614523202.10000002</v>
      </c>
    </row>
    <row r="16" spans="2:14" ht="12.6" customHeight="1">
      <c r="B16" s="223" t="s">
        <v>147</v>
      </c>
      <c r="C16" s="224"/>
      <c r="D16" s="224"/>
      <c r="E16" s="224"/>
      <c r="F16" s="224"/>
      <c r="G16" s="224"/>
      <c r="H16" s="224"/>
      <c r="I16" s="224"/>
      <c r="J16" s="224"/>
      <c r="K16" s="224"/>
      <c r="L16" s="224"/>
      <c r="M16" s="224"/>
      <c r="N16" s="225"/>
    </row>
    <row r="17" spans="2:14" ht="12.6" customHeight="1">
      <c r="B17" s="32" t="s">
        <v>148</v>
      </c>
      <c r="C17" s="10" t="s">
        <v>149</v>
      </c>
      <c r="D17" s="87">
        <v>8.85</v>
      </c>
      <c r="E17" s="87">
        <v>8.85</v>
      </c>
      <c r="F17" s="87">
        <v>8.6999999999999993</v>
      </c>
      <c r="G17" s="87">
        <v>8.82</v>
      </c>
      <c r="H17" s="87">
        <v>8.69</v>
      </c>
      <c r="I17" s="87">
        <v>8.85</v>
      </c>
      <c r="J17" s="87">
        <v>8.85</v>
      </c>
      <c r="K17" s="88">
        <v>0</v>
      </c>
      <c r="L17" s="89">
        <v>43</v>
      </c>
      <c r="M17" s="89">
        <v>13675000</v>
      </c>
      <c r="N17" s="89">
        <v>120601250</v>
      </c>
    </row>
    <row r="18" spans="2:14" ht="12.6" customHeight="1">
      <c r="B18" s="229" t="s">
        <v>150</v>
      </c>
      <c r="C18" s="214"/>
      <c r="D18" s="215"/>
      <c r="E18" s="216"/>
      <c r="F18" s="216"/>
      <c r="G18" s="216"/>
      <c r="H18" s="216"/>
      <c r="I18" s="216"/>
      <c r="J18" s="216"/>
      <c r="K18" s="217"/>
      <c r="L18" s="89">
        <v>43</v>
      </c>
      <c r="M18" s="89">
        <v>13675000</v>
      </c>
      <c r="N18" s="89">
        <v>120601250</v>
      </c>
    </row>
    <row r="19" spans="2:14" ht="12.6" customHeight="1">
      <c r="B19" s="223" t="s">
        <v>288</v>
      </c>
      <c r="C19" s="224"/>
      <c r="D19" s="224"/>
      <c r="E19" s="224"/>
      <c r="F19" s="224"/>
      <c r="G19" s="224"/>
      <c r="H19" s="224"/>
      <c r="I19" s="224"/>
      <c r="J19" s="224"/>
      <c r="K19" s="224"/>
      <c r="L19" s="224"/>
      <c r="M19" s="224"/>
      <c r="N19" s="225"/>
    </row>
    <row r="20" spans="2:14" ht="12.6" customHeight="1">
      <c r="B20" s="32" t="s">
        <v>271</v>
      </c>
      <c r="C20" s="10" t="s">
        <v>272</v>
      </c>
      <c r="D20" s="87">
        <v>0.71</v>
      </c>
      <c r="E20" s="87">
        <v>0.71</v>
      </c>
      <c r="F20" s="87">
        <v>0.71</v>
      </c>
      <c r="G20" s="87">
        <v>0.71</v>
      </c>
      <c r="H20" s="87">
        <v>0.7</v>
      </c>
      <c r="I20" s="87">
        <v>0.71</v>
      </c>
      <c r="J20" s="87">
        <v>0.7</v>
      </c>
      <c r="K20" s="88">
        <v>1.43</v>
      </c>
      <c r="L20" s="89">
        <v>1</v>
      </c>
      <c r="M20" s="89">
        <v>2100000</v>
      </c>
      <c r="N20" s="89">
        <v>1491000</v>
      </c>
    </row>
    <row r="21" spans="2:14" ht="12.6" customHeight="1">
      <c r="B21" s="229" t="s">
        <v>289</v>
      </c>
      <c r="C21" s="214"/>
      <c r="D21" s="215"/>
      <c r="E21" s="216"/>
      <c r="F21" s="216"/>
      <c r="G21" s="216"/>
      <c r="H21" s="216"/>
      <c r="I21" s="216"/>
      <c r="J21" s="216"/>
      <c r="K21" s="217"/>
      <c r="L21" s="89">
        <v>1</v>
      </c>
      <c r="M21" s="89">
        <v>2100000</v>
      </c>
      <c r="N21" s="89">
        <v>1491000</v>
      </c>
    </row>
    <row r="22" spans="2:14" ht="12.6" customHeight="1">
      <c r="B22" s="223" t="s">
        <v>21</v>
      </c>
      <c r="C22" s="224"/>
      <c r="D22" s="224"/>
      <c r="E22" s="224"/>
      <c r="F22" s="224"/>
      <c r="G22" s="224"/>
      <c r="H22" s="224"/>
      <c r="I22" s="224"/>
      <c r="J22" s="224"/>
      <c r="K22" s="224"/>
      <c r="L22" s="224"/>
      <c r="M22" s="224"/>
      <c r="N22" s="225"/>
    </row>
    <row r="23" spans="2:14" ht="12.6" customHeight="1">
      <c r="B23" s="32" t="s">
        <v>101</v>
      </c>
      <c r="C23" s="10" t="s">
        <v>102</v>
      </c>
      <c r="D23" s="87">
        <v>40</v>
      </c>
      <c r="E23" s="87">
        <v>40</v>
      </c>
      <c r="F23" s="87">
        <v>40</v>
      </c>
      <c r="G23" s="87">
        <v>40</v>
      </c>
      <c r="H23" s="87">
        <v>40</v>
      </c>
      <c r="I23" s="87">
        <v>40</v>
      </c>
      <c r="J23" s="87">
        <v>40</v>
      </c>
      <c r="K23" s="88">
        <v>0</v>
      </c>
      <c r="L23" s="89">
        <v>2</v>
      </c>
      <c r="M23" s="89">
        <v>4000</v>
      </c>
      <c r="N23" s="89">
        <v>160000</v>
      </c>
    </row>
    <row r="24" spans="2:14" ht="12.6" customHeight="1">
      <c r="B24" s="32" t="s">
        <v>176</v>
      </c>
      <c r="C24" s="10" t="s">
        <v>177</v>
      </c>
      <c r="D24" s="87">
        <v>8</v>
      </c>
      <c r="E24" s="87">
        <v>8</v>
      </c>
      <c r="F24" s="87">
        <v>8</v>
      </c>
      <c r="G24" s="87">
        <v>8</v>
      </c>
      <c r="H24" s="87">
        <v>7.96</v>
      </c>
      <c r="I24" s="87">
        <v>8</v>
      </c>
      <c r="J24" s="87">
        <v>8</v>
      </c>
      <c r="K24" s="88">
        <v>0</v>
      </c>
      <c r="L24" s="89">
        <v>2</v>
      </c>
      <c r="M24" s="89">
        <v>31684</v>
      </c>
      <c r="N24" s="89">
        <v>253472</v>
      </c>
    </row>
    <row r="25" spans="2:14" ht="12.6" customHeight="1">
      <c r="B25" s="69" t="s">
        <v>140</v>
      </c>
      <c r="C25" s="70" t="s">
        <v>139</v>
      </c>
      <c r="D25" s="87">
        <v>0.5</v>
      </c>
      <c r="E25" s="87">
        <v>0.5</v>
      </c>
      <c r="F25" s="87">
        <v>0.5</v>
      </c>
      <c r="G25" s="87">
        <v>0.5</v>
      </c>
      <c r="H25" s="87">
        <v>0.5</v>
      </c>
      <c r="I25" s="87">
        <v>0.5</v>
      </c>
      <c r="J25" s="87">
        <v>0.5</v>
      </c>
      <c r="K25" s="88">
        <v>0</v>
      </c>
      <c r="L25" s="89">
        <v>3</v>
      </c>
      <c r="M25" s="89">
        <v>2837017</v>
      </c>
      <c r="N25" s="89">
        <v>1418508.5</v>
      </c>
    </row>
    <row r="26" spans="2:14" ht="12.6" customHeight="1">
      <c r="B26" s="226" t="s">
        <v>306</v>
      </c>
      <c r="C26" s="227"/>
      <c r="D26" s="233"/>
      <c r="E26" s="234"/>
      <c r="F26" s="234"/>
      <c r="G26" s="234"/>
      <c r="H26" s="234"/>
      <c r="I26" s="234"/>
      <c r="J26" s="234"/>
      <c r="K26" s="217"/>
      <c r="L26" s="89">
        <f>SUM(L23:L25)</f>
        <v>7</v>
      </c>
      <c r="M26" s="89">
        <f>SUM(M23:M25)</f>
        <v>2872701</v>
      </c>
      <c r="N26" s="89">
        <f>SUM(N23:N25)</f>
        <v>1831980.5</v>
      </c>
    </row>
    <row r="27" spans="2:14" ht="12.6" customHeight="1">
      <c r="B27" s="218" t="s">
        <v>22</v>
      </c>
      <c r="C27" s="219"/>
      <c r="D27" s="219"/>
      <c r="E27" s="219"/>
      <c r="F27" s="219"/>
      <c r="G27" s="219"/>
      <c r="H27" s="219"/>
      <c r="I27" s="219"/>
      <c r="J27" s="219"/>
      <c r="K27" s="219"/>
      <c r="L27" s="219"/>
      <c r="M27" s="219"/>
      <c r="N27" s="220"/>
    </row>
    <row r="28" spans="2:14" ht="12.6" customHeight="1">
      <c r="B28" s="32" t="s">
        <v>182</v>
      </c>
      <c r="C28" s="10" t="s">
        <v>183</v>
      </c>
      <c r="D28" s="87">
        <v>3.55</v>
      </c>
      <c r="E28" s="87">
        <v>3.55</v>
      </c>
      <c r="F28" s="87">
        <v>3.5</v>
      </c>
      <c r="G28" s="87">
        <v>3.53</v>
      </c>
      <c r="H28" s="87">
        <v>3.5</v>
      </c>
      <c r="I28" s="87">
        <v>3.52</v>
      </c>
      <c r="J28" s="87">
        <v>3.55</v>
      </c>
      <c r="K28" s="88">
        <v>-0.85</v>
      </c>
      <c r="L28" s="89">
        <v>28</v>
      </c>
      <c r="M28" s="89">
        <v>10099271</v>
      </c>
      <c r="N28" s="89">
        <v>35601933.920000002</v>
      </c>
    </row>
    <row r="29" spans="2:14" ht="12.6" customHeight="1">
      <c r="B29" s="32" t="s">
        <v>118</v>
      </c>
      <c r="C29" s="10" t="s">
        <v>119</v>
      </c>
      <c r="D29" s="87">
        <v>1.5</v>
      </c>
      <c r="E29" s="87">
        <v>1.5</v>
      </c>
      <c r="F29" s="87">
        <v>1.5</v>
      </c>
      <c r="G29" s="87">
        <v>1.5</v>
      </c>
      <c r="H29" s="87">
        <v>1.45</v>
      </c>
      <c r="I29" s="87">
        <v>1.5</v>
      </c>
      <c r="J29" s="87">
        <v>1.45</v>
      </c>
      <c r="K29" s="88">
        <v>3.45</v>
      </c>
      <c r="L29" s="89">
        <v>4</v>
      </c>
      <c r="M29" s="89">
        <v>1200000</v>
      </c>
      <c r="N29" s="89">
        <v>1800000</v>
      </c>
    </row>
    <row r="30" spans="2:14" ht="12.6" customHeight="1">
      <c r="B30" s="32" t="s">
        <v>159</v>
      </c>
      <c r="C30" s="10" t="s">
        <v>160</v>
      </c>
      <c r="D30" s="87">
        <v>14.5</v>
      </c>
      <c r="E30" s="87">
        <v>14.5</v>
      </c>
      <c r="F30" s="87">
        <v>14.5</v>
      </c>
      <c r="G30" s="87">
        <v>14.5</v>
      </c>
      <c r="H30" s="87">
        <v>14.5</v>
      </c>
      <c r="I30" s="87">
        <v>14.5</v>
      </c>
      <c r="J30" s="87">
        <v>14.5</v>
      </c>
      <c r="K30" s="88">
        <v>0</v>
      </c>
      <c r="L30" s="89">
        <v>4</v>
      </c>
      <c r="M30" s="89">
        <v>524045</v>
      </c>
      <c r="N30" s="89">
        <v>7598652.5</v>
      </c>
    </row>
    <row r="31" spans="2:14" ht="12.6" customHeight="1">
      <c r="B31" s="32" t="s">
        <v>80</v>
      </c>
      <c r="C31" s="10" t="s">
        <v>81</v>
      </c>
      <c r="D31" s="87">
        <v>1.5</v>
      </c>
      <c r="E31" s="87">
        <v>1.5</v>
      </c>
      <c r="F31" s="87">
        <v>1.5</v>
      </c>
      <c r="G31" s="87">
        <v>1.5</v>
      </c>
      <c r="H31" s="87">
        <v>1.75</v>
      </c>
      <c r="I31" s="87">
        <v>1.5</v>
      </c>
      <c r="J31" s="87">
        <v>1.75</v>
      </c>
      <c r="K31" s="88">
        <v>-14.29</v>
      </c>
      <c r="L31" s="89">
        <v>1</v>
      </c>
      <c r="M31" s="89">
        <v>9000</v>
      </c>
      <c r="N31" s="89">
        <v>13500</v>
      </c>
    </row>
    <row r="32" spans="2:14" ht="12.6" customHeight="1">
      <c r="B32" s="123" t="s">
        <v>308</v>
      </c>
      <c r="C32" s="116" t="s">
        <v>312</v>
      </c>
      <c r="D32" s="87">
        <v>1.56</v>
      </c>
      <c r="E32" s="87">
        <v>1.56</v>
      </c>
      <c r="F32" s="87">
        <v>1.56</v>
      </c>
      <c r="G32" s="87">
        <v>1.56</v>
      </c>
      <c r="H32" s="87">
        <v>1.51</v>
      </c>
      <c r="I32" s="87">
        <v>1.56</v>
      </c>
      <c r="J32" s="87">
        <v>1.52</v>
      </c>
      <c r="K32" s="88">
        <v>2.63</v>
      </c>
      <c r="L32" s="89">
        <v>1</v>
      </c>
      <c r="M32" s="89">
        <v>50000</v>
      </c>
      <c r="N32" s="89">
        <v>78000</v>
      </c>
    </row>
    <row r="33" spans="2:14" ht="12.6" customHeight="1">
      <c r="B33" s="32" t="s">
        <v>194</v>
      </c>
      <c r="C33" s="10" t="s">
        <v>193</v>
      </c>
      <c r="D33" s="87">
        <v>1.81</v>
      </c>
      <c r="E33" s="87">
        <v>1.81</v>
      </c>
      <c r="F33" s="87">
        <v>1.81</v>
      </c>
      <c r="G33" s="87">
        <v>1.81</v>
      </c>
      <c r="H33" s="87">
        <v>1.8</v>
      </c>
      <c r="I33" s="87">
        <v>1.81</v>
      </c>
      <c r="J33" s="87">
        <v>1.8</v>
      </c>
      <c r="K33" s="88">
        <v>0.56000000000000005</v>
      </c>
      <c r="L33" s="89">
        <v>6</v>
      </c>
      <c r="M33" s="89">
        <v>550000</v>
      </c>
      <c r="N33" s="89">
        <v>995500</v>
      </c>
    </row>
    <row r="34" spans="2:14" ht="12.6" customHeight="1">
      <c r="B34" s="10" t="s">
        <v>195</v>
      </c>
      <c r="C34" s="10" t="s">
        <v>91</v>
      </c>
      <c r="D34" s="87">
        <v>4.4000000000000004</v>
      </c>
      <c r="E34" s="87">
        <v>4.4000000000000004</v>
      </c>
      <c r="F34" s="87">
        <v>4.4000000000000004</v>
      </c>
      <c r="G34" s="87">
        <v>4.4000000000000004</v>
      </c>
      <c r="H34" s="87">
        <v>4.4000000000000004</v>
      </c>
      <c r="I34" s="87">
        <v>4.4000000000000004</v>
      </c>
      <c r="J34" s="87">
        <v>4.4000000000000004</v>
      </c>
      <c r="K34" s="88">
        <v>0</v>
      </c>
      <c r="L34" s="89">
        <v>2</v>
      </c>
      <c r="M34" s="89">
        <v>127587</v>
      </c>
      <c r="N34" s="89">
        <v>561382.80000000005</v>
      </c>
    </row>
    <row r="35" spans="2:14" ht="12.6" customHeight="1">
      <c r="B35" s="213" t="s">
        <v>23</v>
      </c>
      <c r="C35" s="214"/>
      <c r="D35" s="230"/>
      <c r="E35" s="231"/>
      <c r="F35" s="231"/>
      <c r="G35" s="231"/>
      <c r="H35" s="231"/>
      <c r="I35" s="231"/>
      <c r="J35" s="231"/>
      <c r="K35" s="232"/>
      <c r="L35" s="17">
        <f>SUM(L28:L34)</f>
        <v>46</v>
      </c>
      <c r="M35" s="17">
        <f>SUM(M28:M34)</f>
        <v>12559903</v>
      </c>
      <c r="N35" s="17">
        <f>SUM(N28:N34)</f>
        <v>46648969.219999999</v>
      </c>
    </row>
    <row r="36" spans="2:14" ht="12.6" customHeight="1">
      <c r="B36" s="218" t="s">
        <v>36</v>
      </c>
      <c r="C36" s="219"/>
      <c r="D36" s="219"/>
      <c r="E36" s="219"/>
      <c r="F36" s="219"/>
      <c r="G36" s="219"/>
      <c r="H36" s="219"/>
      <c r="I36" s="219"/>
      <c r="J36" s="219"/>
      <c r="K36" s="219"/>
      <c r="L36" s="219"/>
      <c r="M36" s="219"/>
      <c r="N36" s="220"/>
    </row>
    <row r="37" spans="2:14" ht="12.6" customHeight="1">
      <c r="B37" s="32" t="s">
        <v>230</v>
      </c>
      <c r="C37" s="10" t="s">
        <v>231</v>
      </c>
      <c r="D37" s="87">
        <v>100</v>
      </c>
      <c r="E37" s="87">
        <v>100</v>
      </c>
      <c r="F37" s="87">
        <v>100</v>
      </c>
      <c r="G37" s="87">
        <v>100</v>
      </c>
      <c r="H37" s="87">
        <v>100</v>
      </c>
      <c r="I37" s="87">
        <v>100</v>
      </c>
      <c r="J37" s="87">
        <v>100</v>
      </c>
      <c r="K37" s="88">
        <v>0</v>
      </c>
      <c r="L37" s="89">
        <v>7</v>
      </c>
      <c r="M37" s="89">
        <v>120000</v>
      </c>
      <c r="N37" s="89">
        <v>12000000</v>
      </c>
    </row>
    <row r="38" spans="2:14" ht="12.6" customHeight="1">
      <c r="B38" s="10" t="s">
        <v>113</v>
      </c>
      <c r="C38" s="10" t="s">
        <v>114</v>
      </c>
      <c r="D38" s="87">
        <v>9.6999999999999993</v>
      </c>
      <c r="E38" s="87">
        <v>9.8000000000000007</v>
      </c>
      <c r="F38" s="87">
        <v>9.5</v>
      </c>
      <c r="G38" s="87">
        <v>9.69</v>
      </c>
      <c r="H38" s="87">
        <v>9.64</v>
      </c>
      <c r="I38" s="87">
        <v>9.8000000000000007</v>
      </c>
      <c r="J38" s="87">
        <v>9.6999999999999993</v>
      </c>
      <c r="K38" s="88">
        <v>1.03</v>
      </c>
      <c r="L38" s="89">
        <v>58</v>
      </c>
      <c r="M38" s="89">
        <v>7480100</v>
      </c>
      <c r="N38" s="89">
        <v>72460270</v>
      </c>
    </row>
    <row r="39" spans="2:14" ht="12.6" customHeight="1">
      <c r="B39" s="213" t="s">
        <v>229</v>
      </c>
      <c r="C39" s="214"/>
      <c r="D39" s="230"/>
      <c r="E39" s="231"/>
      <c r="F39" s="231"/>
      <c r="G39" s="231"/>
      <c r="H39" s="231"/>
      <c r="I39" s="231"/>
      <c r="J39" s="231"/>
      <c r="K39" s="232"/>
      <c r="L39" s="17">
        <f>SUM(L37:L38)</f>
        <v>65</v>
      </c>
      <c r="M39" s="17">
        <f>SUM(M37:M38)</f>
        <v>7600100</v>
      </c>
      <c r="N39" s="17">
        <f>SUM(N37:N38)</f>
        <v>84460270</v>
      </c>
    </row>
    <row r="40" spans="2:14" ht="12.6" customHeight="1">
      <c r="B40" s="218" t="s">
        <v>24</v>
      </c>
      <c r="C40" s="219"/>
      <c r="D40" s="219"/>
      <c r="E40" s="219"/>
      <c r="F40" s="219"/>
      <c r="G40" s="219"/>
      <c r="H40" s="219"/>
      <c r="I40" s="219"/>
      <c r="J40" s="219"/>
      <c r="K40" s="219"/>
      <c r="L40" s="219"/>
      <c r="M40" s="219"/>
      <c r="N40" s="220"/>
    </row>
    <row r="41" spans="2:14" ht="12.6" customHeight="1">
      <c r="B41" s="108" t="s">
        <v>256</v>
      </c>
      <c r="C41" s="109" t="s">
        <v>257</v>
      </c>
      <c r="D41" s="87">
        <v>0.81</v>
      </c>
      <c r="E41" s="87">
        <v>0.82</v>
      </c>
      <c r="F41" s="87">
        <v>0.75</v>
      </c>
      <c r="G41" s="87">
        <v>0.8</v>
      </c>
      <c r="H41" s="87">
        <v>0.74</v>
      </c>
      <c r="I41" s="87">
        <v>0.82</v>
      </c>
      <c r="J41" s="87">
        <v>0.75</v>
      </c>
      <c r="K41" s="88">
        <v>9.33</v>
      </c>
      <c r="L41" s="89">
        <v>4</v>
      </c>
      <c r="M41" s="89">
        <v>2636700</v>
      </c>
      <c r="N41" s="89">
        <v>2096727</v>
      </c>
    </row>
    <row r="42" spans="2:14" ht="12.6" customHeight="1">
      <c r="B42" s="77" t="s">
        <v>157</v>
      </c>
      <c r="C42" s="86" t="s">
        <v>158</v>
      </c>
      <c r="D42" s="87">
        <v>4.7</v>
      </c>
      <c r="E42" s="87">
        <v>4.7</v>
      </c>
      <c r="F42" s="87">
        <v>4.7</v>
      </c>
      <c r="G42" s="87">
        <v>4.7</v>
      </c>
      <c r="H42" s="87">
        <v>4.7</v>
      </c>
      <c r="I42" s="87">
        <v>4.7</v>
      </c>
      <c r="J42" s="87">
        <v>4.7</v>
      </c>
      <c r="K42" s="88">
        <v>0</v>
      </c>
      <c r="L42" s="89">
        <v>2</v>
      </c>
      <c r="M42" s="89">
        <v>100000</v>
      </c>
      <c r="N42" s="89">
        <v>470000</v>
      </c>
    </row>
    <row r="43" spans="2:14" ht="12.6" customHeight="1">
      <c r="B43" s="47" t="s">
        <v>77</v>
      </c>
      <c r="C43" s="48" t="s">
        <v>76</v>
      </c>
      <c r="D43" s="87">
        <v>22.85</v>
      </c>
      <c r="E43" s="87">
        <v>22.85</v>
      </c>
      <c r="F43" s="87">
        <v>22.6</v>
      </c>
      <c r="G43" s="87">
        <v>22.61</v>
      </c>
      <c r="H43" s="87">
        <v>22.9</v>
      </c>
      <c r="I43" s="87">
        <v>22.6</v>
      </c>
      <c r="J43" s="87">
        <v>22.8</v>
      </c>
      <c r="K43" s="88">
        <v>-0.88</v>
      </c>
      <c r="L43" s="89">
        <v>3</v>
      </c>
      <c r="M43" s="89">
        <v>62990</v>
      </c>
      <c r="N43" s="89">
        <v>1424272</v>
      </c>
    </row>
    <row r="44" spans="2:14" ht="12.6" customHeight="1">
      <c r="B44" s="47" t="s">
        <v>41</v>
      </c>
      <c r="C44" s="48" t="s">
        <v>42</v>
      </c>
      <c r="D44" s="87">
        <v>9.8699999999999992</v>
      </c>
      <c r="E44" s="87">
        <v>9.8699999999999992</v>
      </c>
      <c r="F44" s="87">
        <v>9.32</v>
      </c>
      <c r="G44" s="87">
        <v>9.48</v>
      </c>
      <c r="H44" s="87">
        <v>9.41</v>
      </c>
      <c r="I44" s="87">
        <v>9.5</v>
      </c>
      <c r="J44" s="87">
        <v>9.75</v>
      </c>
      <c r="K44" s="88">
        <v>-2.56</v>
      </c>
      <c r="L44" s="89">
        <v>98</v>
      </c>
      <c r="M44" s="89">
        <v>9055000</v>
      </c>
      <c r="N44" s="89">
        <v>85820763.379999995</v>
      </c>
    </row>
    <row r="45" spans="2:14" ht="12.6" customHeight="1">
      <c r="B45" s="108" t="s">
        <v>300</v>
      </c>
      <c r="C45" s="109" t="s">
        <v>301</v>
      </c>
      <c r="D45" s="87">
        <v>8</v>
      </c>
      <c r="E45" s="87">
        <v>8.25</v>
      </c>
      <c r="F45" s="87">
        <v>8</v>
      </c>
      <c r="G45" s="87">
        <v>8.24</v>
      </c>
      <c r="H45" s="87">
        <v>8</v>
      </c>
      <c r="I45" s="87">
        <v>8.25</v>
      </c>
      <c r="J45" s="87">
        <v>8</v>
      </c>
      <c r="K45" s="88">
        <v>3.13</v>
      </c>
      <c r="L45" s="89">
        <v>2</v>
      </c>
      <c r="M45" s="89">
        <v>87033</v>
      </c>
      <c r="N45" s="89">
        <v>716764</v>
      </c>
    </row>
    <row r="46" spans="2:14" ht="12.6" customHeight="1">
      <c r="B46" s="213" t="s">
        <v>43</v>
      </c>
      <c r="C46" s="214"/>
      <c r="D46" s="215"/>
      <c r="E46" s="216"/>
      <c r="F46" s="216"/>
      <c r="G46" s="216"/>
      <c r="H46" s="216"/>
      <c r="I46" s="216"/>
      <c r="J46" s="216"/>
      <c r="K46" s="217"/>
      <c r="L46" s="89">
        <f>SUM(L41:L45)</f>
        <v>109</v>
      </c>
      <c r="M46" s="89">
        <f>SUM(M41:M45)</f>
        <v>11941723</v>
      </c>
      <c r="N46" s="89">
        <f>SUM(N41:N45)</f>
        <v>90528526.379999995</v>
      </c>
    </row>
    <row r="47" spans="2:14" ht="12.6" customHeight="1">
      <c r="B47" s="208" t="s">
        <v>25</v>
      </c>
      <c r="C47" s="209"/>
      <c r="D47" s="210"/>
      <c r="E47" s="211"/>
      <c r="F47" s="211"/>
      <c r="G47" s="211"/>
      <c r="H47" s="211"/>
      <c r="I47" s="211"/>
      <c r="J47" s="211"/>
      <c r="K47" s="212"/>
      <c r="L47" s="26">
        <f>L46+L39+L35+L26+L21+L18+L15</f>
        <v>519</v>
      </c>
      <c r="M47" s="26">
        <f t="shared" ref="M47:N47" si="0">M46+M39+M35+M26+M21+M18+M15</f>
        <v>641748905</v>
      </c>
      <c r="N47" s="26">
        <f t="shared" si="0"/>
        <v>960085198.20000005</v>
      </c>
    </row>
    <row r="48" spans="2:14" ht="30.75" customHeight="1">
      <c r="B48" s="221" t="s">
        <v>324</v>
      </c>
      <c r="C48" s="221"/>
      <c r="D48" s="221"/>
      <c r="E48" s="221"/>
      <c r="F48" s="221"/>
      <c r="G48" s="221"/>
      <c r="H48" s="221"/>
      <c r="I48" s="221"/>
      <c r="J48" s="221"/>
      <c r="K48" s="221"/>
      <c r="L48" s="221"/>
      <c r="M48" s="221"/>
      <c r="N48" s="222"/>
    </row>
    <row r="49" spans="2:14" ht="35.25" customHeight="1">
      <c r="B49" s="40" t="s">
        <v>9</v>
      </c>
      <c r="C49" s="41" t="s">
        <v>10</v>
      </c>
      <c r="D49" s="41" t="s">
        <v>11</v>
      </c>
      <c r="E49" s="41" t="s">
        <v>12</v>
      </c>
      <c r="F49" s="41" t="s">
        <v>13</v>
      </c>
      <c r="G49" s="41" t="s">
        <v>14</v>
      </c>
      <c r="H49" s="41" t="s">
        <v>15</v>
      </c>
      <c r="I49" s="41" t="s">
        <v>16</v>
      </c>
      <c r="J49" s="79" t="s">
        <v>17</v>
      </c>
      <c r="K49" s="75" t="s">
        <v>18</v>
      </c>
      <c r="L49" s="74" t="s">
        <v>3</v>
      </c>
      <c r="M49" s="41" t="s">
        <v>2</v>
      </c>
      <c r="N49" s="41" t="s">
        <v>1</v>
      </c>
    </row>
    <row r="50" spans="2:14" ht="14.1" customHeight="1">
      <c r="B50" s="235" t="s">
        <v>19</v>
      </c>
      <c r="C50" s="219"/>
      <c r="D50" s="219"/>
      <c r="E50" s="219"/>
      <c r="F50" s="219"/>
      <c r="G50" s="219"/>
      <c r="H50" s="219"/>
      <c r="I50" s="219"/>
      <c r="J50" s="219"/>
      <c r="K50" s="219"/>
      <c r="L50" s="219"/>
      <c r="M50" s="219"/>
      <c r="N50" s="220"/>
    </row>
    <row r="51" spans="2:14" ht="14.1" customHeight="1">
      <c r="B51" s="47" t="s">
        <v>274</v>
      </c>
      <c r="C51" s="48" t="s">
        <v>275</v>
      </c>
      <c r="D51" s="87">
        <v>0.13</v>
      </c>
      <c r="E51" s="87">
        <v>0.13</v>
      </c>
      <c r="F51" s="87">
        <v>0.13</v>
      </c>
      <c r="G51" s="87">
        <v>0.13</v>
      </c>
      <c r="H51" s="87">
        <v>0.13</v>
      </c>
      <c r="I51" s="87">
        <v>0.13</v>
      </c>
      <c r="J51" s="87">
        <v>0.13</v>
      </c>
      <c r="K51" s="88">
        <v>0</v>
      </c>
      <c r="L51" s="89">
        <v>1</v>
      </c>
      <c r="M51" s="89">
        <v>2000000</v>
      </c>
      <c r="N51" s="89">
        <v>260000</v>
      </c>
    </row>
    <row r="52" spans="2:14" ht="14.1" customHeight="1">
      <c r="B52" s="47" t="s">
        <v>155</v>
      </c>
      <c r="C52" s="48" t="s">
        <v>156</v>
      </c>
      <c r="D52" s="87">
        <v>0.65</v>
      </c>
      <c r="E52" s="87">
        <v>0.67</v>
      </c>
      <c r="F52" s="87">
        <v>0.65</v>
      </c>
      <c r="G52" s="87">
        <v>0.66</v>
      </c>
      <c r="H52" s="87">
        <v>0.65</v>
      </c>
      <c r="I52" s="87">
        <v>0.67</v>
      </c>
      <c r="J52" s="87">
        <v>0.65</v>
      </c>
      <c r="K52" s="88">
        <v>3.08</v>
      </c>
      <c r="L52" s="89">
        <v>5</v>
      </c>
      <c r="M52" s="89">
        <v>13000000</v>
      </c>
      <c r="N52" s="89">
        <v>8620000</v>
      </c>
    </row>
    <row r="53" spans="2:14" ht="14.1" customHeight="1">
      <c r="B53" s="228" t="s">
        <v>20</v>
      </c>
      <c r="C53" s="214"/>
      <c r="D53" s="215"/>
      <c r="E53" s="216"/>
      <c r="F53" s="216"/>
      <c r="G53" s="216"/>
      <c r="H53" s="216"/>
      <c r="I53" s="216"/>
      <c r="J53" s="216"/>
      <c r="K53" s="217"/>
      <c r="L53" s="89">
        <f>SUM(L51:L52)</f>
        <v>6</v>
      </c>
      <c r="M53" s="89">
        <f>SUM(M51:M52)</f>
        <v>15000000</v>
      </c>
      <c r="N53" s="89">
        <f>SUM(N51:N52)</f>
        <v>8880000</v>
      </c>
    </row>
    <row r="54" spans="2:14" ht="14.1" customHeight="1">
      <c r="B54" s="218" t="s">
        <v>36</v>
      </c>
      <c r="C54" s="219"/>
      <c r="D54" s="219"/>
      <c r="E54" s="219"/>
      <c r="F54" s="219"/>
      <c r="G54" s="219"/>
      <c r="H54" s="219"/>
      <c r="I54" s="219"/>
      <c r="J54" s="219"/>
      <c r="K54" s="219"/>
      <c r="L54" s="219"/>
      <c r="M54" s="219"/>
      <c r="N54" s="220"/>
    </row>
    <row r="55" spans="2:14" ht="14.1" customHeight="1">
      <c r="B55" s="47" t="s">
        <v>331</v>
      </c>
      <c r="C55" s="48" t="s">
        <v>332</v>
      </c>
      <c r="D55" s="87">
        <v>12.2</v>
      </c>
      <c r="E55" s="87">
        <v>12.2</v>
      </c>
      <c r="F55" s="87">
        <v>12.2</v>
      </c>
      <c r="G55" s="87">
        <v>12.2</v>
      </c>
      <c r="H55" s="87">
        <v>12.08</v>
      </c>
      <c r="I55" s="87">
        <v>12.2</v>
      </c>
      <c r="J55" s="87">
        <v>12.2</v>
      </c>
      <c r="K55" s="88">
        <v>0</v>
      </c>
      <c r="L55" s="89">
        <v>1</v>
      </c>
      <c r="M55" s="89">
        <v>45000</v>
      </c>
      <c r="N55" s="89">
        <v>549000</v>
      </c>
    </row>
    <row r="56" spans="2:14" ht="14.1" customHeight="1">
      <c r="B56" s="228"/>
      <c r="C56" s="214"/>
      <c r="D56" s="215"/>
      <c r="E56" s="216"/>
      <c r="F56" s="216"/>
      <c r="G56" s="216"/>
      <c r="H56" s="216"/>
      <c r="I56" s="216"/>
      <c r="J56" s="216"/>
      <c r="K56" s="217"/>
      <c r="L56" s="89">
        <v>1</v>
      </c>
      <c r="M56" s="89">
        <v>45000</v>
      </c>
      <c r="N56" s="89">
        <v>549000</v>
      </c>
    </row>
    <row r="57" spans="2:14" ht="20.25" customHeight="1">
      <c r="B57" s="208" t="s">
        <v>44</v>
      </c>
      <c r="C57" s="209"/>
      <c r="D57" s="210"/>
      <c r="E57" s="211"/>
      <c r="F57" s="211"/>
      <c r="G57" s="211"/>
      <c r="H57" s="211"/>
      <c r="I57" s="211"/>
      <c r="J57" s="211"/>
      <c r="K57" s="212"/>
      <c r="L57" s="27">
        <f>L56+L53</f>
        <v>7</v>
      </c>
      <c r="M57" s="27">
        <f t="shared" ref="M57:N57" si="1">M56+M53</f>
        <v>15045000</v>
      </c>
      <c r="N57" s="27">
        <f t="shared" si="1"/>
        <v>9429000</v>
      </c>
    </row>
    <row r="58" spans="2:14" ht="33.75" customHeight="1">
      <c r="B58" s="221" t="s">
        <v>325</v>
      </c>
      <c r="C58" s="221"/>
      <c r="D58" s="221"/>
      <c r="E58" s="221"/>
      <c r="F58" s="221"/>
      <c r="G58" s="221"/>
      <c r="H58" s="221"/>
      <c r="I58" s="221"/>
      <c r="J58" s="221"/>
      <c r="K58" s="221"/>
      <c r="L58" s="221"/>
      <c r="M58" s="221"/>
      <c r="N58" s="222"/>
    </row>
    <row r="59" spans="2:14" ht="36" customHeight="1">
      <c r="B59" s="40" t="s">
        <v>9</v>
      </c>
      <c r="C59" s="41" t="s">
        <v>10</v>
      </c>
      <c r="D59" s="41" t="s">
        <v>11</v>
      </c>
      <c r="E59" s="41" t="s">
        <v>12</v>
      </c>
      <c r="F59" s="41" t="s">
        <v>13</v>
      </c>
      <c r="G59" s="41" t="s">
        <v>14</v>
      </c>
      <c r="H59" s="41" t="s">
        <v>15</v>
      </c>
      <c r="I59" s="41" t="s">
        <v>16</v>
      </c>
      <c r="J59" s="79" t="s">
        <v>17</v>
      </c>
      <c r="K59" s="75" t="s">
        <v>18</v>
      </c>
      <c r="L59" s="74" t="s">
        <v>3</v>
      </c>
      <c r="M59" s="41" t="s">
        <v>2</v>
      </c>
      <c r="N59" s="41" t="s">
        <v>1</v>
      </c>
    </row>
    <row r="60" spans="2:14" ht="14.1" customHeight="1">
      <c r="B60" s="223" t="s">
        <v>21</v>
      </c>
      <c r="C60" s="224"/>
      <c r="D60" s="224"/>
      <c r="E60" s="224"/>
      <c r="F60" s="224"/>
      <c r="G60" s="224"/>
      <c r="H60" s="224"/>
      <c r="I60" s="224"/>
      <c r="J60" s="224"/>
      <c r="K60" s="224"/>
      <c r="L60" s="224"/>
      <c r="M60" s="224"/>
      <c r="N60" s="225"/>
    </row>
    <row r="61" spans="2:14" ht="14.1" customHeight="1">
      <c r="B61" s="32" t="s">
        <v>51</v>
      </c>
      <c r="C61" s="10" t="s">
        <v>49</v>
      </c>
      <c r="D61" s="87">
        <v>0.57999999999999996</v>
      </c>
      <c r="E61" s="87">
        <v>0.57999999999999996</v>
      </c>
      <c r="F61" s="87">
        <v>0.57999999999999996</v>
      </c>
      <c r="G61" s="87">
        <v>0.57999999999999996</v>
      </c>
      <c r="H61" s="87">
        <v>0.56000000000000005</v>
      </c>
      <c r="I61" s="87">
        <v>0.57999999999999996</v>
      </c>
      <c r="J61" s="87">
        <v>0.56000000000000005</v>
      </c>
      <c r="K61" s="88">
        <v>3.57</v>
      </c>
      <c r="L61" s="89">
        <v>2</v>
      </c>
      <c r="M61" s="89">
        <v>750000</v>
      </c>
      <c r="N61" s="89">
        <v>435000</v>
      </c>
    </row>
    <row r="62" spans="2:14" ht="14.1" customHeight="1">
      <c r="B62" s="47" t="s">
        <v>211</v>
      </c>
      <c r="C62" s="48" t="s">
        <v>50</v>
      </c>
      <c r="D62" s="87">
        <v>1.65</v>
      </c>
      <c r="E62" s="87">
        <v>1.66</v>
      </c>
      <c r="F62" s="87">
        <v>1.65</v>
      </c>
      <c r="G62" s="87">
        <v>1.66</v>
      </c>
      <c r="H62" s="87">
        <v>1.65</v>
      </c>
      <c r="I62" s="87">
        <v>1.66</v>
      </c>
      <c r="J62" s="87">
        <v>1.65</v>
      </c>
      <c r="K62" s="88">
        <v>0.61</v>
      </c>
      <c r="L62" s="89">
        <v>2</v>
      </c>
      <c r="M62" s="89">
        <v>1100000</v>
      </c>
      <c r="N62" s="89">
        <v>1825000</v>
      </c>
    </row>
    <row r="63" spans="2:14" ht="14.1" customHeight="1">
      <c r="B63" s="226" t="s">
        <v>306</v>
      </c>
      <c r="C63" s="227"/>
      <c r="D63" s="215"/>
      <c r="E63" s="216"/>
      <c r="F63" s="216"/>
      <c r="G63" s="216"/>
      <c r="H63" s="216"/>
      <c r="I63" s="216"/>
      <c r="J63" s="216"/>
      <c r="K63" s="217"/>
      <c r="L63" s="89">
        <f>SUM(L61:L62)</f>
        <v>4</v>
      </c>
      <c r="M63" s="89">
        <f>SUM(M61:M62)</f>
        <v>1850000</v>
      </c>
      <c r="N63" s="89">
        <f>SUM(N61:N62)</f>
        <v>2260000</v>
      </c>
    </row>
    <row r="64" spans="2:14" ht="14.1" customHeight="1">
      <c r="B64" s="218" t="s">
        <v>22</v>
      </c>
      <c r="C64" s="219"/>
      <c r="D64" s="219"/>
      <c r="E64" s="219"/>
      <c r="F64" s="219"/>
      <c r="G64" s="219"/>
      <c r="H64" s="219"/>
      <c r="I64" s="219"/>
      <c r="J64" s="219"/>
      <c r="K64" s="219"/>
      <c r="L64" s="219"/>
      <c r="M64" s="219"/>
      <c r="N64" s="220"/>
    </row>
    <row r="65" spans="2:14" ht="14.1" customHeight="1">
      <c r="B65" s="32" t="s">
        <v>70</v>
      </c>
      <c r="C65" s="10" t="s">
        <v>71</v>
      </c>
      <c r="D65" s="87">
        <v>0.93</v>
      </c>
      <c r="E65" s="87">
        <v>0.93</v>
      </c>
      <c r="F65" s="87">
        <v>0.93</v>
      </c>
      <c r="G65" s="87">
        <v>0.93</v>
      </c>
      <c r="H65" s="87">
        <v>0.91</v>
      </c>
      <c r="I65" s="87">
        <v>0.93</v>
      </c>
      <c r="J65" s="87">
        <v>0.91</v>
      </c>
      <c r="K65" s="88">
        <v>2.2000000000000002</v>
      </c>
      <c r="L65" s="89">
        <v>1</v>
      </c>
      <c r="M65" s="89">
        <v>800000</v>
      </c>
      <c r="N65" s="89">
        <v>744000</v>
      </c>
    </row>
    <row r="66" spans="2:14" ht="14.1" customHeight="1">
      <c r="B66" s="47" t="s">
        <v>55</v>
      </c>
      <c r="C66" s="51" t="s">
        <v>52</v>
      </c>
      <c r="D66" s="87">
        <v>0.61</v>
      </c>
      <c r="E66" s="87">
        <v>0.63</v>
      </c>
      <c r="F66" s="87">
        <v>0.61</v>
      </c>
      <c r="G66" s="87">
        <v>0.61</v>
      </c>
      <c r="H66" s="87">
        <v>0.64</v>
      </c>
      <c r="I66" s="87">
        <v>0.61</v>
      </c>
      <c r="J66" s="87">
        <v>0.64</v>
      </c>
      <c r="K66" s="88">
        <v>-4.6900000000000004</v>
      </c>
      <c r="L66" s="89">
        <v>6</v>
      </c>
      <c r="M66" s="89">
        <v>6274957</v>
      </c>
      <c r="N66" s="89">
        <v>3829723.77</v>
      </c>
    </row>
    <row r="67" spans="2:14" ht="14.1" customHeight="1">
      <c r="B67" s="226"/>
      <c r="C67" s="227"/>
      <c r="D67" s="215"/>
      <c r="E67" s="216"/>
      <c r="F67" s="216"/>
      <c r="G67" s="216"/>
      <c r="H67" s="216"/>
      <c r="I67" s="216"/>
      <c r="J67" s="216"/>
      <c r="K67" s="217"/>
      <c r="L67" s="89">
        <f>SUM(L65:L66)</f>
        <v>7</v>
      </c>
      <c r="M67" s="89">
        <f>SUM(M65:M66)</f>
        <v>7074957</v>
      </c>
      <c r="N67" s="89">
        <f>SUM(N65:N66)</f>
        <v>4573723.7699999996</v>
      </c>
    </row>
    <row r="68" spans="2:14" ht="14.1" customHeight="1">
      <c r="B68" s="218" t="s">
        <v>36</v>
      </c>
      <c r="C68" s="219"/>
      <c r="D68" s="219"/>
      <c r="E68" s="219"/>
      <c r="F68" s="219"/>
      <c r="G68" s="219"/>
      <c r="H68" s="219"/>
      <c r="I68" s="219"/>
      <c r="J68" s="219"/>
      <c r="K68" s="219"/>
      <c r="L68" s="219"/>
      <c r="M68" s="219"/>
      <c r="N68" s="220"/>
    </row>
    <row r="69" spans="2:14" ht="14.1" customHeight="1">
      <c r="B69" s="83" t="s">
        <v>73</v>
      </c>
      <c r="C69" s="85" t="s">
        <v>72</v>
      </c>
      <c r="D69" s="87">
        <v>19.98</v>
      </c>
      <c r="E69" s="87">
        <v>20.5</v>
      </c>
      <c r="F69" s="87">
        <v>19.98</v>
      </c>
      <c r="G69" s="87">
        <v>20.059999999999999</v>
      </c>
      <c r="H69" s="87">
        <v>20.059999999999999</v>
      </c>
      <c r="I69" s="87">
        <v>20.5</v>
      </c>
      <c r="J69" s="87">
        <v>19.75</v>
      </c>
      <c r="K69" s="88">
        <v>3.8</v>
      </c>
      <c r="L69" s="89">
        <v>13</v>
      </c>
      <c r="M69" s="89">
        <v>700001</v>
      </c>
      <c r="N69" s="89">
        <v>14044994.98</v>
      </c>
    </row>
    <row r="70" spans="2:14" ht="14.1" customHeight="1">
      <c r="B70" s="47" t="s">
        <v>87</v>
      </c>
      <c r="C70" s="49" t="s">
        <v>88</v>
      </c>
      <c r="D70" s="87">
        <v>18.8</v>
      </c>
      <c r="E70" s="87">
        <v>18.899999999999999</v>
      </c>
      <c r="F70" s="87">
        <v>18.8</v>
      </c>
      <c r="G70" s="87">
        <v>18.850000000000001</v>
      </c>
      <c r="H70" s="87">
        <v>19.010000000000002</v>
      </c>
      <c r="I70" s="87">
        <v>18.899999999999999</v>
      </c>
      <c r="J70" s="87">
        <v>19.010000000000002</v>
      </c>
      <c r="K70" s="88">
        <v>-0.57999999999999996</v>
      </c>
      <c r="L70" s="89">
        <v>4</v>
      </c>
      <c r="M70" s="89">
        <v>38439</v>
      </c>
      <c r="N70" s="89">
        <v>724622.1</v>
      </c>
    </row>
    <row r="71" spans="2:14" ht="12.75" customHeight="1">
      <c r="B71" s="213" t="s">
        <v>229</v>
      </c>
      <c r="C71" s="214"/>
      <c r="D71" s="215"/>
      <c r="E71" s="216"/>
      <c r="F71" s="216"/>
      <c r="G71" s="216"/>
      <c r="H71" s="216"/>
      <c r="I71" s="216"/>
      <c r="J71" s="216"/>
      <c r="K71" s="217"/>
      <c r="L71" s="89">
        <f>SUM(L69:L70)</f>
        <v>17</v>
      </c>
      <c r="M71" s="89">
        <f>SUM(M69:M70)</f>
        <v>738440</v>
      </c>
      <c r="N71" s="89">
        <f>SUM(N69:N70)</f>
        <v>14769617.08</v>
      </c>
    </row>
    <row r="72" spans="2:14" ht="18" customHeight="1">
      <c r="B72" s="208" t="s">
        <v>78</v>
      </c>
      <c r="C72" s="209"/>
      <c r="D72" s="210"/>
      <c r="E72" s="211"/>
      <c r="F72" s="211"/>
      <c r="G72" s="211"/>
      <c r="H72" s="211"/>
      <c r="I72" s="211"/>
      <c r="J72" s="211"/>
      <c r="K72" s="212"/>
      <c r="L72" s="27">
        <f>L71+L67+L63</f>
        <v>28</v>
      </c>
      <c r="M72" s="27">
        <f t="shared" ref="M72:N72" si="2">M71+M67+M63</f>
        <v>9663397</v>
      </c>
      <c r="N72" s="27">
        <f t="shared" si="2"/>
        <v>21603340.850000001</v>
      </c>
    </row>
    <row r="73" spans="2:14" ht="19.5" customHeight="1">
      <c r="B73" s="203" t="s">
        <v>79</v>
      </c>
      <c r="C73" s="204"/>
      <c r="D73" s="205"/>
      <c r="E73" s="206"/>
      <c r="F73" s="206"/>
      <c r="G73" s="206"/>
      <c r="H73" s="206"/>
      <c r="I73" s="206"/>
      <c r="J73" s="206"/>
      <c r="K73" s="207"/>
      <c r="L73" s="28">
        <f>L72+L57+L47</f>
        <v>554</v>
      </c>
      <c r="M73" s="28">
        <f t="shared" ref="M73:N73" si="3">M72+M57+M47</f>
        <v>666457302</v>
      </c>
      <c r="N73" s="28">
        <f t="shared" si="3"/>
        <v>991117539.05000007</v>
      </c>
    </row>
  </sheetData>
  <mergeCells count="47">
    <mergeCell ref="D21:K21"/>
    <mergeCell ref="D57:K57"/>
    <mergeCell ref="D26:K26"/>
    <mergeCell ref="B36:N36"/>
    <mergeCell ref="B39:C39"/>
    <mergeCell ref="D39:K39"/>
    <mergeCell ref="D46:K46"/>
    <mergeCell ref="B53:C53"/>
    <mergeCell ref="D53:K53"/>
    <mergeCell ref="B50:N50"/>
    <mergeCell ref="B46:C46"/>
    <mergeCell ref="B54:N54"/>
    <mergeCell ref="B56:C56"/>
    <mergeCell ref="D56:K56"/>
    <mergeCell ref="B22:N22"/>
    <mergeCell ref="B26:C26"/>
    <mergeCell ref="B1:N1"/>
    <mergeCell ref="B48:N48"/>
    <mergeCell ref="D47:K47"/>
    <mergeCell ref="B47:C47"/>
    <mergeCell ref="B3:N3"/>
    <mergeCell ref="B15:C15"/>
    <mergeCell ref="D15:K15"/>
    <mergeCell ref="B27:N27"/>
    <mergeCell ref="B35:C35"/>
    <mergeCell ref="B16:N16"/>
    <mergeCell ref="D18:K18"/>
    <mergeCell ref="B18:C18"/>
    <mergeCell ref="B19:N19"/>
    <mergeCell ref="D35:K35"/>
    <mergeCell ref="B40:N40"/>
    <mergeCell ref="B21:C21"/>
    <mergeCell ref="B68:N68"/>
    <mergeCell ref="B57:C57"/>
    <mergeCell ref="B58:N58"/>
    <mergeCell ref="B60:N60"/>
    <mergeCell ref="B63:C63"/>
    <mergeCell ref="D63:K63"/>
    <mergeCell ref="B64:N64"/>
    <mergeCell ref="B67:C67"/>
    <mergeCell ref="D67:K67"/>
    <mergeCell ref="B73:C73"/>
    <mergeCell ref="D73:K73"/>
    <mergeCell ref="B72:C72"/>
    <mergeCell ref="D72:K72"/>
    <mergeCell ref="B71:C71"/>
    <mergeCell ref="D71:K71"/>
  </mergeCells>
  <pageMargins left="0.70866141732283472" right="0.70866141732283472" top="0.74803149606299213" bottom="0.74803149606299213" header="0.31496062992125984" footer="0.31496062992125984"/>
  <pageSetup paperSize="9"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9"/>
  <sheetViews>
    <sheetView rightToLeft="1" topLeftCell="A16" zoomScaleNormal="100" workbookViewId="0">
      <selection activeCell="H18" sqref="H18:J18"/>
    </sheetView>
  </sheetViews>
  <sheetFormatPr defaultRowHeight="18.75"/>
  <cols>
    <col min="1" max="1" width="3.7109375" style="125" customWidth="1"/>
    <col min="2" max="2" width="25.28515625" style="125" bestFit="1" customWidth="1"/>
    <col min="3" max="3" width="12.42578125" style="125" customWidth="1"/>
    <col min="4" max="4" width="11.5703125" style="125" customWidth="1"/>
    <col min="5" max="5" width="16.28515625" style="125" customWidth="1"/>
    <col min="6" max="6" width="20.7109375" style="125" customWidth="1"/>
    <col min="7" max="8" width="9.140625" style="125"/>
    <col min="9" max="9" width="16.85546875" style="125" customWidth="1"/>
    <col min="10" max="10" width="17.28515625" style="125" customWidth="1"/>
    <col min="11" max="256" width="9.140625" style="125"/>
    <col min="257" max="257" width="3.7109375" style="125" customWidth="1"/>
    <col min="258" max="258" width="25.28515625" style="125" bestFit="1" customWidth="1"/>
    <col min="259" max="259" width="12.42578125" style="125" customWidth="1"/>
    <col min="260" max="260" width="11.5703125" style="125" customWidth="1"/>
    <col min="261" max="261" width="16.28515625" style="125" customWidth="1"/>
    <col min="262" max="262" width="20.7109375" style="125" customWidth="1"/>
    <col min="263" max="512" width="9.140625" style="125"/>
    <col min="513" max="513" width="3.7109375" style="125" customWidth="1"/>
    <col min="514" max="514" width="25.28515625" style="125" bestFit="1" customWidth="1"/>
    <col min="515" max="515" width="12.42578125" style="125" customWidth="1"/>
    <col min="516" max="516" width="11.5703125" style="125" customWidth="1"/>
    <col min="517" max="517" width="16.28515625" style="125" customWidth="1"/>
    <col min="518" max="518" width="20.7109375" style="125" customWidth="1"/>
    <col min="519" max="768" width="9.140625" style="125"/>
    <col min="769" max="769" width="3.7109375" style="125" customWidth="1"/>
    <col min="770" max="770" width="25.28515625" style="125" bestFit="1" customWidth="1"/>
    <col min="771" max="771" width="12.42578125" style="125" customWidth="1"/>
    <col min="772" max="772" width="11.5703125" style="125" customWidth="1"/>
    <col min="773" max="773" width="16.28515625" style="125" customWidth="1"/>
    <col min="774" max="774" width="20.7109375" style="125" customWidth="1"/>
    <col min="775" max="1024" width="9.140625" style="125"/>
    <col min="1025" max="1025" width="3.7109375" style="125" customWidth="1"/>
    <col min="1026" max="1026" width="25.28515625" style="125" bestFit="1" customWidth="1"/>
    <col min="1027" max="1027" width="12.42578125" style="125" customWidth="1"/>
    <col min="1028" max="1028" width="11.5703125" style="125" customWidth="1"/>
    <col min="1029" max="1029" width="16.28515625" style="125" customWidth="1"/>
    <col min="1030" max="1030" width="20.7109375" style="125" customWidth="1"/>
    <col min="1031" max="1280" width="9.140625" style="125"/>
    <col min="1281" max="1281" width="3.7109375" style="125" customWidth="1"/>
    <col min="1282" max="1282" width="25.28515625" style="125" bestFit="1" customWidth="1"/>
    <col min="1283" max="1283" width="12.42578125" style="125" customWidth="1"/>
    <col min="1284" max="1284" width="11.5703125" style="125" customWidth="1"/>
    <col min="1285" max="1285" width="16.28515625" style="125" customWidth="1"/>
    <col min="1286" max="1286" width="20.7109375" style="125" customWidth="1"/>
    <col min="1287" max="1536" width="9.140625" style="125"/>
    <col min="1537" max="1537" width="3.7109375" style="125" customWidth="1"/>
    <col min="1538" max="1538" width="25.28515625" style="125" bestFit="1" customWidth="1"/>
    <col min="1539" max="1539" width="12.42578125" style="125" customWidth="1"/>
    <col min="1540" max="1540" width="11.5703125" style="125" customWidth="1"/>
    <col min="1541" max="1541" width="16.28515625" style="125" customWidth="1"/>
    <col min="1542" max="1542" width="20.7109375" style="125" customWidth="1"/>
    <col min="1543" max="1792" width="9.140625" style="125"/>
    <col min="1793" max="1793" width="3.7109375" style="125" customWidth="1"/>
    <col min="1794" max="1794" width="25.28515625" style="125" bestFit="1" customWidth="1"/>
    <col min="1795" max="1795" width="12.42578125" style="125" customWidth="1"/>
    <col min="1796" max="1796" width="11.5703125" style="125" customWidth="1"/>
    <col min="1797" max="1797" width="16.28515625" style="125" customWidth="1"/>
    <col min="1798" max="1798" width="20.7109375" style="125" customWidth="1"/>
    <col min="1799" max="2048" width="9.140625" style="125"/>
    <col min="2049" max="2049" width="3.7109375" style="125" customWidth="1"/>
    <col min="2050" max="2050" width="25.28515625" style="125" bestFit="1" customWidth="1"/>
    <col min="2051" max="2051" width="12.42578125" style="125" customWidth="1"/>
    <col min="2052" max="2052" width="11.5703125" style="125" customWidth="1"/>
    <col min="2053" max="2053" width="16.28515625" style="125" customWidth="1"/>
    <col min="2054" max="2054" width="20.7109375" style="125" customWidth="1"/>
    <col min="2055" max="2304" width="9.140625" style="125"/>
    <col min="2305" max="2305" width="3.7109375" style="125" customWidth="1"/>
    <col min="2306" max="2306" width="25.28515625" style="125" bestFit="1" customWidth="1"/>
    <col min="2307" max="2307" width="12.42578125" style="125" customWidth="1"/>
    <col min="2308" max="2308" width="11.5703125" style="125" customWidth="1"/>
    <col min="2309" max="2309" width="16.28515625" style="125" customWidth="1"/>
    <col min="2310" max="2310" width="20.7109375" style="125" customWidth="1"/>
    <col min="2311" max="2560" width="9.140625" style="125"/>
    <col min="2561" max="2561" width="3.7109375" style="125" customWidth="1"/>
    <col min="2562" max="2562" width="25.28515625" style="125" bestFit="1" customWidth="1"/>
    <col min="2563" max="2563" width="12.42578125" style="125" customWidth="1"/>
    <col min="2564" max="2564" width="11.5703125" style="125" customWidth="1"/>
    <col min="2565" max="2565" width="16.28515625" style="125" customWidth="1"/>
    <col min="2566" max="2566" width="20.7109375" style="125" customWidth="1"/>
    <col min="2567" max="2816" width="9.140625" style="125"/>
    <col min="2817" max="2817" width="3.7109375" style="125" customWidth="1"/>
    <col min="2818" max="2818" width="25.28515625" style="125" bestFit="1" customWidth="1"/>
    <col min="2819" max="2819" width="12.42578125" style="125" customWidth="1"/>
    <col min="2820" max="2820" width="11.5703125" style="125" customWidth="1"/>
    <col min="2821" max="2821" width="16.28515625" style="125" customWidth="1"/>
    <col min="2822" max="2822" width="20.7109375" style="125" customWidth="1"/>
    <col min="2823" max="3072" width="9.140625" style="125"/>
    <col min="3073" max="3073" width="3.7109375" style="125" customWidth="1"/>
    <col min="3074" max="3074" width="25.28515625" style="125" bestFit="1" customWidth="1"/>
    <col min="3075" max="3075" width="12.42578125" style="125" customWidth="1"/>
    <col min="3076" max="3076" width="11.5703125" style="125" customWidth="1"/>
    <col min="3077" max="3077" width="16.28515625" style="125" customWidth="1"/>
    <col min="3078" max="3078" width="20.7109375" style="125" customWidth="1"/>
    <col min="3079" max="3328" width="9.140625" style="125"/>
    <col min="3329" max="3329" width="3.7109375" style="125" customWidth="1"/>
    <col min="3330" max="3330" width="25.28515625" style="125" bestFit="1" customWidth="1"/>
    <col min="3331" max="3331" width="12.42578125" style="125" customWidth="1"/>
    <col min="3332" max="3332" width="11.5703125" style="125" customWidth="1"/>
    <col min="3333" max="3333" width="16.28515625" style="125" customWidth="1"/>
    <col min="3334" max="3334" width="20.7109375" style="125" customWidth="1"/>
    <col min="3335" max="3584" width="9.140625" style="125"/>
    <col min="3585" max="3585" width="3.7109375" style="125" customWidth="1"/>
    <col min="3586" max="3586" width="25.28515625" style="125" bestFit="1" customWidth="1"/>
    <col min="3587" max="3587" width="12.42578125" style="125" customWidth="1"/>
    <col min="3588" max="3588" width="11.5703125" style="125" customWidth="1"/>
    <col min="3589" max="3589" width="16.28515625" style="125" customWidth="1"/>
    <col min="3590" max="3590" width="20.7109375" style="125" customWidth="1"/>
    <col min="3591" max="3840" width="9.140625" style="125"/>
    <col min="3841" max="3841" width="3.7109375" style="125" customWidth="1"/>
    <col min="3842" max="3842" width="25.28515625" style="125" bestFit="1" customWidth="1"/>
    <col min="3843" max="3843" width="12.42578125" style="125" customWidth="1"/>
    <col min="3844" max="3844" width="11.5703125" style="125" customWidth="1"/>
    <col min="3845" max="3845" width="16.28515625" style="125" customWidth="1"/>
    <col min="3846" max="3846" width="20.7109375" style="125" customWidth="1"/>
    <col min="3847" max="4096" width="9.140625" style="125"/>
    <col min="4097" max="4097" width="3.7109375" style="125" customWidth="1"/>
    <col min="4098" max="4098" width="25.28515625" style="125" bestFit="1" customWidth="1"/>
    <col min="4099" max="4099" width="12.42578125" style="125" customWidth="1"/>
    <col min="4100" max="4100" width="11.5703125" style="125" customWidth="1"/>
    <col min="4101" max="4101" width="16.28515625" style="125" customWidth="1"/>
    <col min="4102" max="4102" width="20.7109375" style="125" customWidth="1"/>
    <col min="4103" max="4352" width="9.140625" style="125"/>
    <col min="4353" max="4353" width="3.7109375" style="125" customWidth="1"/>
    <col min="4354" max="4354" width="25.28515625" style="125" bestFit="1" customWidth="1"/>
    <col min="4355" max="4355" width="12.42578125" style="125" customWidth="1"/>
    <col min="4356" max="4356" width="11.5703125" style="125" customWidth="1"/>
    <col min="4357" max="4357" width="16.28515625" style="125" customWidth="1"/>
    <col min="4358" max="4358" width="20.7109375" style="125" customWidth="1"/>
    <col min="4359" max="4608" width="9.140625" style="125"/>
    <col min="4609" max="4609" width="3.7109375" style="125" customWidth="1"/>
    <col min="4610" max="4610" width="25.28515625" style="125" bestFit="1" customWidth="1"/>
    <col min="4611" max="4611" width="12.42578125" style="125" customWidth="1"/>
    <col min="4612" max="4612" width="11.5703125" style="125" customWidth="1"/>
    <col min="4613" max="4613" width="16.28515625" style="125" customWidth="1"/>
    <col min="4614" max="4614" width="20.7109375" style="125" customWidth="1"/>
    <col min="4615" max="4864" width="9.140625" style="125"/>
    <col min="4865" max="4865" width="3.7109375" style="125" customWidth="1"/>
    <col min="4866" max="4866" width="25.28515625" style="125" bestFit="1" customWidth="1"/>
    <col min="4867" max="4867" width="12.42578125" style="125" customWidth="1"/>
    <col min="4868" max="4868" width="11.5703125" style="125" customWidth="1"/>
    <col min="4869" max="4869" width="16.28515625" style="125" customWidth="1"/>
    <col min="4870" max="4870" width="20.7109375" style="125" customWidth="1"/>
    <col min="4871" max="5120" width="9.140625" style="125"/>
    <col min="5121" max="5121" width="3.7109375" style="125" customWidth="1"/>
    <col min="5122" max="5122" width="25.28515625" style="125" bestFit="1" customWidth="1"/>
    <col min="5123" max="5123" width="12.42578125" style="125" customWidth="1"/>
    <col min="5124" max="5124" width="11.5703125" style="125" customWidth="1"/>
    <col min="5125" max="5125" width="16.28515625" style="125" customWidth="1"/>
    <col min="5126" max="5126" width="20.7109375" style="125" customWidth="1"/>
    <col min="5127" max="5376" width="9.140625" style="125"/>
    <col min="5377" max="5377" width="3.7109375" style="125" customWidth="1"/>
    <col min="5378" max="5378" width="25.28515625" style="125" bestFit="1" customWidth="1"/>
    <col min="5379" max="5379" width="12.42578125" style="125" customWidth="1"/>
    <col min="5380" max="5380" width="11.5703125" style="125" customWidth="1"/>
    <col min="5381" max="5381" width="16.28515625" style="125" customWidth="1"/>
    <col min="5382" max="5382" width="20.7109375" style="125" customWidth="1"/>
    <col min="5383" max="5632" width="9.140625" style="125"/>
    <col min="5633" max="5633" width="3.7109375" style="125" customWidth="1"/>
    <col min="5634" max="5634" width="25.28515625" style="125" bestFit="1" customWidth="1"/>
    <col min="5635" max="5635" width="12.42578125" style="125" customWidth="1"/>
    <col min="5636" max="5636" width="11.5703125" style="125" customWidth="1"/>
    <col min="5637" max="5637" width="16.28515625" style="125" customWidth="1"/>
    <col min="5638" max="5638" width="20.7109375" style="125" customWidth="1"/>
    <col min="5639" max="5888" width="9.140625" style="125"/>
    <col min="5889" max="5889" width="3.7109375" style="125" customWidth="1"/>
    <col min="5890" max="5890" width="25.28515625" style="125" bestFit="1" customWidth="1"/>
    <col min="5891" max="5891" width="12.42578125" style="125" customWidth="1"/>
    <col min="5892" max="5892" width="11.5703125" style="125" customWidth="1"/>
    <col min="5893" max="5893" width="16.28515625" style="125" customWidth="1"/>
    <col min="5894" max="5894" width="20.7109375" style="125" customWidth="1"/>
    <col min="5895" max="6144" width="9.140625" style="125"/>
    <col min="6145" max="6145" width="3.7109375" style="125" customWidth="1"/>
    <col min="6146" max="6146" width="25.28515625" style="125" bestFit="1" customWidth="1"/>
    <col min="6147" max="6147" width="12.42578125" style="125" customWidth="1"/>
    <col min="6148" max="6148" width="11.5703125" style="125" customWidth="1"/>
    <col min="6149" max="6149" width="16.28515625" style="125" customWidth="1"/>
    <col min="6150" max="6150" width="20.7109375" style="125" customWidth="1"/>
    <col min="6151" max="6400" width="9.140625" style="125"/>
    <col min="6401" max="6401" width="3.7109375" style="125" customWidth="1"/>
    <col min="6402" max="6402" width="25.28515625" style="125" bestFit="1" customWidth="1"/>
    <col min="6403" max="6403" width="12.42578125" style="125" customWidth="1"/>
    <col min="6404" max="6404" width="11.5703125" style="125" customWidth="1"/>
    <col min="6405" max="6405" width="16.28515625" style="125" customWidth="1"/>
    <col min="6406" max="6406" width="20.7109375" style="125" customWidth="1"/>
    <col min="6407" max="6656" width="9.140625" style="125"/>
    <col min="6657" max="6657" width="3.7109375" style="125" customWidth="1"/>
    <col min="6658" max="6658" width="25.28515625" style="125" bestFit="1" customWidth="1"/>
    <col min="6659" max="6659" width="12.42578125" style="125" customWidth="1"/>
    <col min="6660" max="6660" width="11.5703125" style="125" customWidth="1"/>
    <col min="6661" max="6661" width="16.28515625" style="125" customWidth="1"/>
    <col min="6662" max="6662" width="20.7109375" style="125" customWidth="1"/>
    <col min="6663" max="6912" width="9.140625" style="125"/>
    <col min="6913" max="6913" width="3.7109375" style="125" customWidth="1"/>
    <col min="6914" max="6914" width="25.28515625" style="125" bestFit="1" customWidth="1"/>
    <col min="6915" max="6915" width="12.42578125" style="125" customWidth="1"/>
    <col min="6916" max="6916" width="11.5703125" style="125" customWidth="1"/>
    <col min="6917" max="6917" width="16.28515625" style="125" customWidth="1"/>
    <col min="6918" max="6918" width="20.7109375" style="125" customWidth="1"/>
    <col min="6919" max="7168" width="9.140625" style="125"/>
    <col min="7169" max="7169" width="3.7109375" style="125" customWidth="1"/>
    <col min="7170" max="7170" width="25.28515625" style="125" bestFit="1" customWidth="1"/>
    <col min="7171" max="7171" width="12.42578125" style="125" customWidth="1"/>
    <col min="7172" max="7172" width="11.5703125" style="125" customWidth="1"/>
    <col min="7173" max="7173" width="16.28515625" style="125" customWidth="1"/>
    <col min="7174" max="7174" width="20.7109375" style="125" customWidth="1"/>
    <col min="7175" max="7424" width="9.140625" style="125"/>
    <col min="7425" max="7425" width="3.7109375" style="125" customWidth="1"/>
    <col min="7426" max="7426" width="25.28515625" style="125" bestFit="1" customWidth="1"/>
    <col min="7427" max="7427" width="12.42578125" style="125" customWidth="1"/>
    <col min="7428" max="7428" width="11.5703125" style="125" customWidth="1"/>
    <col min="7429" max="7429" width="16.28515625" style="125" customWidth="1"/>
    <col min="7430" max="7430" width="20.7109375" style="125" customWidth="1"/>
    <col min="7431" max="7680" width="9.140625" style="125"/>
    <col min="7681" max="7681" width="3.7109375" style="125" customWidth="1"/>
    <col min="7682" max="7682" width="25.28515625" style="125" bestFit="1" customWidth="1"/>
    <col min="7683" max="7683" width="12.42578125" style="125" customWidth="1"/>
    <col min="7684" max="7684" width="11.5703125" style="125" customWidth="1"/>
    <col min="7685" max="7685" width="16.28515625" style="125" customWidth="1"/>
    <col min="7686" max="7686" width="20.7109375" style="125" customWidth="1"/>
    <col min="7687" max="7936" width="9.140625" style="125"/>
    <col min="7937" max="7937" width="3.7109375" style="125" customWidth="1"/>
    <col min="7938" max="7938" width="25.28515625" style="125" bestFit="1" customWidth="1"/>
    <col min="7939" max="7939" width="12.42578125" style="125" customWidth="1"/>
    <col min="7940" max="7940" width="11.5703125" style="125" customWidth="1"/>
    <col min="7941" max="7941" width="16.28515625" style="125" customWidth="1"/>
    <col min="7942" max="7942" width="20.7109375" style="125" customWidth="1"/>
    <col min="7943" max="8192" width="9.140625" style="125"/>
    <col min="8193" max="8193" width="3.7109375" style="125" customWidth="1"/>
    <col min="8194" max="8194" width="25.28515625" style="125" bestFit="1" customWidth="1"/>
    <col min="8195" max="8195" width="12.42578125" style="125" customWidth="1"/>
    <col min="8196" max="8196" width="11.5703125" style="125" customWidth="1"/>
    <col min="8197" max="8197" width="16.28515625" style="125" customWidth="1"/>
    <col min="8198" max="8198" width="20.7109375" style="125" customWidth="1"/>
    <col min="8199" max="8448" width="9.140625" style="125"/>
    <col min="8449" max="8449" width="3.7109375" style="125" customWidth="1"/>
    <col min="8450" max="8450" width="25.28515625" style="125" bestFit="1" customWidth="1"/>
    <col min="8451" max="8451" width="12.42578125" style="125" customWidth="1"/>
    <col min="8452" max="8452" width="11.5703125" style="125" customWidth="1"/>
    <col min="8453" max="8453" width="16.28515625" style="125" customWidth="1"/>
    <col min="8454" max="8454" width="20.7109375" style="125" customWidth="1"/>
    <col min="8455" max="8704" width="9.140625" style="125"/>
    <col min="8705" max="8705" width="3.7109375" style="125" customWidth="1"/>
    <col min="8706" max="8706" width="25.28515625" style="125" bestFit="1" customWidth="1"/>
    <col min="8707" max="8707" width="12.42578125" style="125" customWidth="1"/>
    <col min="8708" max="8708" width="11.5703125" style="125" customWidth="1"/>
    <col min="8709" max="8709" width="16.28515625" style="125" customWidth="1"/>
    <col min="8710" max="8710" width="20.7109375" style="125" customWidth="1"/>
    <col min="8711" max="8960" width="9.140625" style="125"/>
    <col min="8961" max="8961" width="3.7109375" style="125" customWidth="1"/>
    <col min="8962" max="8962" width="25.28515625" style="125" bestFit="1" customWidth="1"/>
    <col min="8963" max="8963" width="12.42578125" style="125" customWidth="1"/>
    <col min="8964" max="8964" width="11.5703125" style="125" customWidth="1"/>
    <col min="8965" max="8965" width="16.28515625" style="125" customWidth="1"/>
    <col min="8966" max="8966" width="20.7109375" style="125" customWidth="1"/>
    <col min="8967" max="9216" width="9.140625" style="125"/>
    <col min="9217" max="9217" width="3.7109375" style="125" customWidth="1"/>
    <col min="9218" max="9218" width="25.28515625" style="125" bestFit="1" customWidth="1"/>
    <col min="9219" max="9219" width="12.42578125" style="125" customWidth="1"/>
    <col min="9220" max="9220" width="11.5703125" style="125" customWidth="1"/>
    <col min="9221" max="9221" width="16.28515625" style="125" customWidth="1"/>
    <col min="9222" max="9222" width="20.7109375" style="125" customWidth="1"/>
    <col min="9223" max="9472" width="9.140625" style="125"/>
    <col min="9473" max="9473" width="3.7109375" style="125" customWidth="1"/>
    <col min="9474" max="9474" width="25.28515625" style="125" bestFit="1" customWidth="1"/>
    <col min="9475" max="9475" width="12.42578125" style="125" customWidth="1"/>
    <col min="9476" max="9476" width="11.5703125" style="125" customWidth="1"/>
    <col min="9477" max="9477" width="16.28515625" style="125" customWidth="1"/>
    <col min="9478" max="9478" width="20.7109375" style="125" customWidth="1"/>
    <col min="9479" max="9728" width="9.140625" style="125"/>
    <col min="9729" max="9729" width="3.7109375" style="125" customWidth="1"/>
    <col min="9730" max="9730" width="25.28515625" style="125" bestFit="1" customWidth="1"/>
    <col min="9731" max="9731" width="12.42578125" style="125" customWidth="1"/>
    <col min="9732" max="9732" width="11.5703125" style="125" customWidth="1"/>
    <col min="9733" max="9733" width="16.28515625" style="125" customWidth="1"/>
    <col min="9734" max="9734" width="20.7109375" style="125" customWidth="1"/>
    <col min="9735" max="9984" width="9.140625" style="125"/>
    <col min="9985" max="9985" width="3.7109375" style="125" customWidth="1"/>
    <col min="9986" max="9986" width="25.28515625" style="125" bestFit="1" customWidth="1"/>
    <col min="9987" max="9987" width="12.42578125" style="125" customWidth="1"/>
    <col min="9988" max="9988" width="11.5703125" style="125" customWidth="1"/>
    <col min="9989" max="9989" width="16.28515625" style="125" customWidth="1"/>
    <col min="9990" max="9990" width="20.7109375" style="125" customWidth="1"/>
    <col min="9991" max="10240" width="9.140625" style="125"/>
    <col min="10241" max="10241" width="3.7109375" style="125" customWidth="1"/>
    <col min="10242" max="10242" width="25.28515625" style="125" bestFit="1" customWidth="1"/>
    <col min="10243" max="10243" width="12.42578125" style="125" customWidth="1"/>
    <col min="10244" max="10244" width="11.5703125" style="125" customWidth="1"/>
    <col min="10245" max="10245" width="16.28515625" style="125" customWidth="1"/>
    <col min="10246" max="10246" width="20.7109375" style="125" customWidth="1"/>
    <col min="10247" max="10496" width="9.140625" style="125"/>
    <col min="10497" max="10497" width="3.7109375" style="125" customWidth="1"/>
    <col min="10498" max="10498" width="25.28515625" style="125" bestFit="1" customWidth="1"/>
    <col min="10499" max="10499" width="12.42578125" style="125" customWidth="1"/>
    <col min="10500" max="10500" width="11.5703125" style="125" customWidth="1"/>
    <col min="10501" max="10501" width="16.28515625" style="125" customWidth="1"/>
    <col min="10502" max="10502" width="20.7109375" style="125" customWidth="1"/>
    <col min="10503" max="10752" width="9.140625" style="125"/>
    <col min="10753" max="10753" width="3.7109375" style="125" customWidth="1"/>
    <col min="10754" max="10754" width="25.28515625" style="125" bestFit="1" customWidth="1"/>
    <col min="10755" max="10755" width="12.42578125" style="125" customWidth="1"/>
    <col min="10756" max="10756" width="11.5703125" style="125" customWidth="1"/>
    <col min="10757" max="10757" width="16.28515625" style="125" customWidth="1"/>
    <col min="10758" max="10758" width="20.7109375" style="125" customWidth="1"/>
    <col min="10759" max="11008" width="9.140625" style="125"/>
    <col min="11009" max="11009" width="3.7109375" style="125" customWidth="1"/>
    <col min="11010" max="11010" width="25.28515625" style="125" bestFit="1" customWidth="1"/>
    <col min="11011" max="11011" width="12.42578125" style="125" customWidth="1"/>
    <col min="11012" max="11012" width="11.5703125" style="125" customWidth="1"/>
    <col min="11013" max="11013" width="16.28515625" style="125" customWidth="1"/>
    <col min="11014" max="11014" width="20.7109375" style="125" customWidth="1"/>
    <col min="11015" max="11264" width="9.140625" style="125"/>
    <col min="11265" max="11265" width="3.7109375" style="125" customWidth="1"/>
    <col min="11266" max="11266" width="25.28515625" style="125" bestFit="1" customWidth="1"/>
    <col min="11267" max="11267" width="12.42578125" style="125" customWidth="1"/>
    <col min="11268" max="11268" width="11.5703125" style="125" customWidth="1"/>
    <col min="11269" max="11269" width="16.28515625" style="125" customWidth="1"/>
    <col min="11270" max="11270" width="20.7109375" style="125" customWidth="1"/>
    <col min="11271" max="11520" width="9.140625" style="125"/>
    <col min="11521" max="11521" width="3.7109375" style="125" customWidth="1"/>
    <col min="11522" max="11522" width="25.28515625" style="125" bestFit="1" customWidth="1"/>
    <col min="11523" max="11523" width="12.42578125" style="125" customWidth="1"/>
    <col min="11524" max="11524" width="11.5703125" style="125" customWidth="1"/>
    <col min="11525" max="11525" width="16.28515625" style="125" customWidth="1"/>
    <col min="11526" max="11526" width="20.7109375" style="125" customWidth="1"/>
    <col min="11527" max="11776" width="9.140625" style="125"/>
    <col min="11777" max="11777" width="3.7109375" style="125" customWidth="1"/>
    <col min="11778" max="11778" width="25.28515625" style="125" bestFit="1" customWidth="1"/>
    <col min="11779" max="11779" width="12.42578125" style="125" customWidth="1"/>
    <col min="11780" max="11780" width="11.5703125" style="125" customWidth="1"/>
    <col min="11781" max="11781" width="16.28515625" style="125" customWidth="1"/>
    <col min="11782" max="11782" width="20.7109375" style="125" customWidth="1"/>
    <col min="11783" max="12032" width="9.140625" style="125"/>
    <col min="12033" max="12033" width="3.7109375" style="125" customWidth="1"/>
    <col min="12034" max="12034" width="25.28515625" style="125" bestFit="1" customWidth="1"/>
    <col min="12035" max="12035" width="12.42578125" style="125" customWidth="1"/>
    <col min="12036" max="12036" width="11.5703125" style="125" customWidth="1"/>
    <col min="12037" max="12037" width="16.28515625" style="125" customWidth="1"/>
    <col min="12038" max="12038" width="20.7109375" style="125" customWidth="1"/>
    <col min="12039" max="12288" width="9.140625" style="125"/>
    <col min="12289" max="12289" width="3.7109375" style="125" customWidth="1"/>
    <col min="12290" max="12290" width="25.28515625" style="125" bestFit="1" customWidth="1"/>
    <col min="12291" max="12291" width="12.42578125" style="125" customWidth="1"/>
    <col min="12292" max="12292" width="11.5703125" style="125" customWidth="1"/>
    <col min="12293" max="12293" width="16.28515625" style="125" customWidth="1"/>
    <col min="12294" max="12294" width="20.7109375" style="125" customWidth="1"/>
    <col min="12295" max="12544" width="9.140625" style="125"/>
    <col min="12545" max="12545" width="3.7109375" style="125" customWidth="1"/>
    <col min="12546" max="12546" width="25.28515625" style="125" bestFit="1" customWidth="1"/>
    <col min="12547" max="12547" width="12.42578125" style="125" customWidth="1"/>
    <col min="12548" max="12548" width="11.5703125" style="125" customWidth="1"/>
    <col min="12549" max="12549" width="16.28515625" style="125" customWidth="1"/>
    <col min="12550" max="12550" width="20.7109375" style="125" customWidth="1"/>
    <col min="12551" max="12800" width="9.140625" style="125"/>
    <col min="12801" max="12801" width="3.7109375" style="125" customWidth="1"/>
    <col min="12802" max="12802" width="25.28515625" style="125" bestFit="1" customWidth="1"/>
    <col min="12803" max="12803" width="12.42578125" style="125" customWidth="1"/>
    <col min="12804" max="12804" width="11.5703125" style="125" customWidth="1"/>
    <col min="12805" max="12805" width="16.28515625" style="125" customWidth="1"/>
    <col min="12806" max="12806" width="20.7109375" style="125" customWidth="1"/>
    <col min="12807" max="13056" width="9.140625" style="125"/>
    <col min="13057" max="13057" width="3.7109375" style="125" customWidth="1"/>
    <col min="13058" max="13058" width="25.28515625" style="125" bestFit="1" customWidth="1"/>
    <col min="13059" max="13059" width="12.42578125" style="125" customWidth="1"/>
    <col min="13060" max="13060" width="11.5703125" style="125" customWidth="1"/>
    <col min="13061" max="13061" width="16.28515625" style="125" customWidth="1"/>
    <col min="13062" max="13062" width="20.7109375" style="125" customWidth="1"/>
    <col min="13063" max="13312" width="9.140625" style="125"/>
    <col min="13313" max="13313" width="3.7109375" style="125" customWidth="1"/>
    <col min="13314" max="13314" width="25.28515625" style="125" bestFit="1" customWidth="1"/>
    <col min="13315" max="13315" width="12.42578125" style="125" customWidth="1"/>
    <col min="13316" max="13316" width="11.5703125" style="125" customWidth="1"/>
    <col min="13317" max="13317" width="16.28515625" style="125" customWidth="1"/>
    <col min="13318" max="13318" width="20.7109375" style="125" customWidth="1"/>
    <col min="13319" max="13568" width="9.140625" style="125"/>
    <col min="13569" max="13569" width="3.7109375" style="125" customWidth="1"/>
    <col min="13570" max="13570" width="25.28515625" style="125" bestFit="1" customWidth="1"/>
    <col min="13571" max="13571" width="12.42578125" style="125" customWidth="1"/>
    <col min="13572" max="13572" width="11.5703125" style="125" customWidth="1"/>
    <col min="13573" max="13573" width="16.28515625" style="125" customWidth="1"/>
    <col min="13574" max="13574" width="20.7109375" style="125" customWidth="1"/>
    <col min="13575" max="13824" width="9.140625" style="125"/>
    <col min="13825" max="13825" width="3.7109375" style="125" customWidth="1"/>
    <col min="13826" max="13826" width="25.28515625" style="125" bestFit="1" customWidth="1"/>
    <col min="13827" max="13827" width="12.42578125" style="125" customWidth="1"/>
    <col min="13828" max="13828" width="11.5703125" style="125" customWidth="1"/>
    <col min="13829" max="13829" width="16.28515625" style="125" customWidth="1"/>
    <col min="13830" max="13830" width="20.7109375" style="125" customWidth="1"/>
    <col min="13831" max="14080" width="9.140625" style="125"/>
    <col min="14081" max="14081" width="3.7109375" style="125" customWidth="1"/>
    <col min="14082" max="14082" width="25.28515625" style="125" bestFit="1" customWidth="1"/>
    <col min="14083" max="14083" width="12.42578125" style="125" customWidth="1"/>
    <col min="14084" max="14084" width="11.5703125" style="125" customWidth="1"/>
    <col min="14085" max="14085" width="16.28515625" style="125" customWidth="1"/>
    <col min="14086" max="14086" width="20.7109375" style="125" customWidth="1"/>
    <col min="14087" max="14336" width="9.140625" style="125"/>
    <col min="14337" max="14337" width="3.7109375" style="125" customWidth="1"/>
    <col min="14338" max="14338" width="25.28515625" style="125" bestFit="1" customWidth="1"/>
    <col min="14339" max="14339" width="12.42578125" style="125" customWidth="1"/>
    <col min="14340" max="14340" width="11.5703125" style="125" customWidth="1"/>
    <col min="14341" max="14341" width="16.28515625" style="125" customWidth="1"/>
    <col min="14342" max="14342" width="20.7109375" style="125" customWidth="1"/>
    <col min="14343" max="14592" width="9.140625" style="125"/>
    <col min="14593" max="14593" width="3.7109375" style="125" customWidth="1"/>
    <col min="14594" max="14594" width="25.28515625" style="125" bestFit="1" customWidth="1"/>
    <col min="14595" max="14595" width="12.42578125" style="125" customWidth="1"/>
    <col min="14596" max="14596" width="11.5703125" style="125" customWidth="1"/>
    <col min="14597" max="14597" width="16.28515625" style="125" customWidth="1"/>
    <col min="14598" max="14598" width="20.7109375" style="125" customWidth="1"/>
    <col min="14599" max="14848" width="9.140625" style="125"/>
    <col min="14849" max="14849" width="3.7109375" style="125" customWidth="1"/>
    <col min="14850" max="14850" width="25.28515625" style="125" bestFit="1" customWidth="1"/>
    <col min="14851" max="14851" width="12.42578125" style="125" customWidth="1"/>
    <col min="14852" max="14852" width="11.5703125" style="125" customWidth="1"/>
    <col min="14853" max="14853" width="16.28515625" style="125" customWidth="1"/>
    <col min="14854" max="14854" width="20.7109375" style="125" customWidth="1"/>
    <col min="14855" max="15104" width="9.140625" style="125"/>
    <col min="15105" max="15105" width="3.7109375" style="125" customWidth="1"/>
    <col min="15106" max="15106" width="25.28515625" style="125" bestFit="1" customWidth="1"/>
    <col min="15107" max="15107" width="12.42578125" style="125" customWidth="1"/>
    <col min="15108" max="15108" width="11.5703125" style="125" customWidth="1"/>
    <col min="15109" max="15109" width="16.28515625" style="125" customWidth="1"/>
    <col min="15110" max="15110" width="20.7109375" style="125" customWidth="1"/>
    <col min="15111" max="15360" width="9.140625" style="125"/>
    <col min="15361" max="15361" width="3.7109375" style="125" customWidth="1"/>
    <col min="15362" max="15362" width="25.28515625" style="125" bestFit="1" customWidth="1"/>
    <col min="15363" max="15363" width="12.42578125" style="125" customWidth="1"/>
    <col min="15364" max="15364" width="11.5703125" style="125" customWidth="1"/>
    <col min="15365" max="15365" width="16.28515625" style="125" customWidth="1"/>
    <col min="15366" max="15366" width="20.7109375" style="125" customWidth="1"/>
    <col min="15367" max="15616" width="9.140625" style="125"/>
    <col min="15617" max="15617" width="3.7109375" style="125" customWidth="1"/>
    <col min="15618" max="15618" width="25.28515625" style="125" bestFit="1" customWidth="1"/>
    <col min="15619" max="15619" width="12.42578125" style="125" customWidth="1"/>
    <col min="15620" max="15620" width="11.5703125" style="125" customWidth="1"/>
    <col min="15621" max="15621" width="16.28515625" style="125" customWidth="1"/>
    <col min="15622" max="15622" width="20.7109375" style="125" customWidth="1"/>
    <col min="15623" max="15872" width="9.140625" style="125"/>
    <col min="15873" max="15873" width="3.7109375" style="125" customWidth="1"/>
    <col min="15874" max="15874" width="25.28515625" style="125" bestFit="1" customWidth="1"/>
    <col min="15875" max="15875" width="12.42578125" style="125" customWidth="1"/>
    <col min="15876" max="15876" width="11.5703125" style="125" customWidth="1"/>
    <col min="15877" max="15877" width="16.28515625" style="125" customWidth="1"/>
    <col min="15878" max="15878" width="20.7109375" style="125" customWidth="1"/>
    <col min="15879" max="16128" width="9.140625" style="125"/>
    <col min="16129" max="16129" width="3.7109375" style="125" customWidth="1"/>
    <col min="16130" max="16130" width="25.28515625" style="125" bestFit="1" customWidth="1"/>
    <col min="16131" max="16131" width="12.42578125" style="125" customWidth="1"/>
    <col min="16132" max="16132" width="11.5703125" style="125" customWidth="1"/>
    <col min="16133" max="16133" width="16.28515625" style="125" customWidth="1"/>
    <col min="16134" max="16134" width="20.7109375" style="125" customWidth="1"/>
    <col min="16135" max="16384" width="9.140625" style="125"/>
  </cols>
  <sheetData>
    <row r="1" spans="2:6" ht="27" customHeight="1">
      <c r="B1" s="237" t="s">
        <v>260</v>
      </c>
      <c r="C1" s="237"/>
    </row>
    <row r="2" spans="2:6" ht="18" customHeight="1">
      <c r="B2" s="238" t="s">
        <v>333</v>
      </c>
      <c r="C2" s="238"/>
      <c r="D2" s="238"/>
      <c r="E2" s="238"/>
      <c r="F2" s="126"/>
    </row>
    <row r="3" spans="2:6" ht="21.95" customHeight="1">
      <c r="B3" s="237"/>
      <c r="C3" s="237"/>
      <c r="D3" s="237"/>
    </row>
    <row r="4" spans="2:6" ht="21.95" customHeight="1">
      <c r="B4" s="239" t="s">
        <v>261</v>
      </c>
      <c r="C4" s="239"/>
      <c r="D4" s="239"/>
      <c r="E4" s="239"/>
      <c r="F4" s="239"/>
    </row>
    <row r="5" spans="2:6" ht="21.95" customHeight="1">
      <c r="B5" s="127" t="s">
        <v>26</v>
      </c>
      <c r="C5" s="128" t="s">
        <v>10</v>
      </c>
      <c r="D5" s="128" t="s">
        <v>3</v>
      </c>
      <c r="E5" s="128" t="s">
        <v>32</v>
      </c>
      <c r="F5" s="128" t="s">
        <v>1</v>
      </c>
    </row>
    <row r="6" spans="2:6" ht="21.95" customHeight="1">
      <c r="B6" s="240" t="s">
        <v>19</v>
      </c>
      <c r="C6" s="241"/>
      <c r="D6" s="241"/>
      <c r="E6" s="241"/>
      <c r="F6" s="242"/>
    </row>
    <row r="7" spans="2:6" ht="21.95" customHeight="1">
      <c r="B7" s="129" t="s">
        <v>290</v>
      </c>
      <c r="C7" s="130" t="s">
        <v>95</v>
      </c>
      <c r="D7" s="131">
        <v>3</v>
      </c>
      <c r="E7" s="131">
        <v>750000</v>
      </c>
      <c r="F7" s="131">
        <v>2525000</v>
      </c>
    </row>
    <row r="8" spans="2:6" ht="21.95" customHeight="1">
      <c r="B8" s="129" t="s">
        <v>314</v>
      </c>
      <c r="C8" s="130" t="s">
        <v>136</v>
      </c>
      <c r="D8" s="131">
        <v>17</v>
      </c>
      <c r="E8" s="131">
        <v>12390000</v>
      </c>
      <c r="F8" s="131">
        <v>31714100</v>
      </c>
    </row>
    <row r="9" spans="2:6" ht="21.95" customHeight="1">
      <c r="B9" s="129" t="s">
        <v>334</v>
      </c>
      <c r="C9" s="130" t="s">
        <v>175</v>
      </c>
      <c r="D9" s="131">
        <v>1</v>
      </c>
      <c r="E9" s="131">
        <v>1000000</v>
      </c>
      <c r="F9" s="131">
        <v>710000</v>
      </c>
    </row>
    <row r="10" spans="2:6" ht="21.95" customHeight="1">
      <c r="B10" s="243" t="s">
        <v>20</v>
      </c>
      <c r="C10" s="244"/>
      <c r="D10" s="131">
        <f>SUM(D7:D9)</f>
        <v>21</v>
      </c>
      <c r="E10" s="131">
        <f>SUM(E7:E9)</f>
        <v>14140000</v>
      </c>
      <c r="F10" s="131">
        <f>SUM(F7:F9)</f>
        <v>34949100</v>
      </c>
    </row>
    <row r="11" spans="2:6" ht="23.25" customHeight="1">
      <c r="B11" s="240" t="s">
        <v>315</v>
      </c>
      <c r="C11" s="241"/>
      <c r="D11" s="241"/>
      <c r="E11" s="241"/>
      <c r="F11" s="242"/>
    </row>
    <row r="12" spans="2:6" ht="21" customHeight="1">
      <c r="B12" s="133" t="s">
        <v>316</v>
      </c>
      <c r="C12" s="134" t="s">
        <v>149</v>
      </c>
      <c r="D12" s="131">
        <v>21</v>
      </c>
      <c r="E12" s="131">
        <v>9050000</v>
      </c>
      <c r="F12" s="131">
        <v>79981250</v>
      </c>
    </row>
    <row r="13" spans="2:6" ht="21" customHeight="1">
      <c r="B13" s="251" t="s">
        <v>317</v>
      </c>
      <c r="C13" s="252"/>
      <c r="D13" s="131">
        <f>SUM(D12)</f>
        <v>21</v>
      </c>
      <c r="E13" s="131">
        <f>SUM(E12)</f>
        <v>9050000</v>
      </c>
      <c r="F13" s="131">
        <f>SUM(F12)</f>
        <v>79981250</v>
      </c>
    </row>
    <row r="14" spans="2:6" ht="21" customHeight="1">
      <c r="B14" s="251" t="s">
        <v>262</v>
      </c>
      <c r="C14" s="252"/>
      <c r="D14" s="131">
        <f>D10+D13</f>
        <v>42</v>
      </c>
      <c r="E14" s="131">
        <f>E10+E13</f>
        <v>23190000</v>
      </c>
      <c r="F14" s="131">
        <f>F10+F13</f>
        <v>114930350</v>
      </c>
    </row>
    <row r="15" spans="2:6" ht="21" customHeight="1">
      <c r="B15" s="245" t="s">
        <v>335</v>
      </c>
      <c r="C15" s="245"/>
      <c r="D15" s="245"/>
      <c r="E15" s="245"/>
      <c r="F15" s="245"/>
    </row>
    <row r="16" spans="2:6" ht="21" customHeight="1">
      <c r="B16" s="138" t="s">
        <v>26</v>
      </c>
      <c r="C16" s="139" t="s">
        <v>10</v>
      </c>
      <c r="D16" s="139" t="s">
        <v>3</v>
      </c>
      <c r="E16" s="139" t="s">
        <v>32</v>
      </c>
      <c r="F16" s="139" t="s">
        <v>1</v>
      </c>
    </row>
    <row r="17" spans="2:10" ht="21" customHeight="1">
      <c r="B17" s="246" t="s">
        <v>21</v>
      </c>
      <c r="C17" s="247"/>
      <c r="D17" s="247"/>
      <c r="E17" s="247"/>
      <c r="F17" s="248"/>
    </row>
    <row r="18" spans="2:10" ht="21" customHeight="1">
      <c r="B18" s="140" t="s">
        <v>336</v>
      </c>
      <c r="C18" s="141" t="s">
        <v>50</v>
      </c>
      <c r="D18" s="142">
        <v>1</v>
      </c>
      <c r="E18" s="142">
        <v>100000</v>
      </c>
      <c r="F18" s="142">
        <v>165000</v>
      </c>
      <c r="H18" s="145"/>
      <c r="I18" s="145"/>
      <c r="J18" s="145"/>
    </row>
    <row r="19" spans="2:10" ht="21" customHeight="1">
      <c r="B19" s="249" t="s">
        <v>306</v>
      </c>
      <c r="C19" s="250"/>
      <c r="D19" s="142">
        <f>SUM(D18)</f>
        <v>1</v>
      </c>
      <c r="E19" s="142">
        <f>SUM(E18)</f>
        <v>100000</v>
      </c>
      <c r="F19" s="142">
        <f>SUM(F18)</f>
        <v>165000</v>
      </c>
    </row>
    <row r="20" spans="2:10" ht="21" customHeight="1">
      <c r="B20" s="249" t="s">
        <v>262</v>
      </c>
      <c r="C20" s="250"/>
      <c r="D20" s="142">
        <f>D19</f>
        <v>1</v>
      </c>
      <c r="E20" s="142">
        <f>E19</f>
        <v>100000</v>
      </c>
      <c r="F20" s="142">
        <f>F19</f>
        <v>165000</v>
      </c>
    </row>
    <row r="21" spans="2:10">
      <c r="B21" s="236" t="s">
        <v>320</v>
      </c>
      <c r="C21" s="236"/>
      <c r="D21" s="236"/>
      <c r="E21" s="236"/>
      <c r="F21" s="236"/>
    </row>
    <row r="22" spans="2:10" ht="21.75" customHeight="1">
      <c r="B22" s="135" t="s">
        <v>26</v>
      </c>
      <c r="C22" s="136" t="s">
        <v>10</v>
      </c>
      <c r="D22" s="136" t="s">
        <v>3</v>
      </c>
      <c r="E22" s="136" t="s">
        <v>32</v>
      </c>
      <c r="F22" s="136" t="s">
        <v>1</v>
      </c>
    </row>
    <row r="23" spans="2:10" ht="21.75" customHeight="1">
      <c r="B23" s="240" t="s">
        <v>19</v>
      </c>
      <c r="C23" s="241"/>
      <c r="D23" s="241"/>
      <c r="E23" s="241"/>
      <c r="F23" s="242"/>
    </row>
    <row r="24" spans="2:10" ht="21.75" customHeight="1">
      <c r="B24" s="129" t="s">
        <v>290</v>
      </c>
      <c r="C24" s="130" t="s">
        <v>95</v>
      </c>
      <c r="D24" s="131">
        <v>33</v>
      </c>
      <c r="E24" s="131">
        <v>91178207</v>
      </c>
      <c r="F24" s="131">
        <v>303888083.10000002</v>
      </c>
    </row>
    <row r="25" spans="2:10" ht="21.75" customHeight="1">
      <c r="B25" s="243" t="s">
        <v>20</v>
      </c>
      <c r="C25" s="244"/>
      <c r="D25" s="131">
        <f>SUM(D24)</f>
        <v>33</v>
      </c>
      <c r="E25" s="131">
        <f>SUM(E24)</f>
        <v>91178207</v>
      </c>
      <c r="F25" s="131">
        <f>SUM(F24)</f>
        <v>303888083.10000002</v>
      </c>
    </row>
    <row r="26" spans="2:10" ht="21.75" customHeight="1">
      <c r="B26" s="253" t="s">
        <v>315</v>
      </c>
      <c r="C26" s="254"/>
      <c r="D26" s="254"/>
      <c r="E26" s="254"/>
      <c r="F26" s="255"/>
    </row>
    <row r="27" spans="2:10" ht="21.75" customHeight="1">
      <c r="B27" s="143" t="s">
        <v>316</v>
      </c>
      <c r="C27" s="144" t="s">
        <v>149</v>
      </c>
      <c r="D27" s="131">
        <v>20</v>
      </c>
      <c r="E27" s="131">
        <v>6031800</v>
      </c>
      <c r="F27" s="131">
        <v>53156430</v>
      </c>
    </row>
    <row r="28" spans="2:10">
      <c r="B28" s="251" t="s">
        <v>317</v>
      </c>
      <c r="C28" s="252"/>
      <c r="D28" s="131">
        <f>SUM(D27)</f>
        <v>20</v>
      </c>
      <c r="E28" s="131">
        <f>SUM(E27)</f>
        <v>6031800</v>
      </c>
      <c r="F28" s="131">
        <f>SUM(F27)</f>
        <v>53156430</v>
      </c>
    </row>
    <row r="29" spans="2:10">
      <c r="B29" s="251" t="s">
        <v>262</v>
      </c>
      <c r="C29" s="252"/>
      <c r="D29" s="131">
        <f>D25+D28</f>
        <v>53</v>
      </c>
      <c r="E29" s="131">
        <f>E25+E28</f>
        <v>97210007</v>
      </c>
      <c r="F29" s="131">
        <f>F25+F28</f>
        <v>357044513.10000002</v>
      </c>
    </row>
  </sheetData>
  <mergeCells count="19">
    <mergeCell ref="B23:F23"/>
    <mergeCell ref="B25:C25"/>
    <mergeCell ref="B26:F26"/>
    <mergeCell ref="B28:C28"/>
    <mergeCell ref="B29:C29"/>
    <mergeCell ref="B21:F21"/>
    <mergeCell ref="B1:C1"/>
    <mergeCell ref="B2:E2"/>
    <mergeCell ref="B3:D3"/>
    <mergeCell ref="B4:F4"/>
    <mergeCell ref="B6:F6"/>
    <mergeCell ref="B10:C10"/>
    <mergeCell ref="B11:F11"/>
    <mergeCell ref="B15:F15"/>
    <mergeCell ref="B17:F17"/>
    <mergeCell ref="B20:C20"/>
    <mergeCell ref="B13:C13"/>
    <mergeCell ref="B14:C14"/>
    <mergeCell ref="B19:C19"/>
  </mergeCells>
  <printOptions horizontalCentered="1"/>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6"/>
  <sheetViews>
    <sheetView rightToLeft="1" tabSelected="1" topLeftCell="A37" zoomScaleNormal="100" zoomScaleSheetLayoutView="95" workbookViewId="0">
      <selection activeCell="G44" sqref="G44"/>
    </sheetView>
  </sheetViews>
  <sheetFormatPr defaultColWidth="9" defaultRowHeight="15"/>
  <cols>
    <col min="1" max="1" width="1.5703125" style="8" customWidth="1"/>
    <col min="2" max="2" width="27" style="8" customWidth="1"/>
    <col min="3" max="3" width="15.5703125" style="8" customWidth="1"/>
    <col min="4" max="4" width="22.28515625" style="8" customWidth="1"/>
    <col min="5" max="5" width="21.28515625" style="8" customWidth="1"/>
    <col min="6" max="16384" width="9" style="8"/>
  </cols>
  <sheetData>
    <row r="1" spans="2:5" ht="20.25" customHeight="1">
      <c r="B1" s="259" t="s">
        <v>328</v>
      </c>
      <c r="C1" s="259"/>
      <c r="D1" s="259"/>
      <c r="E1" s="259"/>
    </row>
    <row r="2" spans="2:5" ht="18" customHeight="1">
      <c r="B2" s="31" t="s">
        <v>9</v>
      </c>
      <c r="C2" s="31" t="s">
        <v>10</v>
      </c>
      <c r="D2" s="31" t="s">
        <v>27</v>
      </c>
      <c r="E2" s="31" t="s">
        <v>28</v>
      </c>
    </row>
    <row r="3" spans="2:5" ht="15.95" customHeight="1">
      <c r="B3" s="260" t="s">
        <v>19</v>
      </c>
      <c r="C3" s="261"/>
      <c r="D3" s="261"/>
      <c r="E3" s="262"/>
    </row>
    <row r="4" spans="2:5" ht="15.95" customHeight="1">
      <c r="B4" s="32" t="s">
        <v>107</v>
      </c>
      <c r="C4" s="10" t="s">
        <v>108</v>
      </c>
      <c r="D4" s="16">
        <v>2.2000000000000002</v>
      </c>
      <c r="E4" s="52">
        <v>2.2000000000000002</v>
      </c>
    </row>
    <row r="5" spans="2:5" ht="15.95" customHeight="1">
      <c r="B5" s="47" t="s">
        <v>40</v>
      </c>
      <c r="C5" s="48" t="s">
        <v>39</v>
      </c>
      <c r="D5" s="16">
        <v>0.46</v>
      </c>
      <c r="E5" s="52">
        <v>0.46</v>
      </c>
    </row>
    <row r="6" spans="2:5" ht="15.95" customHeight="1">
      <c r="B6" s="107" t="s">
        <v>252</v>
      </c>
      <c r="C6" s="98" t="s">
        <v>253</v>
      </c>
      <c r="D6" s="106">
        <v>0.3</v>
      </c>
      <c r="E6" s="106">
        <v>0.3</v>
      </c>
    </row>
    <row r="7" spans="2:5" ht="15.95" customHeight="1">
      <c r="B7" s="111" t="s">
        <v>279</v>
      </c>
      <c r="C7" s="113" t="s">
        <v>280</v>
      </c>
      <c r="D7" s="114">
        <v>0.5</v>
      </c>
      <c r="E7" s="114">
        <v>0.5</v>
      </c>
    </row>
    <row r="8" spans="2:5" ht="15.95" customHeight="1">
      <c r="B8" s="83" t="s">
        <v>89</v>
      </c>
      <c r="C8" s="98" t="s">
        <v>90</v>
      </c>
      <c r="D8" s="114">
        <v>1</v>
      </c>
      <c r="E8" s="114">
        <v>1</v>
      </c>
    </row>
    <row r="9" spans="2:5" ht="15.95" customHeight="1">
      <c r="B9" s="32" t="s">
        <v>169</v>
      </c>
      <c r="C9" s="10" t="s">
        <v>170</v>
      </c>
      <c r="D9" s="114">
        <v>0.18</v>
      </c>
      <c r="E9" s="114">
        <v>0.18</v>
      </c>
    </row>
    <row r="10" spans="2:5" ht="15.95" customHeight="1">
      <c r="B10" s="260" t="s">
        <v>147</v>
      </c>
      <c r="C10" s="261"/>
      <c r="D10" s="261"/>
      <c r="E10" s="262"/>
    </row>
    <row r="11" spans="2:5" ht="15.95" customHeight="1">
      <c r="B11" s="47" t="s">
        <v>105</v>
      </c>
      <c r="C11" s="48" t="s">
        <v>106</v>
      </c>
      <c r="D11" s="87">
        <v>2.34</v>
      </c>
      <c r="E11" s="87">
        <v>2.34</v>
      </c>
    </row>
    <row r="12" spans="2:5" ht="15.95" customHeight="1">
      <c r="B12" s="270" t="s">
        <v>29</v>
      </c>
      <c r="C12" s="270"/>
      <c r="D12" s="270"/>
      <c r="E12" s="270"/>
    </row>
    <row r="13" spans="2:5" ht="15.95" customHeight="1">
      <c r="B13" s="32" t="s">
        <v>166</v>
      </c>
      <c r="C13" s="10" t="s">
        <v>167</v>
      </c>
      <c r="D13" s="87">
        <v>0.5</v>
      </c>
      <c r="E13" s="87">
        <v>0.5</v>
      </c>
    </row>
    <row r="14" spans="2:5" ht="15.95" customHeight="1">
      <c r="B14" s="32" t="s">
        <v>249</v>
      </c>
      <c r="C14" s="10" t="s">
        <v>250</v>
      </c>
      <c r="D14" s="87">
        <v>0.24</v>
      </c>
      <c r="E14" s="87">
        <v>0.25</v>
      </c>
    </row>
    <row r="15" spans="2:5" ht="15.95" customHeight="1">
      <c r="B15" s="260" t="s">
        <v>21</v>
      </c>
      <c r="C15" s="261"/>
      <c r="D15" s="261"/>
      <c r="E15" s="262"/>
    </row>
    <row r="16" spans="2:5" ht="15.95" customHeight="1">
      <c r="B16" s="69" t="s">
        <v>258</v>
      </c>
      <c r="C16" s="70" t="s">
        <v>259</v>
      </c>
      <c r="D16" s="87">
        <v>0.88</v>
      </c>
      <c r="E16" s="87">
        <v>0.88</v>
      </c>
    </row>
    <row r="17" spans="2:6" ht="15.95" customHeight="1">
      <c r="B17" s="115" t="s">
        <v>309</v>
      </c>
      <c r="C17" s="116" t="s">
        <v>313</v>
      </c>
      <c r="D17" s="87">
        <v>5</v>
      </c>
      <c r="E17" s="87">
        <v>5</v>
      </c>
    </row>
    <row r="18" spans="2:6" ht="15.95" customHeight="1">
      <c r="B18" s="32" t="s">
        <v>246</v>
      </c>
      <c r="C18" s="10" t="s">
        <v>247</v>
      </c>
      <c r="D18" s="87">
        <v>9.25</v>
      </c>
      <c r="E18" s="118">
        <v>9.25</v>
      </c>
    </row>
    <row r="19" spans="2:6" ht="15.95" customHeight="1">
      <c r="B19" s="264" t="s">
        <v>22</v>
      </c>
      <c r="C19" s="265"/>
      <c r="D19" s="265"/>
      <c r="E19" s="266"/>
    </row>
    <row r="20" spans="2:6" ht="15.95" customHeight="1">
      <c r="B20" s="32" t="s">
        <v>281</v>
      </c>
      <c r="C20" s="10" t="s">
        <v>282</v>
      </c>
      <c r="D20" s="87">
        <v>6.29</v>
      </c>
      <c r="E20" s="118">
        <v>6.25</v>
      </c>
    </row>
    <row r="21" spans="2:6" ht="15.95" customHeight="1">
      <c r="B21" s="32" t="s">
        <v>92</v>
      </c>
      <c r="C21" s="10" t="s">
        <v>93</v>
      </c>
      <c r="D21" s="87">
        <v>2.2200000000000002</v>
      </c>
      <c r="E21" s="118">
        <v>2.2200000000000002</v>
      </c>
    </row>
    <row r="22" spans="2:6" ht="15.95" customHeight="1">
      <c r="B22" s="105" t="s">
        <v>232</v>
      </c>
      <c r="C22" s="98" t="s">
        <v>233</v>
      </c>
      <c r="D22" s="87">
        <v>9.25</v>
      </c>
      <c r="E22" s="118">
        <v>9.5</v>
      </c>
    </row>
    <row r="23" spans="2:6" ht="15.95" customHeight="1">
      <c r="B23" s="260" t="s">
        <v>36</v>
      </c>
      <c r="C23" s="261"/>
      <c r="D23" s="261"/>
      <c r="E23" s="262"/>
    </row>
    <row r="24" spans="2:6" ht="15.95" customHeight="1">
      <c r="B24" s="32" t="s">
        <v>254</v>
      </c>
      <c r="C24" s="10" t="s">
        <v>255</v>
      </c>
      <c r="D24" s="87">
        <v>11</v>
      </c>
      <c r="E24" s="118">
        <v>11</v>
      </c>
    </row>
    <row r="25" spans="2:6" ht="15.95" customHeight="1">
      <c r="B25" s="32" t="s">
        <v>116</v>
      </c>
      <c r="C25" s="10" t="s">
        <v>117</v>
      </c>
      <c r="D25" s="87">
        <v>11.15</v>
      </c>
      <c r="E25" s="118">
        <v>11.15</v>
      </c>
    </row>
    <row r="26" spans="2:6" ht="15.95" customHeight="1">
      <c r="B26" s="32" t="s">
        <v>131</v>
      </c>
      <c r="C26" s="10" t="s">
        <v>132</v>
      </c>
      <c r="D26" s="87">
        <v>34.799999999999997</v>
      </c>
      <c r="E26" s="118">
        <v>35</v>
      </c>
    </row>
    <row r="27" spans="2:6" ht="15.95" customHeight="1">
      <c r="B27" s="267" t="s">
        <v>24</v>
      </c>
      <c r="C27" s="268"/>
      <c r="D27" s="268"/>
      <c r="E27" s="269"/>
    </row>
    <row r="28" spans="2:6" ht="15.95" customHeight="1">
      <c r="B28" s="84" t="s">
        <v>188</v>
      </c>
      <c r="C28" s="85" t="s">
        <v>189</v>
      </c>
      <c r="D28" s="45" t="s">
        <v>31</v>
      </c>
      <c r="E28" s="45" t="s">
        <v>31</v>
      </c>
      <c r="F28" s="29"/>
    </row>
    <row r="29" spans="2:6" ht="22.5" customHeight="1">
      <c r="B29" s="263" t="s">
        <v>329</v>
      </c>
      <c r="C29" s="257"/>
      <c r="D29" s="257"/>
      <c r="E29" s="258"/>
    </row>
    <row r="30" spans="2:6" ht="25.5" customHeight="1">
      <c r="B30" s="50" t="s">
        <v>9</v>
      </c>
      <c r="C30" s="50" t="s">
        <v>10</v>
      </c>
      <c r="D30" s="50" t="s">
        <v>27</v>
      </c>
      <c r="E30" s="50" t="s">
        <v>28</v>
      </c>
    </row>
    <row r="31" spans="2:6" ht="17.100000000000001" customHeight="1">
      <c r="B31" s="260" t="s">
        <v>19</v>
      </c>
      <c r="C31" s="261"/>
      <c r="D31" s="261"/>
      <c r="E31" s="262"/>
    </row>
    <row r="32" spans="2:6" ht="17.100000000000001" customHeight="1">
      <c r="B32" s="47" t="s">
        <v>47</v>
      </c>
      <c r="C32" s="48" t="s">
        <v>48</v>
      </c>
      <c r="D32" s="45">
        <v>1</v>
      </c>
      <c r="E32" s="45">
        <v>1</v>
      </c>
    </row>
    <row r="33" spans="2:8" ht="17.100000000000001" customHeight="1">
      <c r="B33" s="47" t="s">
        <v>103</v>
      </c>
      <c r="C33" s="49" t="s">
        <v>104</v>
      </c>
      <c r="D33" s="46">
        <v>1</v>
      </c>
      <c r="E33" s="45">
        <v>1</v>
      </c>
    </row>
    <row r="34" spans="2:8" ht="17.100000000000001" customHeight="1">
      <c r="B34" s="47" t="s">
        <v>109</v>
      </c>
      <c r="C34" s="48" t="s">
        <v>110</v>
      </c>
      <c r="D34" s="45">
        <v>1</v>
      </c>
      <c r="E34" s="45">
        <v>1</v>
      </c>
    </row>
    <row r="35" spans="2:8" ht="17.100000000000001" customHeight="1">
      <c r="B35" s="47" t="s">
        <v>126</v>
      </c>
      <c r="C35" s="48" t="s">
        <v>127</v>
      </c>
      <c r="D35" s="46">
        <v>0.24</v>
      </c>
      <c r="E35" s="46">
        <v>0.24</v>
      </c>
    </row>
    <row r="36" spans="2:8" ht="17.100000000000001" customHeight="1">
      <c r="B36" s="32" t="s">
        <v>83</v>
      </c>
      <c r="C36" s="10" t="s">
        <v>82</v>
      </c>
      <c r="D36" s="45">
        <v>0.34</v>
      </c>
      <c r="E36" s="45">
        <v>0.34</v>
      </c>
    </row>
    <row r="37" spans="2:8" ht="17.100000000000001" customHeight="1">
      <c r="B37" s="47" t="s">
        <v>153</v>
      </c>
      <c r="C37" s="48" t="s">
        <v>154</v>
      </c>
      <c r="D37" s="71">
        <v>0.65</v>
      </c>
      <c r="E37" s="71">
        <v>0.65</v>
      </c>
    </row>
    <row r="38" spans="2:8" ht="17.100000000000001" customHeight="1">
      <c r="B38" s="47" t="s">
        <v>238</v>
      </c>
      <c r="C38" s="48" t="s">
        <v>239</v>
      </c>
      <c r="D38" s="87">
        <v>1</v>
      </c>
      <c r="E38" s="97">
        <v>1</v>
      </c>
    </row>
    <row r="39" spans="2:8" ht="17.100000000000001" customHeight="1">
      <c r="B39" s="93" t="s">
        <v>240</v>
      </c>
      <c r="C39" s="94" t="s">
        <v>241</v>
      </c>
      <c r="D39" s="91">
        <v>1</v>
      </c>
      <c r="E39" s="91">
        <v>1</v>
      </c>
    </row>
    <row r="40" spans="2:8" ht="17.100000000000001" customHeight="1">
      <c r="B40" s="47" t="s">
        <v>242</v>
      </c>
      <c r="C40" s="48" t="s">
        <v>243</v>
      </c>
      <c r="D40" s="87">
        <v>1</v>
      </c>
      <c r="E40" s="97">
        <v>1</v>
      </c>
    </row>
    <row r="41" spans="2:8" ht="17.100000000000001" customHeight="1">
      <c r="B41" s="47" t="s">
        <v>267</v>
      </c>
      <c r="C41" s="48" t="s">
        <v>268</v>
      </c>
      <c r="D41" s="45" t="s">
        <v>31</v>
      </c>
      <c r="E41" s="45" t="s">
        <v>31</v>
      </c>
    </row>
    <row r="42" spans="2:8" ht="17.100000000000001" customHeight="1">
      <c r="B42" s="47" t="s">
        <v>269</v>
      </c>
      <c r="C42" s="48" t="s">
        <v>270</v>
      </c>
      <c r="D42" s="87">
        <v>1</v>
      </c>
      <c r="E42" s="97">
        <v>1</v>
      </c>
    </row>
    <row r="43" spans="2:8" ht="17.100000000000001" customHeight="1">
      <c r="B43" s="93" t="s">
        <v>212</v>
      </c>
      <c r="C43" s="94" t="s">
        <v>213</v>
      </c>
      <c r="D43" s="87">
        <v>1</v>
      </c>
      <c r="E43" s="97">
        <v>1</v>
      </c>
    </row>
    <row r="44" spans="2:8" ht="17.100000000000001" customHeight="1">
      <c r="B44" s="47" t="s">
        <v>286</v>
      </c>
      <c r="C44" s="48" t="s">
        <v>287</v>
      </c>
      <c r="D44" s="87">
        <v>1.34</v>
      </c>
      <c r="E44" s="97">
        <v>1.34</v>
      </c>
    </row>
    <row r="45" spans="2:8" ht="17.100000000000001" customHeight="1">
      <c r="B45" s="47" t="s">
        <v>276</v>
      </c>
      <c r="C45" s="48" t="s">
        <v>277</v>
      </c>
      <c r="D45" s="87">
        <v>1.25</v>
      </c>
      <c r="E45" s="97">
        <v>1.25</v>
      </c>
    </row>
    <row r="46" spans="2:8" ht="17.100000000000001" customHeight="1">
      <c r="B46" s="47" t="s">
        <v>145</v>
      </c>
      <c r="C46" s="48" t="s">
        <v>146</v>
      </c>
      <c r="D46" s="87">
        <v>2.35</v>
      </c>
      <c r="E46" s="97">
        <v>2.35</v>
      </c>
    </row>
    <row r="47" spans="2:8" ht="30" customHeight="1">
      <c r="B47" s="256" t="s">
        <v>329</v>
      </c>
      <c r="C47" s="257"/>
      <c r="D47" s="257"/>
      <c r="E47" s="258"/>
      <c r="F47" s="72"/>
      <c r="G47" s="25"/>
      <c r="H47" s="96"/>
    </row>
    <row r="48" spans="2:8" ht="22.5" customHeight="1">
      <c r="B48" s="50" t="s">
        <v>9</v>
      </c>
      <c r="C48" s="50" t="s">
        <v>10</v>
      </c>
      <c r="D48" s="50" t="s">
        <v>27</v>
      </c>
      <c r="E48" s="50" t="s">
        <v>28</v>
      </c>
      <c r="F48" s="72"/>
      <c r="G48" s="25"/>
      <c r="H48" s="96"/>
    </row>
    <row r="49" spans="2:5" ht="15.95" customHeight="1">
      <c r="B49" s="271" t="s">
        <v>29</v>
      </c>
      <c r="C49" s="271"/>
      <c r="D49" s="271"/>
      <c r="E49" s="271"/>
    </row>
    <row r="50" spans="2:5" ht="15.95" customHeight="1">
      <c r="B50" s="47" t="s">
        <v>37</v>
      </c>
      <c r="C50" s="48" t="s">
        <v>38</v>
      </c>
      <c r="D50" s="106">
        <v>0.35</v>
      </c>
      <c r="E50" s="106">
        <v>0.35</v>
      </c>
    </row>
    <row r="51" spans="2:5" ht="15.95" customHeight="1">
      <c r="B51" s="84" t="s">
        <v>180</v>
      </c>
      <c r="C51" s="85" t="s">
        <v>181</v>
      </c>
      <c r="D51" s="106">
        <v>0.95</v>
      </c>
      <c r="E51" s="106">
        <v>0.95</v>
      </c>
    </row>
    <row r="52" spans="2:5" ht="15.95" customHeight="1">
      <c r="B52" s="271" t="s">
        <v>30</v>
      </c>
      <c r="C52" s="271"/>
      <c r="D52" s="271"/>
      <c r="E52" s="271"/>
    </row>
    <row r="53" spans="2:5" ht="15.95" customHeight="1">
      <c r="B53" s="47" t="s">
        <v>46</v>
      </c>
      <c r="C53" s="48" t="s">
        <v>45</v>
      </c>
      <c r="D53" s="45">
        <v>0.9</v>
      </c>
      <c r="E53" s="45">
        <v>0.9</v>
      </c>
    </row>
    <row r="54" spans="2:5" ht="15.95" customHeight="1">
      <c r="B54" s="47" t="s">
        <v>143</v>
      </c>
      <c r="C54" s="48" t="s">
        <v>144</v>
      </c>
      <c r="D54" s="87">
        <v>0.5</v>
      </c>
      <c r="E54" s="99">
        <v>0.5</v>
      </c>
    </row>
    <row r="55" spans="2:5" ht="15.95" customHeight="1">
      <c r="B55" s="47" t="s">
        <v>178</v>
      </c>
      <c r="C55" s="48" t="s">
        <v>179</v>
      </c>
      <c r="D55" s="87">
        <v>0.21</v>
      </c>
      <c r="E55" s="99">
        <v>0.21</v>
      </c>
    </row>
    <row r="56" spans="2:5" ht="15.95" customHeight="1">
      <c r="B56" s="260" t="s">
        <v>21</v>
      </c>
      <c r="C56" s="261"/>
      <c r="D56" s="261"/>
      <c r="E56" s="262"/>
    </row>
    <row r="57" spans="2:5" ht="15.95" customHeight="1">
      <c r="B57" s="47" t="s">
        <v>186</v>
      </c>
      <c r="C57" s="48" t="s">
        <v>187</v>
      </c>
      <c r="D57" s="45">
        <v>1.1200000000000001</v>
      </c>
      <c r="E57" s="45">
        <v>1.1200000000000001</v>
      </c>
    </row>
    <row r="58" spans="2:5" ht="15.95" customHeight="1">
      <c r="B58" s="271" t="s">
        <v>22</v>
      </c>
      <c r="C58" s="271"/>
      <c r="D58" s="271"/>
      <c r="E58" s="271"/>
    </row>
    <row r="59" spans="2:5" ht="15.95" customHeight="1">
      <c r="B59" s="47" t="s">
        <v>111</v>
      </c>
      <c r="C59" s="51" t="s">
        <v>112</v>
      </c>
      <c r="D59" s="46">
        <v>100</v>
      </c>
      <c r="E59" s="45">
        <v>100</v>
      </c>
    </row>
    <row r="60" spans="2:5" ht="15.95" customHeight="1">
      <c r="B60" s="32" t="s">
        <v>124</v>
      </c>
      <c r="C60" s="11" t="s">
        <v>125</v>
      </c>
      <c r="D60" s="46">
        <v>3.19</v>
      </c>
      <c r="E60" s="45">
        <v>3.2</v>
      </c>
    </row>
    <row r="61" spans="2:5" ht="15.95" customHeight="1">
      <c r="B61" s="47" t="s">
        <v>310</v>
      </c>
      <c r="C61" s="48" t="s">
        <v>311</v>
      </c>
      <c r="D61" s="46">
        <v>2.4</v>
      </c>
      <c r="E61" s="45">
        <v>2.4</v>
      </c>
    </row>
    <row r="62" spans="2:5" ht="15.95" customHeight="1">
      <c r="B62" s="273" t="s">
        <v>24</v>
      </c>
      <c r="C62" s="274"/>
      <c r="D62" s="274"/>
      <c r="E62" s="275"/>
    </row>
    <row r="63" spans="2:5" ht="15.95" customHeight="1">
      <c r="B63" s="47" t="s">
        <v>66</v>
      </c>
      <c r="C63" s="48" t="s">
        <v>67</v>
      </c>
      <c r="D63" s="45" t="s">
        <v>31</v>
      </c>
      <c r="E63" s="45" t="s">
        <v>31</v>
      </c>
    </row>
    <row r="64" spans="2:5" ht="30" customHeight="1">
      <c r="B64" s="272" t="s">
        <v>330</v>
      </c>
      <c r="C64" s="272"/>
      <c r="D64" s="272"/>
      <c r="E64" s="272"/>
    </row>
    <row r="65" spans="2:5" ht="21.95" customHeight="1">
      <c r="B65" s="50" t="s">
        <v>9</v>
      </c>
      <c r="C65" s="50" t="s">
        <v>10</v>
      </c>
      <c r="D65" s="50" t="s">
        <v>27</v>
      </c>
      <c r="E65" s="50" t="s">
        <v>28</v>
      </c>
    </row>
    <row r="66" spans="2:5" ht="15.95" customHeight="1">
      <c r="B66" s="260" t="s">
        <v>19</v>
      </c>
      <c r="C66" s="261"/>
      <c r="D66" s="261"/>
      <c r="E66" s="262"/>
    </row>
    <row r="67" spans="2:5" ht="15.95" customHeight="1">
      <c r="B67" s="47" t="s">
        <v>128</v>
      </c>
      <c r="C67" s="51" t="s">
        <v>129</v>
      </c>
      <c r="D67" s="46">
        <v>0.08</v>
      </c>
      <c r="E67" s="45">
        <v>0.08</v>
      </c>
    </row>
    <row r="68" spans="2:5" ht="15.95" customHeight="1">
      <c r="B68" s="271" t="s">
        <v>30</v>
      </c>
      <c r="C68" s="271"/>
      <c r="D68" s="271"/>
      <c r="E68" s="271"/>
    </row>
    <row r="69" spans="2:5" ht="15.95" customHeight="1">
      <c r="B69" s="47" t="s">
        <v>57</v>
      </c>
      <c r="C69" s="51" t="s">
        <v>56</v>
      </c>
      <c r="D69" s="46">
        <v>0.4</v>
      </c>
      <c r="E69" s="45">
        <v>0.4</v>
      </c>
    </row>
    <row r="70" spans="2:5" ht="15.95" customHeight="1">
      <c r="B70" s="47" t="s">
        <v>122</v>
      </c>
      <c r="C70" s="51" t="s">
        <v>123</v>
      </c>
      <c r="D70" s="87">
        <v>0.2</v>
      </c>
      <c r="E70" s="99">
        <v>0.2</v>
      </c>
    </row>
    <row r="71" spans="2:5" ht="15.95" customHeight="1">
      <c r="B71" s="47" t="s">
        <v>85</v>
      </c>
      <c r="C71" s="51" t="s">
        <v>86</v>
      </c>
      <c r="D71" s="114">
        <v>0.6</v>
      </c>
      <c r="E71" s="117">
        <v>0.6</v>
      </c>
    </row>
    <row r="72" spans="2:5" ht="15.95" customHeight="1">
      <c r="B72" s="271" t="s">
        <v>22</v>
      </c>
      <c r="C72" s="271"/>
      <c r="D72" s="271"/>
      <c r="E72" s="271"/>
    </row>
    <row r="73" spans="2:5" ht="15.95" customHeight="1">
      <c r="B73" s="83" t="s">
        <v>184</v>
      </c>
      <c r="C73" s="85" t="s">
        <v>185</v>
      </c>
      <c r="D73" s="106">
        <v>0.76</v>
      </c>
      <c r="E73" s="117">
        <v>0.76</v>
      </c>
    </row>
    <row r="74" spans="2:5" ht="15.95" customHeight="1">
      <c r="B74" s="47" t="s">
        <v>54</v>
      </c>
      <c r="C74" s="48" t="s">
        <v>53</v>
      </c>
      <c r="D74" s="106">
        <v>0.67</v>
      </c>
      <c r="E74" s="117">
        <v>0.67</v>
      </c>
    </row>
    <row r="76" spans="2:5">
      <c r="B76" s="47" t="s">
        <v>218</v>
      </c>
      <c r="C76" s="49" t="s">
        <v>219</v>
      </c>
      <c r="D76" s="106">
        <v>0.45</v>
      </c>
      <c r="E76" s="117">
        <v>0.45</v>
      </c>
    </row>
  </sheetData>
  <mergeCells count="20">
    <mergeCell ref="B72:E72"/>
    <mergeCell ref="B52:E52"/>
    <mergeCell ref="B66:E66"/>
    <mergeCell ref="B49:E49"/>
    <mergeCell ref="B68:E68"/>
    <mergeCell ref="B58:E58"/>
    <mergeCell ref="B64:E64"/>
    <mergeCell ref="B62:E62"/>
    <mergeCell ref="B56:E56"/>
    <mergeCell ref="B47:E47"/>
    <mergeCell ref="B1:E1"/>
    <mergeCell ref="B3:E3"/>
    <mergeCell ref="B31:E31"/>
    <mergeCell ref="B29:E29"/>
    <mergeCell ref="B19:E19"/>
    <mergeCell ref="B27:E27"/>
    <mergeCell ref="B12:E12"/>
    <mergeCell ref="B15:E15"/>
    <mergeCell ref="B23:E23"/>
    <mergeCell ref="B10:E10"/>
  </mergeCells>
  <pageMargins left="0" right="0" top="0" bottom="0" header="0" footer="0"/>
  <pageSetup paperSize="9" scale="10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rightToLeft="1" zoomScaleNormal="100" workbookViewId="0">
      <selection activeCell="C11" sqref="C11"/>
    </sheetView>
  </sheetViews>
  <sheetFormatPr defaultRowHeight="15"/>
  <cols>
    <col min="1" max="1" width="1.28515625" style="2" customWidth="1"/>
    <col min="2" max="2" width="24.28515625" style="2" customWidth="1"/>
    <col min="3" max="3" width="14.85546875" style="9" customWidth="1"/>
    <col min="4" max="4" width="74.28515625" style="2" customWidth="1"/>
    <col min="5" max="61" width="9" style="2"/>
    <col min="62" max="62" width="23.28515625" style="2" customWidth="1"/>
    <col min="63" max="63" width="10.5703125" style="2" customWidth="1"/>
    <col min="64" max="64" width="9.42578125" style="2" customWidth="1"/>
    <col min="65" max="65" width="14.5703125" style="2" customWidth="1"/>
    <col min="66" max="66" width="12.7109375" style="2" customWidth="1"/>
    <col min="67" max="67" width="30.5703125" style="2" customWidth="1"/>
    <col min="68" max="317" width="9" style="2"/>
    <col min="318" max="318" width="23.28515625" style="2" customWidth="1"/>
    <col min="319" max="319" width="10.5703125" style="2" customWidth="1"/>
    <col min="320" max="320" width="9.42578125" style="2" customWidth="1"/>
    <col min="321" max="321" width="14.5703125" style="2" customWidth="1"/>
    <col min="322" max="322" width="12.7109375" style="2" customWidth="1"/>
    <col min="323" max="323" width="30.5703125" style="2" customWidth="1"/>
    <col min="324" max="573" width="9" style="2"/>
    <col min="574" max="574" width="23.28515625" style="2" customWidth="1"/>
    <col min="575" max="575" width="10.5703125" style="2" customWidth="1"/>
    <col min="576" max="576" width="9.42578125" style="2" customWidth="1"/>
    <col min="577" max="577" width="14.5703125" style="2" customWidth="1"/>
    <col min="578" max="578" width="12.7109375" style="2" customWidth="1"/>
    <col min="579" max="579" width="30.5703125" style="2" customWidth="1"/>
    <col min="580" max="829" width="9" style="2"/>
    <col min="830" max="830" width="23.28515625" style="2" customWidth="1"/>
    <col min="831" max="831" width="10.5703125" style="2" customWidth="1"/>
    <col min="832" max="832" width="9.42578125" style="2" customWidth="1"/>
    <col min="833" max="833" width="14.5703125" style="2" customWidth="1"/>
    <col min="834" max="834" width="12.7109375" style="2" customWidth="1"/>
    <col min="835" max="835" width="30.5703125" style="2" customWidth="1"/>
    <col min="836" max="1085" width="9" style="2"/>
    <col min="1086" max="1086" width="23.28515625" style="2" customWidth="1"/>
    <col min="1087" max="1087" width="10.5703125" style="2" customWidth="1"/>
    <col min="1088" max="1088" width="9.42578125" style="2" customWidth="1"/>
    <col min="1089" max="1089" width="14.5703125" style="2" customWidth="1"/>
    <col min="1090" max="1090" width="12.7109375" style="2" customWidth="1"/>
    <col min="1091" max="1091" width="30.5703125" style="2" customWidth="1"/>
    <col min="1092" max="1341" width="9" style="2"/>
    <col min="1342" max="1342" width="23.28515625" style="2" customWidth="1"/>
    <col min="1343" max="1343" width="10.5703125" style="2" customWidth="1"/>
    <col min="1344" max="1344" width="9.42578125" style="2" customWidth="1"/>
    <col min="1345" max="1345" width="14.5703125" style="2" customWidth="1"/>
    <col min="1346" max="1346" width="12.7109375" style="2" customWidth="1"/>
    <col min="1347" max="1347" width="30.5703125" style="2" customWidth="1"/>
    <col min="1348" max="1597" width="9" style="2"/>
    <col min="1598" max="1598" width="23.28515625" style="2" customWidth="1"/>
    <col min="1599" max="1599" width="10.5703125" style="2" customWidth="1"/>
    <col min="1600" max="1600" width="9.42578125" style="2" customWidth="1"/>
    <col min="1601" max="1601" width="14.5703125" style="2" customWidth="1"/>
    <col min="1602" max="1602" width="12.7109375" style="2" customWidth="1"/>
    <col min="1603" max="1603" width="30.5703125" style="2" customWidth="1"/>
    <col min="1604" max="1853" width="9" style="2"/>
    <col min="1854" max="1854" width="23.28515625" style="2" customWidth="1"/>
    <col min="1855" max="1855" width="10.5703125" style="2" customWidth="1"/>
    <col min="1856" max="1856" width="9.42578125" style="2" customWidth="1"/>
    <col min="1857" max="1857" width="14.5703125" style="2" customWidth="1"/>
    <col min="1858" max="1858" width="12.7109375" style="2" customWidth="1"/>
    <col min="1859" max="1859" width="30.5703125" style="2" customWidth="1"/>
    <col min="1860" max="2109" width="9" style="2"/>
    <col min="2110" max="2110" width="23.28515625" style="2" customWidth="1"/>
    <col min="2111" max="2111" width="10.5703125" style="2" customWidth="1"/>
    <col min="2112" max="2112" width="9.42578125" style="2" customWidth="1"/>
    <col min="2113" max="2113" width="14.5703125" style="2" customWidth="1"/>
    <col min="2114" max="2114" width="12.7109375" style="2" customWidth="1"/>
    <col min="2115" max="2115" width="30.5703125" style="2" customWidth="1"/>
    <col min="2116" max="2365" width="9" style="2"/>
    <col min="2366" max="2366" width="23.28515625" style="2" customWidth="1"/>
    <col min="2367" max="2367" width="10.5703125" style="2" customWidth="1"/>
    <col min="2368" max="2368" width="9.42578125" style="2" customWidth="1"/>
    <col min="2369" max="2369" width="14.5703125" style="2" customWidth="1"/>
    <col min="2370" max="2370" width="12.7109375" style="2" customWidth="1"/>
    <col min="2371" max="2371" width="30.5703125" style="2" customWidth="1"/>
    <col min="2372" max="2621" width="9" style="2"/>
    <col min="2622" max="2622" width="23.28515625" style="2" customWidth="1"/>
    <col min="2623" max="2623" width="10.5703125" style="2" customWidth="1"/>
    <col min="2624" max="2624" width="9.42578125" style="2" customWidth="1"/>
    <col min="2625" max="2625" width="14.5703125" style="2" customWidth="1"/>
    <col min="2626" max="2626" width="12.7109375" style="2" customWidth="1"/>
    <col min="2627" max="2627" width="30.5703125" style="2" customWidth="1"/>
    <col min="2628" max="2877" width="9" style="2"/>
    <col min="2878" max="2878" width="23.28515625" style="2" customWidth="1"/>
    <col min="2879" max="2879" width="10.5703125" style="2" customWidth="1"/>
    <col min="2880" max="2880" width="9.42578125" style="2" customWidth="1"/>
    <col min="2881" max="2881" width="14.5703125" style="2" customWidth="1"/>
    <col min="2882" max="2882" width="12.7109375" style="2" customWidth="1"/>
    <col min="2883" max="2883" width="30.5703125" style="2" customWidth="1"/>
    <col min="2884" max="3133" width="9" style="2"/>
    <col min="3134" max="3134" width="23.28515625" style="2" customWidth="1"/>
    <col min="3135" max="3135" width="10.5703125" style="2" customWidth="1"/>
    <col min="3136" max="3136" width="9.42578125" style="2" customWidth="1"/>
    <col min="3137" max="3137" width="14.5703125" style="2" customWidth="1"/>
    <col min="3138" max="3138" width="12.7109375" style="2" customWidth="1"/>
    <col min="3139" max="3139" width="30.5703125" style="2" customWidth="1"/>
    <col min="3140" max="3389" width="9" style="2"/>
    <col min="3390" max="3390" width="23.28515625" style="2" customWidth="1"/>
    <col min="3391" max="3391" width="10.5703125" style="2" customWidth="1"/>
    <col min="3392" max="3392" width="9.42578125" style="2" customWidth="1"/>
    <col min="3393" max="3393" width="14.5703125" style="2" customWidth="1"/>
    <col min="3394" max="3394" width="12.7109375" style="2" customWidth="1"/>
    <col min="3395" max="3395" width="30.5703125" style="2" customWidth="1"/>
    <col min="3396" max="3645" width="9" style="2"/>
    <col min="3646" max="3646" width="23.28515625" style="2" customWidth="1"/>
    <col min="3647" max="3647" width="10.5703125" style="2" customWidth="1"/>
    <col min="3648" max="3648" width="9.42578125" style="2" customWidth="1"/>
    <col min="3649" max="3649" width="14.5703125" style="2" customWidth="1"/>
    <col min="3650" max="3650" width="12.7109375" style="2" customWidth="1"/>
    <col min="3651" max="3651" width="30.5703125" style="2" customWidth="1"/>
    <col min="3652" max="3901" width="9" style="2"/>
    <col min="3902" max="3902" width="23.28515625" style="2" customWidth="1"/>
    <col min="3903" max="3903" width="10.5703125" style="2" customWidth="1"/>
    <col min="3904" max="3904" width="9.42578125" style="2" customWidth="1"/>
    <col min="3905" max="3905" width="14.5703125" style="2" customWidth="1"/>
    <col min="3906" max="3906" width="12.7109375" style="2" customWidth="1"/>
    <col min="3907" max="3907" width="30.5703125" style="2" customWidth="1"/>
    <col min="3908" max="4157" width="9" style="2"/>
    <col min="4158" max="4158" width="23.28515625" style="2" customWidth="1"/>
    <col min="4159" max="4159" width="10.5703125" style="2" customWidth="1"/>
    <col min="4160" max="4160" width="9.42578125" style="2" customWidth="1"/>
    <col min="4161" max="4161" width="14.5703125" style="2" customWidth="1"/>
    <col min="4162" max="4162" width="12.7109375" style="2" customWidth="1"/>
    <col min="4163" max="4163" width="30.5703125" style="2" customWidth="1"/>
    <col min="4164" max="4413" width="9" style="2"/>
    <col min="4414" max="4414" width="23.28515625" style="2" customWidth="1"/>
    <col min="4415" max="4415" width="10.5703125" style="2" customWidth="1"/>
    <col min="4416" max="4416" width="9.42578125" style="2" customWidth="1"/>
    <col min="4417" max="4417" width="14.5703125" style="2" customWidth="1"/>
    <col min="4418" max="4418" width="12.7109375" style="2" customWidth="1"/>
    <col min="4419" max="4419" width="30.5703125" style="2" customWidth="1"/>
    <col min="4420" max="4669" width="9" style="2"/>
    <col min="4670" max="4670" width="23.28515625" style="2" customWidth="1"/>
    <col min="4671" max="4671" width="10.5703125" style="2" customWidth="1"/>
    <col min="4672" max="4672" width="9.42578125" style="2" customWidth="1"/>
    <col min="4673" max="4673" width="14.5703125" style="2" customWidth="1"/>
    <col min="4674" max="4674" width="12.7109375" style="2" customWidth="1"/>
    <col min="4675" max="4675" width="30.5703125" style="2" customWidth="1"/>
    <col min="4676" max="4925" width="9" style="2"/>
    <col min="4926" max="4926" width="23.28515625" style="2" customWidth="1"/>
    <col min="4927" max="4927" width="10.5703125" style="2" customWidth="1"/>
    <col min="4928" max="4928" width="9.42578125" style="2" customWidth="1"/>
    <col min="4929" max="4929" width="14.5703125" style="2" customWidth="1"/>
    <col min="4930" max="4930" width="12.7109375" style="2" customWidth="1"/>
    <col min="4931" max="4931" width="30.5703125" style="2" customWidth="1"/>
    <col min="4932" max="5181" width="9" style="2"/>
    <col min="5182" max="5182" width="23.28515625" style="2" customWidth="1"/>
    <col min="5183" max="5183" width="10.5703125" style="2" customWidth="1"/>
    <col min="5184" max="5184" width="9.42578125" style="2" customWidth="1"/>
    <col min="5185" max="5185" width="14.5703125" style="2" customWidth="1"/>
    <col min="5186" max="5186" width="12.7109375" style="2" customWidth="1"/>
    <col min="5187" max="5187" width="30.5703125" style="2" customWidth="1"/>
    <col min="5188" max="5437" width="9" style="2"/>
    <col min="5438" max="5438" width="23.28515625" style="2" customWidth="1"/>
    <col min="5439" max="5439" width="10.5703125" style="2" customWidth="1"/>
    <col min="5440" max="5440" width="9.42578125" style="2" customWidth="1"/>
    <col min="5441" max="5441" width="14.5703125" style="2" customWidth="1"/>
    <col min="5442" max="5442" width="12.7109375" style="2" customWidth="1"/>
    <col min="5443" max="5443" width="30.5703125" style="2" customWidth="1"/>
    <col min="5444" max="5693" width="9" style="2"/>
    <col min="5694" max="5694" width="23.28515625" style="2" customWidth="1"/>
    <col min="5695" max="5695" width="10.5703125" style="2" customWidth="1"/>
    <col min="5696" max="5696" width="9.42578125" style="2" customWidth="1"/>
    <col min="5697" max="5697" width="14.5703125" style="2" customWidth="1"/>
    <col min="5698" max="5698" width="12.7109375" style="2" customWidth="1"/>
    <col min="5699" max="5699" width="30.5703125" style="2" customWidth="1"/>
    <col min="5700" max="5949" width="9" style="2"/>
    <col min="5950" max="5950" width="23.28515625" style="2" customWidth="1"/>
    <col min="5951" max="5951" width="10.5703125" style="2" customWidth="1"/>
    <col min="5952" max="5952" width="9.42578125" style="2" customWidth="1"/>
    <col min="5953" max="5953" width="14.5703125" style="2" customWidth="1"/>
    <col min="5954" max="5954" width="12.7109375" style="2" customWidth="1"/>
    <col min="5955" max="5955" width="30.5703125" style="2" customWidth="1"/>
    <col min="5956" max="6205" width="9" style="2"/>
    <col min="6206" max="6206" width="23.28515625" style="2" customWidth="1"/>
    <col min="6207" max="6207" width="10.5703125" style="2" customWidth="1"/>
    <col min="6208" max="6208" width="9.42578125" style="2" customWidth="1"/>
    <col min="6209" max="6209" width="14.5703125" style="2" customWidth="1"/>
    <col min="6210" max="6210" width="12.7109375" style="2" customWidth="1"/>
    <col min="6211" max="6211" width="30.5703125" style="2" customWidth="1"/>
    <col min="6212" max="6461" width="9" style="2"/>
    <col min="6462" max="6462" width="23.28515625" style="2" customWidth="1"/>
    <col min="6463" max="6463" width="10.5703125" style="2" customWidth="1"/>
    <col min="6464" max="6464" width="9.42578125" style="2" customWidth="1"/>
    <col min="6465" max="6465" width="14.5703125" style="2" customWidth="1"/>
    <col min="6466" max="6466" width="12.7109375" style="2" customWidth="1"/>
    <col min="6467" max="6467" width="30.5703125" style="2" customWidth="1"/>
    <col min="6468" max="6717" width="9" style="2"/>
    <col min="6718" max="6718" width="23.28515625" style="2" customWidth="1"/>
    <col min="6719" max="6719" width="10.5703125" style="2" customWidth="1"/>
    <col min="6720" max="6720" width="9.42578125" style="2" customWidth="1"/>
    <col min="6721" max="6721" width="14.5703125" style="2" customWidth="1"/>
    <col min="6722" max="6722" width="12.7109375" style="2" customWidth="1"/>
    <col min="6723" max="6723" width="30.5703125" style="2" customWidth="1"/>
    <col min="6724" max="6973" width="9" style="2"/>
    <col min="6974" max="6974" width="23.28515625" style="2" customWidth="1"/>
    <col min="6975" max="6975" width="10.5703125" style="2" customWidth="1"/>
    <col min="6976" max="6976" width="9.42578125" style="2" customWidth="1"/>
    <col min="6977" max="6977" width="14.5703125" style="2" customWidth="1"/>
    <col min="6978" max="6978" width="12.7109375" style="2" customWidth="1"/>
    <col min="6979" max="6979" width="30.5703125" style="2" customWidth="1"/>
    <col min="6980" max="7229" width="9" style="2"/>
    <col min="7230" max="7230" width="23.28515625" style="2" customWidth="1"/>
    <col min="7231" max="7231" width="10.5703125" style="2" customWidth="1"/>
    <col min="7232" max="7232" width="9.42578125" style="2" customWidth="1"/>
    <col min="7233" max="7233" width="14.5703125" style="2" customWidth="1"/>
    <col min="7234" max="7234" width="12.7109375" style="2" customWidth="1"/>
    <col min="7235" max="7235" width="30.5703125" style="2" customWidth="1"/>
    <col min="7236" max="7485" width="9" style="2"/>
    <col min="7486" max="7486" width="23.28515625" style="2" customWidth="1"/>
    <col min="7487" max="7487" width="10.5703125" style="2" customWidth="1"/>
    <col min="7488" max="7488" width="9.42578125" style="2" customWidth="1"/>
    <col min="7489" max="7489" width="14.5703125" style="2" customWidth="1"/>
    <col min="7490" max="7490" width="12.7109375" style="2" customWidth="1"/>
    <col min="7491" max="7491" width="30.5703125" style="2" customWidth="1"/>
    <col min="7492" max="7741" width="9" style="2"/>
    <col min="7742" max="7742" width="23.28515625" style="2" customWidth="1"/>
    <col min="7743" max="7743" width="10.5703125" style="2" customWidth="1"/>
    <col min="7744" max="7744" width="9.42578125" style="2" customWidth="1"/>
    <col min="7745" max="7745" width="14.5703125" style="2" customWidth="1"/>
    <col min="7746" max="7746" width="12.7109375" style="2" customWidth="1"/>
    <col min="7747" max="7747" width="30.5703125" style="2" customWidth="1"/>
    <col min="7748" max="7997" width="9" style="2"/>
    <col min="7998" max="7998" width="23.28515625" style="2" customWidth="1"/>
    <col min="7999" max="7999" width="10.5703125" style="2" customWidth="1"/>
    <col min="8000" max="8000" width="9.42578125" style="2" customWidth="1"/>
    <col min="8001" max="8001" width="14.5703125" style="2" customWidth="1"/>
    <col min="8002" max="8002" width="12.7109375" style="2" customWidth="1"/>
    <col min="8003" max="8003" width="30.5703125" style="2" customWidth="1"/>
    <col min="8004" max="8253" width="9" style="2"/>
    <col min="8254" max="8254" width="23.28515625" style="2" customWidth="1"/>
    <col min="8255" max="8255" width="10.5703125" style="2" customWidth="1"/>
    <col min="8256" max="8256" width="9.42578125" style="2" customWidth="1"/>
    <col min="8257" max="8257" width="14.5703125" style="2" customWidth="1"/>
    <col min="8258" max="8258" width="12.7109375" style="2" customWidth="1"/>
    <col min="8259" max="8259" width="30.5703125" style="2" customWidth="1"/>
    <col min="8260" max="8509" width="9" style="2"/>
    <col min="8510" max="8510" width="23.28515625" style="2" customWidth="1"/>
    <col min="8511" max="8511" width="10.5703125" style="2" customWidth="1"/>
    <col min="8512" max="8512" width="9.42578125" style="2" customWidth="1"/>
    <col min="8513" max="8513" width="14.5703125" style="2" customWidth="1"/>
    <col min="8514" max="8514" width="12.7109375" style="2" customWidth="1"/>
    <col min="8515" max="8515" width="30.5703125" style="2" customWidth="1"/>
    <col min="8516" max="8765" width="9" style="2"/>
    <col min="8766" max="8766" width="23.28515625" style="2" customWidth="1"/>
    <col min="8767" max="8767" width="10.5703125" style="2" customWidth="1"/>
    <col min="8768" max="8768" width="9.42578125" style="2" customWidth="1"/>
    <col min="8769" max="8769" width="14.5703125" style="2" customWidth="1"/>
    <col min="8770" max="8770" width="12.7109375" style="2" customWidth="1"/>
    <col min="8771" max="8771" width="30.5703125" style="2" customWidth="1"/>
    <col min="8772" max="9021" width="9" style="2"/>
    <col min="9022" max="9022" width="23.28515625" style="2" customWidth="1"/>
    <col min="9023" max="9023" width="10.5703125" style="2" customWidth="1"/>
    <col min="9024" max="9024" width="9.42578125" style="2" customWidth="1"/>
    <col min="9025" max="9025" width="14.5703125" style="2" customWidth="1"/>
    <col min="9026" max="9026" width="12.7109375" style="2" customWidth="1"/>
    <col min="9027" max="9027" width="30.5703125" style="2" customWidth="1"/>
    <col min="9028" max="9277" width="9" style="2"/>
    <col min="9278" max="9278" width="23.28515625" style="2" customWidth="1"/>
    <col min="9279" max="9279" width="10.5703125" style="2" customWidth="1"/>
    <col min="9280" max="9280" width="9.42578125" style="2" customWidth="1"/>
    <col min="9281" max="9281" width="14.5703125" style="2" customWidth="1"/>
    <col min="9282" max="9282" width="12.7109375" style="2" customWidth="1"/>
    <col min="9283" max="9283" width="30.5703125" style="2" customWidth="1"/>
    <col min="9284" max="9533" width="9" style="2"/>
    <col min="9534" max="9534" width="23.28515625" style="2" customWidth="1"/>
    <col min="9535" max="9535" width="10.5703125" style="2" customWidth="1"/>
    <col min="9536" max="9536" width="9.42578125" style="2" customWidth="1"/>
    <col min="9537" max="9537" width="14.5703125" style="2" customWidth="1"/>
    <col min="9538" max="9538" width="12.7109375" style="2" customWidth="1"/>
    <col min="9539" max="9539" width="30.5703125" style="2" customWidth="1"/>
    <col min="9540" max="9789" width="9" style="2"/>
    <col min="9790" max="9790" width="23.28515625" style="2" customWidth="1"/>
    <col min="9791" max="9791" width="10.5703125" style="2" customWidth="1"/>
    <col min="9792" max="9792" width="9.42578125" style="2" customWidth="1"/>
    <col min="9793" max="9793" width="14.5703125" style="2" customWidth="1"/>
    <col min="9794" max="9794" width="12.7109375" style="2" customWidth="1"/>
    <col min="9795" max="9795" width="30.5703125" style="2" customWidth="1"/>
    <col min="9796" max="10045" width="9" style="2"/>
    <col min="10046" max="10046" width="23.28515625" style="2" customWidth="1"/>
    <col min="10047" max="10047" width="10.5703125" style="2" customWidth="1"/>
    <col min="10048" max="10048" width="9.42578125" style="2" customWidth="1"/>
    <col min="10049" max="10049" width="14.5703125" style="2" customWidth="1"/>
    <col min="10050" max="10050" width="12.7109375" style="2" customWidth="1"/>
    <col min="10051" max="10051" width="30.5703125" style="2" customWidth="1"/>
    <col min="10052" max="10301" width="9" style="2"/>
    <col min="10302" max="10302" width="23.28515625" style="2" customWidth="1"/>
    <col min="10303" max="10303" width="10.5703125" style="2" customWidth="1"/>
    <col min="10304" max="10304" width="9.42578125" style="2" customWidth="1"/>
    <col min="10305" max="10305" width="14.5703125" style="2" customWidth="1"/>
    <col min="10306" max="10306" width="12.7109375" style="2" customWidth="1"/>
    <col min="10307" max="10307" width="30.5703125" style="2" customWidth="1"/>
    <col min="10308" max="10557" width="9" style="2"/>
    <col min="10558" max="10558" width="23.28515625" style="2" customWidth="1"/>
    <col min="10559" max="10559" width="10.5703125" style="2" customWidth="1"/>
    <col min="10560" max="10560" width="9.42578125" style="2" customWidth="1"/>
    <col min="10561" max="10561" width="14.5703125" style="2" customWidth="1"/>
    <col min="10562" max="10562" width="12.7109375" style="2" customWidth="1"/>
    <col min="10563" max="10563" width="30.5703125" style="2" customWidth="1"/>
    <col min="10564" max="10813" width="9" style="2"/>
    <col min="10814" max="10814" width="23.28515625" style="2" customWidth="1"/>
    <col min="10815" max="10815" width="10.5703125" style="2" customWidth="1"/>
    <col min="10816" max="10816" width="9.42578125" style="2" customWidth="1"/>
    <col min="10817" max="10817" width="14.5703125" style="2" customWidth="1"/>
    <col min="10818" max="10818" width="12.7109375" style="2" customWidth="1"/>
    <col min="10819" max="10819" width="30.5703125" style="2" customWidth="1"/>
    <col min="10820" max="11069" width="9" style="2"/>
    <col min="11070" max="11070" width="23.28515625" style="2" customWidth="1"/>
    <col min="11071" max="11071" width="10.5703125" style="2" customWidth="1"/>
    <col min="11072" max="11072" width="9.42578125" style="2" customWidth="1"/>
    <col min="11073" max="11073" width="14.5703125" style="2" customWidth="1"/>
    <col min="11074" max="11074" width="12.7109375" style="2" customWidth="1"/>
    <col min="11075" max="11075" width="30.5703125" style="2" customWidth="1"/>
    <col min="11076" max="11325" width="9" style="2"/>
    <col min="11326" max="11326" width="23.28515625" style="2" customWidth="1"/>
    <col min="11327" max="11327" width="10.5703125" style="2" customWidth="1"/>
    <col min="11328" max="11328" width="9.42578125" style="2" customWidth="1"/>
    <col min="11329" max="11329" width="14.5703125" style="2" customWidth="1"/>
    <col min="11330" max="11330" width="12.7109375" style="2" customWidth="1"/>
    <col min="11331" max="11331" width="30.5703125" style="2" customWidth="1"/>
    <col min="11332" max="11581" width="9" style="2"/>
    <col min="11582" max="11582" width="23.28515625" style="2" customWidth="1"/>
    <col min="11583" max="11583" width="10.5703125" style="2" customWidth="1"/>
    <col min="11584" max="11584" width="9.42578125" style="2" customWidth="1"/>
    <col min="11585" max="11585" width="14.5703125" style="2" customWidth="1"/>
    <col min="11586" max="11586" width="12.7109375" style="2" customWidth="1"/>
    <col min="11587" max="11587" width="30.5703125" style="2" customWidth="1"/>
    <col min="11588" max="11837" width="9" style="2"/>
    <col min="11838" max="11838" width="23.28515625" style="2" customWidth="1"/>
    <col min="11839" max="11839" width="10.5703125" style="2" customWidth="1"/>
    <col min="11840" max="11840" width="9.42578125" style="2" customWidth="1"/>
    <col min="11841" max="11841" width="14.5703125" style="2" customWidth="1"/>
    <col min="11842" max="11842" width="12.7109375" style="2" customWidth="1"/>
    <col min="11843" max="11843" width="30.5703125" style="2" customWidth="1"/>
    <col min="11844" max="12093" width="9" style="2"/>
    <col min="12094" max="12094" width="23.28515625" style="2" customWidth="1"/>
    <col min="12095" max="12095" width="10.5703125" style="2" customWidth="1"/>
    <col min="12096" max="12096" width="9.42578125" style="2" customWidth="1"/>
    <col min="12097" max="12097" width="14.5703125" style="2" customWidth="1"/>
    <col min="12098" max="12098" width="12.7109375" style="2" customWidth="1"/>
    <col min="12099" max="12099" width="30.5703125" style="2" customWidth="1"/>
    <col min="12100" max="12349" width="9" style="2"/>
    <col min="12350" max="12350" width="23.28515625" style="2" customWidth="1"/>
    <col min="12351" max="12351" width="10.5703125" style="2" customWidth="1"/>
    <col min="12352" max="12352" width="9.42578125" style="2" customWidth="1"/>
    <col min="12353" max="12353" width="14.5703125" style="2" customWidth="1"/>
    <col min="12354" max="12354" width="12.7109375" style="2" customWidth="1"/>
    <col min="12355" max="12355" width="30.5703125" style="2" customWidth="1"/>
    <col min="12356" max="12605" width="9" style="2"/>
    <col min="12606" max="12606" width="23.28515625" style="2" customWidth="1"/>
    <col min="12607" max="12607" width="10.5703125" style="2" customWidth="1"/>
    <col min="12608" max="12608" width="9.42578125" style="2" customWidth="1"/>
    <col min="12609" max="12609" width="14.5703125" style="2" customWidth="1"/>
    <col min="12610" max="12610" width="12.7109375" style="2" customWidth="1"/>
    <col min="12611" max="12611" width="30.5703125" style="2" customWidth="1"/>
    <col min="12612" max="12861" width="9" style="2"/>
    <col min="12862" max="12862" width="23.28515625" style="2" customWidth="1"/>
    <col min="12863" max="12863" width="10.5703125" style="2" customWidth="1"/>
    <col min="12864" max="12864" width="9.42578125" style="2" customWidth="1"/>
    <col min="12865" max="12865" width="14.5703125" style="2" customWidth="1"/>
    <col min="12866" max="12866" width="12.7109375" style="2" customWidth="1"/>
    <col min="12867" max="12867" width="30.5703125" style="2" customWidth="1"/>
    <col min="12868" max="13117" width="9" style="2"/>
    <col min="13118" max="13118" width="23.28515625" style="2" customWidth="1"/>
    <col min="13119" max="13119" width="10.5703125" style="2" customWidth="1"/>
    <col min="13120" max="13120" width="9.42578125" style="2" customWidth="1"/>
    <col min="13121" max="13121" width="14.5703125" style="2" customWidth="1"/>
    <col min="13122" max="13122" width="12.7109375" style="2" customWidth="1"/>
    <col min="13123" max="13123" width="30.5703125" style="2" customWidth="1"/>
    <col min="13124" max="13373" width="9" style="2"/>
    <col min="13374" max="13374" width="23.28515625" style="2" customWidth="1"/>
    <col min="13375" max="13375" width="10.5703125" style="2" customWidth="1"/>
    <col min="13376" max="13376" width="9.42578125" style="2" customWidth="1"/>
    <col min="13377" max="13377" width="14.5703125" style="2" customWidth="1"/>
    <col min="13378" max="13378" width="12.7109375" style="2" customWidth="1"/>
    <col min="13379" max="13379" width="30.5703125" style="2" customWidth="1"/>
    <col min="13380" max="13629" width="9" style="2"/>
    <col min="13630" max="13630" width="23.28515625" style="2" customWidth="1"/>
    <col min="13631" max="13631" width="10.5703125" style="2" customWidth="1"/>
    <col min="13632" max="13632" width="9.42578125" style="2" customWidth="1"/>
    <col min="13633" max="13633" width="14.5703125" style="2" customWidth="1"/>
    <col min="13634" max="13634" width="12.7109375" style="2" customWidth="1"/>
    <col min="13635" max="13635" width="30.5703125" style="2" customWidth="1"/>
    <col min="13636" max="13885" width="9" style="2"/>
    <col min="13886" max="13886" width="23.28515625" style="2" customWidth="1"/>
    <col min="13887" max="13887" width="10.5703125" style="2" customWidth="1"/>
    <col min="13888" max="13888" width="9.42578125" style="2" customWidth="1"/>
    <col min="13889" max="13889" width="14.5703125" style="2" customWidth="1"/>
    <col min="13890" max="13890" width="12.7109375" style="2" customWidth="1"/>
    <col min="13891" max="13891" width="30.5703125" style="2" customWidth="1"/>
    <col min="13892" max="14141" width="9" style="2"/>
    <col min="14142" max="14142" width="23.28515625" style="2" customWidth="1"/>
    <col min="14143" max="14143" width="10.5703125" style="2" customWidth="1"/>
    <col min="14144" max="14144" width="9.42578125" style="2" customWidth="1"/>
    <col min="14145" max="14145" width="14.5703125" style="2" customWidth="1"/>
    <col min="14146" max="14146" width="12.7109375" style="2" customWidth="1"/>
    <col min="14147" max="14147" width="30.5703125" style="2" customWidth="1"/>
    <col min="14148" max="14397" width="9" style="2"/>
    <col min="14398" max="14398" width="23.28515625" style="2" customWidth="1"/>
    <col min="14399" max="14399" width="10.5703125" style="2" customWidth="1"/>
    <col min="14400" max="14400" width="9.42578125" style="2" customWidth="1"/>
    <col min="14401" max="14401" width="14.5703125" style="2" customWidth="1"/>
    <col min="14402" max="14402" width="12.7109375" style="2" customWidth="1"/>
    <col min="14403" max="14403" width="30.5703125" style="2" customWidth="1"/>
    <col min="14404" max="14653" width="9" style="2"/>
    <col min="14654" max="14654" width="23.28515625" style="2" customWidth="1"/>
    <col min="14655" max="14655" width="10.5703125" style="2" customWidth="1"/>
    <col min="14656" max="14656" width="9.42578125" style="2" customWidth="1"/>
    <col min="14657" max="14657" width="14.5703125" style="2" customWidth="1"/>
    <col min="14658" max="14658" width="12.7109375" style="2" customWidth="1"/>
    <col min="14659" max="14659" width="30.5703125" style="2" customWidth="1"/>
    <col min="14660" max="14909" width="9" style="2"/>
    <col min="14910" max="14910" width="23.28515625" style="2" customWidth="1"/>
    <col min="14911" max="14911" width="10.5703125" style="2" customWidth="1"/>
    <col min="14912" max="14912" width="9.42578125" style="2" customWidth="1"/>
    <col min="14913" max="14913" width="14.5703125" style="2" customWidth="1"/>
    <col min="14914" max="14914" width="12.7109375" style="2" customWidth="1"/>
    <col min="14915" max="14915" width="30.5703125" style="2" customWidth="1"/>
    <col min="14916" max="15165" width="9" style="2"/>
    <col min="15166" max="15166" width="23.28515625" style="2" customWidth="1"/>
    <col min="15167" max="15167" width="10.5703125" style="2" customWidth="1"/>
    <col min="15168" max="15168" width="9.42578125" style="2" customWidth="1"/>
    <col min="15169" max="15169" width="14.5703125" style="2" customWidth="1"/>
    <col min="15170" max="15170" width="12.7109375" style="2" customWidth="1"/>
    <col min="15171" max="15171" width="30.5703125" style="2" customWidth="1"/>
    <col min="15172" max="15421" width="9" style="2"/>
    <col min="15422" max="15422" width="23.28515625" style="2" customWidth="1"/>
    <col min="15423" max="15423" width="10.5703125" style="2" customWidth="1"/>
    <col min="15424" max="15424" width="9.42578125" style="2" customWidth="1"/>
    <col min="15425" max="15425" width="14.5703125" style="2" customWidth="1"/>
    <col min="15426" max="15426" width="12.7109375" style="2" customWidth="1"/>
    <col min="15427" max="15427" width="30.5703125" style="2" customWidth="1"/>
    <col min="15428" max="15677" width="9" style="2"/>
    <col min="15678" max="15678" width="23.28515625" style="2" customWidth="1"/>
    <col min="15679" max="15679" width="10.5703125" style="2" customWidth="1"/>
    <col min="15680" max="15680" width="9.42578125" style="2" customWidth="1"/>
    <col min="15681" max="15681" width="14.5703125" style="2" customWidth="1"/>
    <col min="15682" max="15682" width="12.7109375" style="2" customWidth="1"/>
    <col min="15683" max="15683" width="30.5703125" style="2" customWidth="1"/>
    <col min="15684" max="15933" width="9" style="2"/>
    <col min="15934" max="15934" width="23.28515625" style="2" customWidth="1"/>
    <col min="15935" max="15935" width="10.5703125" style="2" customWidth="1"/>
    <col min="15936" max="15936" width="9.42578125" style="2" customWidth="1"/>
    <col min="15937" max="15937" width="14.5703125" style="2" customWidth="1"/>
    <col min="15938" max="15938" width="12.7109375" style="2" customWidth="1"/>
    <col min="15939" max="15939" width="30.5703125" style="2" customWidth="1"/>
    <col min="15940" max="16363" width="9" style="2"/>
    <col min="16364" max="16384" width="9" style="2" customWidth="1"/>
  </cols>
  <sheetData>
    <row r="1" spans="1:4" s="3" customFormat="1" ht="26.25" customHeight="1">
      <c r="A1" s="4"/>
      <c r="B1" s="276" t="s">
        <v>35</v>
      </c>
      <c r="C1" s="276"/>
      <c r="D1" s="276"/>
    </row>
    <row r="2" spans="1:4" s="6" customFormat="1" ht="34.5" customHeight="1">
      <c r="B2" s="33" t="s">
        <v>26</v>
      </c>
      <c r="C2" s="34" t="s">
        <v>33</v>
      </c>
      <c r="D2" s="33" t="s">
        <v>34</v>
      </c>
    </row>
    <row r="3" spans="1:4" ht="80.25" customHeight="1">
      <c r="B3" s="32" t="s">
        <v>75</v>
      </c>
      <c r="C3" s="35">
        <v>44458</v>
      </c>
      <c r="D3" s="36" t="s">
        <v>202</v>
      </c>
    </row>
    <row r="4" spans="1:4" ht="87.75" customHeight="1">
      <c r="B4" s="32" t="s">
        <v>96</v>
      </c>
      <c r="C4" s="35">
        <v>44865</v>
      </c>
      <c r="D4" s="36" t="s">
        <v>203</v>
      </c>
    </row>
    <row r="5" spans="1:4" ht="94.5" customHeight="1">
      <c r="B5" s="32" t="s">
        <v>151</v>
      </c>
      <c r="C5" s="35">
        <v>45084</v>
      </c>
      <c r="D5" s="36" t="s">
        <v>204</v>
      </c>
    </row>
    <row r="6" spans="1:4" ht="84.75" customHeight="1">
      <c r="B6" s="92" t="s">
        <v>200</v>
      </c>
      <c r="C6" s="35">
        <v>45133</v>
      </c>
      <c r="D6" s="36" t="s">
        <v>201</v>
      </c>
    </row>
    <row r="7" spans="1:4" ht="36.75" customHeight="1">
      <c r="B7" s="32" t="s">
        <v>196</v>
      </c>
      <c r="C7" s="35">
        <v>45173</v>
      </c>
      <c r="D7" s="36" t="s">
        <v>210</v>
      </c>
    </row>
    <row r="8" spans="1:4" ht="39" customHeight="1">
      <c r="B8" s="32" t="s">
        <v>197</v>
      </c>
      <c r="C8" s="35">
        <v>45173</v>
      </c>
      <c r="D8" s="36" t="s">
        <v>209</v>
      </c>
    </row>
    <row r="9" spans="1:4" ht="38.25" customHeight="1">
      <c r="B9" s="32" t="s">
        <v>198</v>
      </c>
      <c r="C9" s="35">
        <v>45173</v>
      </c>
      <c r="D9" s="36" t="s">
        <v>208</v>
      </c>
    </row>
    <row r="10" spans="1:4" ht="37.5" customHeight="1">
      <c r="B10" s="32" t="s">
        <v>199</v>
      </c>
      <c r="C10" s="35">
        <v>45173</v>
      </c>
      <c r="D10" s="36" t="s">
        <v>207</v>
      </c>
    </row>
    <row r="11" spans="1:4" ht="53.25" customHeight="1">
      <c r="B11" s="83" t="s">
        <v>192</v>
      </c>
      <c r="C11" s="35">
        <v>45173</v>
      </c>
      <c r="D11" s="36" t="s">
        <v>206</v>
      </c>
    </row>
  </sheetData>
  <mergeCells count="1">
    <mergeCell ref="B1:D1"/>
  </mergeCells>
  <pageMargins left="0" right="0" top="0" bottom="0" header="0" footer="0"/>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rightToLeft="1" topLeftCell="B1" zoomScaleNormal="100" workbookViewId="0">
      <selection activeCell="C3" sqref="C3"/>
    </sheetView>
  </sheetViews>
  <sheetFormatPr defaultRowHeight="48.75" customHeight="1"/>
  <cols>
    <col min="1" max="1" width="2.7109375" style="8" hidden="1" customWidth="1"/>
    <col min="2" max="2" width="1.140625" style="8" customWidth="1"/>
    <col min="3" max="3" width="24.5703125" style="8" customWidth="1"/>
    <col min="4" max="4" width="151.85546875" style="8" customWidth="1"/>
    <col min="5" max="6" width="9.140625" style="8"/>
    <col min="7" max="7" width="22" style="8" customWidth="1"/>
    <col min="8" max="185" width="9.140625" style="8"/>
    <col min="186" max="186" width="0" style="8" hidden="1" customWidth="1"/>
    <col min="187" max="187" width="1" style="8" customWidth="1"/>
    <col min="188" max="188" width="21.7109375" style="8" customWidth="1"/>
    <col min="189" max="189" width="91.85546875" style="8" customWidth="1"/>
    <col min="190" max="441" width="9.140625" style="8"/>
    <col min="442" max="442" width="0" style="8" hidden="1" customWidth="1"/>
    <col min="443" max="443" width="1" style="8" customWidth="1"/>
    <col min="444" max="444" width="21.7109375" style="8" customWidth="1"/>
    <col min="445" max="445" width="91.85546875" style="8" customWidth="1"/>
    <col min="446" max="697" width="9.140625" style="8"/>
    <col min="698" max="698" width="0" style="8" hidden="1" customWidth="1"/>
    <col min="699" max="699" width="1" style="8" customWidth="1"/>
    <col min="700" max="700" width="21.7109375" style="8" customWidth="1"/>
    <col min="701" max="701" width="91.85546875" style="8" customWidth="1"/>
    <col min="702" max="953" width="9.140625" style="8"/>
    <col min="954" max="954" width="0" style="8" hidden="1" customWidth="1"/>
    <col min="955" max="955" width="1" style="8" customWidth="1"/>
    <col min="956" max="956" width="21.7109375" style="8" customWidth="1"/>
    <col min="957" max="957" width="91.85546875" style="8" customWidth="1"/>
    <col min="958" max="1209" width="9.140625" style="8"/>
    <col min="1210" max="1210" width="0" style="8" hidden="1" customWidth="1"/>
    <col min="1211" max="1211" width="1" style="8" customWidth="1"/>
    <col min="1212" max="1212" width="21.7109375" style="8" customWidth="1"/>
    <col min="1213" max="1213" width="91.85546875" style="8" customWidth="1"/>
    <col min="1214" max="1465" width="9.140625" style="8"/>
    <col min="1466" max="1466" width="0" style="8" hidden="1" customWidth="1"/>
    <col min="1467" max="1467" width="1" style="8" customWidth="1"/>
    <col min="1468" max="1468" width="21.7109375" style="8" customWidth="1"/>
    <col min="1469" max="1469" width="91.85546875" style="8" customWidth="1"/>
    <col min="1470" max="1721" width="9.140625" style="8"/>
    <col min="1722" max="1722" width="0" style="8" hidden="1" customWidth="1"/>
    <col min="1723" max="1723" width="1" style="8" customWidth="1"/>
    <col min="1724" max="1724" width="21.7109375" style="8" customWidth="1"/>
    <col min="1725" max="1725" width="91.85546875" style="8" customWidth="1"/>
    <col min="1726" max="1977" width="9.140625" style="8"/>
    <col min="1978" max="1978" width="0" style="8" hidden="1" customWidth="1"/>
    <col min="1979" max="1979" width="1" style="8" customWidth="1"/>
    <col min="1980" max="1980" width="21.7109375" style="8" customWidth="1"/>
    <col min="1981" max="1981" width="91.85546875" style="8" customWidth="1"/>
    <col min="1982" max="2233" width="9.140625" style="8"/>
    <col min="2234" max="2234" width="0" style="8" hidden="1" customWidth="1"/>
    <col min="2235" max="2235" width="1" style="8" customWidth="1"/>
    <col min="2236" max="2236" width="21.7109375" style="8" customWidth="1"/>
    <col min="2237" max="2237" width="91.85546875" style="8" customWidth="1"/>
    <col min="2238" max="2489" width="9.140625" style="8"/>
    <col min="2490" max="2490" width="0" style="8" hidden="1" customWidth="1"/>
    <col min="2491" max="2491" width="1" style="8" customWidth="1"/>
    <col min="2492" max="2492" width="21.7109375" style="8" customWidth="1"/>
    <col min="2493" max="2493" width="91.85546875" style="8" customWidth="1"/>
    <col min="2494" max="2745" width="9.140625" style="8"/>
    <col min="2746" max="2746" width="0" style="8" hidden="1" customWidth="1"/>
    <col min="2747" max="2747" width="1" style="8" customWidth="1"/>
    <col min="2748" max="2748" width="21.7109375" style="8" customWidth="1"/>
    <col min="2749" max="2749" width="91.85546875" style="8" customWidth="1"/>
    <col min="2750" max="3001" width="9.140625" style="8"/>
    <col min="3002" max="3002" width="0" style="8" hidden="1" customWidth="1"/>
    <col min="3003" max="3003" width="1" style="8" customWidth="1"/>
    <col min="3004" max="3004" width="21.7109375" style="8" customWidth="1"/>
    <col min="3005" max="3005" width="91.85546875" style="8" customWidth="1"/>
    <col min="3006" max="3257" width="9.140625" style="8"/>
    <col min="3258" max="3258" width="0" style="8" hidden="1" customWidth="1"/>
    <col min="3259" max="3259" width="1" style="8" customWidth="1"/>
    <col min="3260" max="3260" width="21.7109375" style="8" customWidth="1"/>
    <col min="3261" max="3261" width="91.85546875" style="8" customWidth="1"/>
    <col min="3262" max="3513" width="9.140625" style="8"/>
    <col min="3514" max="3514" width="0" style="8" hidden="1" customWidth="1"/>
    <col min="3515" max="3515" width="1" style="8" customWidth="1"/>
    <col min="3516" max="3516" width="21.7109375" style="8" customWidth="1"/>
    <col min="3517" max="3517" width="91.85546875" style="8" customWidth="1"/>
    <col min="3518" max="3769" width="9.140625" style="8"/>
    <col min="3770" max="3770" width="0" style="8" hidden="1" customWidth="1"/>
    <col min="3771" max="3771" width="1" style="8" customWidth="1"/>
    <col min="3772" max="3772" width="21.7109375" style="8" customWidth="1"/>
    <col min="3773" max="3773" width="91.85546875" style="8" customWidth="1"/>
    <col min="3774" max="4025" width="9.140625" style="8"/>
    <col min="4026" max="4026" width="0" style="8" hidden="1" customWidth="1"/>
    <col min="4027" max="4027" width="1" style="8" customWidth="1"/>
    <col min="4028" max="4028" width="21.7109375" style="8" customWidth="1"/>
    <col min="4029" max="4029" width="91.85546875" style="8" customWidth="1"/>
    <col min="4030" max="4281" width="9.140625" style="8"/>
    <col min="4282" max="4282" width="0" style="8" hidden="1" customWidth="1"/>
    <col min="4283" max="4283" width="1" style="8" customWidth="1"/>
    <col min="4284" max="4284" width="21.7109375" style="8" customWidth="1"/>
    <col min="4285" max="4285" width="91.85546875" style="8" customWidth="1"/>
    <col min="4286" max="4537" width="9.140625" style="8"/>
    <col min="4538" max="4538" width="0" style="8" hidden="1" customWidth="1"/>
    <col min="4539" max="4539" width="1" style="8" customWidth="1"/>
    <col min="4540" max="4540" width="21.7109375" style="8" customWidth="1"/>
    <col min="4541" max="4541" width="91.85546875" style="8" customWidth="1"/>
    <col min="4542" max="4793" width="9.140625" style="8"/>
    <col min="4794" max="4794" width="0" style="8" hidden="1" customWidth="1"/>
    <col min="4795" max="4795" width="1" style="8" customWidth="1"/>
    <col min="4796" max="4796" width="21.7109375" style="8" customWidth="1"/>
    <col min="4797" max="4797" width="91.85546875" style="8" customWidth="1"/>
    <col min="4798" max="5049" width="9.140625" style="8"/>
    <col min="5050" max="5050" width="0" style="8" hidden="1" customWidth="1"/>
    <col min="5051" max="5051" width="1" style="8" customWidth="1"/>
    <col min="5052" max="5052" width="21.7109375" style="8" customWidth="1"/>
    <col min="5053" max="5053" width="91.85546875" style="8" customWidth="1"/>
    <col min="5054" max="5305" width="9.140625" style="8"/>
    <col min="5306" max="5306" width="0" style="8" hidden="1" customWidth="1"/>
    <col min="5307" max="5307" width="1" style="8" customWidth="1"/>
    <col min="5308" max="5308" width="21.7109375" style="8" customWidth="1"/>
    <col min="5309" max="5309" width="91.85546875" style="8" customWidth="1"/>
    <col min="5310" max="5561" width="9.140625" style="8"/>
    <col min="5562" max="5562" width="0" style="8" hidden="1" customWidth="1"/>
    <col min="5563" max="5563" width="1" style="8" customWidth="1"/>
    <col min="5564" max="5564" width="21.7109375" style="8" customWidth="1"/>
    <col min="5565" max="5565" width="91.85546875" style="8" customWidth="1"/>
    <col min="5566" max="5817" width="9.140625" style="8"/>
    <col min="5818" max="5818" width="0" style="8" hidden="1" customWidth="1"/>
    <col min="5819" max="5819" width="1" style="8" customWidth="1"/>
    <col min="5820" max="5820" width="21.7109375" style="8" customWidth="1"/>
    <col min="5821" max="5821" width="91.85546875" style="8" customWidth="1"/>
    <col min="5822" max="6073" width="9.140625" style="8"/>
    <col min="6074" max="6074" width="0" style="8" hidden="1" customWidth="1"/>
    <col min="6075" max="6075" width="1" style="8" customWidth="1"/>
    <col min="6076" max="6076" width="21.7109375" style="8" customWidth="1"/>
    <col min="6077" max="6077" width="91.85546875" style="8" customWidth="1"/>
    <col min="6078" max="6329" width="9.140625" style="8"/>
    <col min="6330" max="6330" width="0" style="8" hidden="1" customWidth="1"/>
    <col min="6331" max="6331" width="1" style="8" customWidth="1"/>
    <col min="6332" max="6332" width="21.7109375" style="8" customWidth="1"/>
    <col min="6333" max="6333" width="91.85546875" style="8" customWidth="1"/>
    <col min="6334" max="6585" width="9.140625" style="8"/>
    <col min="6586" max="6586" width="0" style="8" hidden="1" customWidth="1"/>
    <col min="6587" max="6587" width="1" style="8" customWidth="1"/>
    <col min="6588" max="6588" width="21.7109375" style="8" customWidth="1"/>
    <col min="6589" max="6589" width="91.85546875" style="8" customWidth="1"/>
    <col min="6590" max="6841" width="9.140625" style="8"/>
    <col min="6842" max="6842" width="0" style="8" hidden="1" customWidth="1"/>
    <col min="6843" max="6843" width="1" style="8" customWidth="1"/>
    <col min="6844" max="6844" width="21.7109375" style="8" customWidth="1"/>
    <col min="6845" max="6845" width="91.85546875" style="8" customWidth="1"/>
    <col min="6846" max="7097" width="9.140625" style="8"/>
    <col min="7098" max="7098" width="0" style="8" hidden="1" customWidth="1"/>
    <col min="7099" max="7099" width="1" style="8" customWidth="1"/>
    <col min="7100" max="7100" width="21.7109375" style="8" customWidth="1"/>
    <col min="7101" max="7101" width="91.85546875" style="8" customWidth="1"/>
    <col min="7102" max="7353" width="9.140625" style="8"/>
    <col min="7354" max="7354" width="0" style="8" hidden="1" customWidth="1"/>
    <col min="7355" max="7355" width="1" style="8" customWidth="1"/>
    <col min="7356" max="7356" width="21.7109375" style="8" customWidth="1"/>
    <col min="7357" max="7357" width="91.85546875" style="8" customWidth="1"/>
    <col min="7358" max="7609" width="9.140625" style="8"/>
    <col min="7610" max="7610" width="0" style="8" hidden="1" customWidth="1"/>
    <col min="7611" max="7611" width="1" style="8" customWidth="1"/>
    <col min="7612" max="7612" width="21.7109375" style="8" customWidth="1"/>
    <col min="7613" max="7613" width="91.85546875" style="8" customWidth="1"/>
    <col min="7614" max="7865" width="9.140625" style="8"/>
    <col min="7866" max="7866" width="0" style="8" hidden="1" customWidth="1"/>
    <col min="7867" max="7867" width="1" style="8" customWidth="1"/>
    <col min="7868" max="7868" width="21.7109375" style="8" customWidth="1"/>
    <col min="7869" max="7869" width="91.85546875" style="8" customWidth="1"/>
    <col min="7870" max="8121" width="9.140625" style="8"/>
    <col min="8122" max="8122" width="0" style="8" hidden="1" customWidth="1"/>
    <col min="8123" max="8123" width="1" style="8" customWidth="1"/>
    <col min="8124" max="8124" width="21.7109375" style="8" customWidth="1"/>
    <col min="8125" max="8125" width="91.85546875" style="8" customWidth="1"/>
    <col min="8126" max="8377" width="9.140625" style="8"/>
    <col min="8378" max="8378" width="0" style="8" hidden="1" customWidth="1"/>
    <col min="8379" max="8379" width="1" style="8" customWidth="1"/>
    <col min="8380" max="8380" width="21.7109375" style="8" customWidth="1"/>
    <col min="8381" max="8381" width="91.85546875" style="8" customWidth="1"/>
    <col min="8382" max="8633" width="9.140625" style="8"/>
    <col min="8634" max="8634" width="0" style="8" hidden="1" customWidth="1"/>
    <col min="8635" max="8635" width="1" style="8" customWidth="1"/>
    <col min="8636" max="8636" width="21.7109375" style="8" customWidth="1"/>
    <col min="8637" max="8637" width="91.85546875" style="8" customWidth="1"/>
    <col min="8638" max="8889" width="9.140625" style="8"/>
    <col min="8890" max="8890" width="0" style="8" hidden="1" customWidth="1"/>
    <col min="8891" max="8891" width="1" style="8" customWidth="1"/>
    <col min="8892" max="8892" width="21.7109375" style="8" customWidth="1"/>
    <col min="8893" max="8893" width="91.85546875" style="8" customWidth="1"/>
    <col min="8894" max="9145" width="9.140625" style="8"/>
    <col min="9146" max="9146" width="0" style="8" hidden="1" customWidth="1"/>
    <col min="9147" max="9147" width="1" style="8" customWidth="1"/>
    <col min="9148" max="9148" width="21.7109375" style="8" customWidth="1"/>
    <col min="9149" max="9149" width="91.85546875" style="8" customWidth="1"/>
    <col min="9150" max="9401" width="9.140625" style="8"/>
    <col min="9402" max="9402" width="0" style="8" hidden="1" customWidth="1"/>
    <col min="9403" max="9403" width="1" style="8" customWidth="1"/>
    <col min="9404" max="9404" width="21.7109375" style="8" customWidth="1"/>
    <col min="9405" max="9405" width="91.85546875" style="8" customWidth="1"/>
    <col min="9406" max="9657" width="9.140625" style="8"/>
    <col min="9658" max="9658" width="0" style="8" hidden="1" customWidth="1"/>
    <col min="9659" max="9659" width="1" style="8" customWidth="1"/>
    <col min="9660" max="9660" width="21.7109375" style="8" customWidth="1"/>
    <col min="9661" max="9661" width="91.85546875" style="8" customWidth="1"/>
    <col min="9662" max="9913" width="9.140625" style="8"/>
    <col min="9914" max="9914" width="0" style="8" hidden="1" customWidth="1"/>
    <col min="9915" max="9915" width="1" style="8" customWidth="1"/>
    <col min="9916" max="9916" width="21.7109375" style="8" customWidth="1"/>
    <col min="9917" max="9917" width="91.85546875" style="8" customWidth="1"/>
    <col min="9918" max="10169" width="9.140625" style="8"/>
    <col min="10170" max="10170" width="0" style="8" hidden="1" customWidth="1"/>
    <col min="10171" max="10171" width="1" style="8" customWidth="1"/>
    <col min="10172" max="10172" width="21.7109375" style="8" customWidth="1"/>
    <col min="10173" max="10173" width="91.85546875" style="8" customWidth="1"/>
    <col min="10174" max="10425" width="9.140625" style="8"/>
    <col min="10426" max="10426" width="0" style="8" hidden="1" customWidth="1"/>
    <col min="10427" max="10427" width="1" style="8" customWidth="1"/>
    <col min="10428" max="10428" width="21.7109375" style="8" customWidth="1"/>
    <col min="10429" max="10429" width="91.85546875" style="8" customWidth="1"/>
    <col min="10430" max="10681" width="9.140625" style="8"/>
    <col min="10682" max="10682" width="0" style="8" hidden="1" customWidth="1"/>
    <col min="10683" max="10683" width="1" style="8" customWidth="1"/>
    <col min="10684" max="10684" width="21.7109375" style="8" customWidth="1"/>
    <col min="10685" max="10685" width="91.85546875" style="8" customWidth="1"/>
    <col min="10686" max="10937" width="9.140625" style="8"/>
    <col min="10938" max="10938" width="0" style="8" hidden="1" customWidth="1"/>
    <col min="10939" max="10939" width="1" style="8" customWidth="1"/>
    <col min="10940" max="10940" width="21.7109375" style="8" customWidth="1"/>
    <col min="10941" max="10941" width="91.85546875" style="8" customWidth="1"/>
    <col min="10942" max="11193" width="9.140625" style="8"/>
    <col min="11194" max="11194" width="0" style="8" hidden="1" customWidth="1"/>
    <col min="11195" max="11195" width="1" style="8" customWidth="1"/>
    <col min="11196" max="11196" width="21.7109375" style="8" customWidth="1"/>
    <col min="11197" max="11197" width="91.85546875" style="8" customWidth="1"/>
    <col min="11198" max="11449" width="9.140625" style="8"/>
    <col min="11450" max="11450" width="0" style="8" hidden="1" customWidth="1"/>
    <col min="11451" max="11451" width="1" style="8" customWidth="1"/>
    <col min="11452" max="11452" width="21.7109375" style="8" customWidth="1"/>
    <col min="11453" max="11453" width="91.85546875" style="8" customWidth="1"/>
    <col min="11454" max="11705" width="9.140625" style="8"/>
    <col min="11706" max="11706" width="0" style="8" hidden="1" customWidth="1"/>
    <col min="11707" max="11707" width="1" style="8" customWidth="1"/>
    <col min="11708" max="11708" width="21.7109375" style="8" customWidth="1"/>
    <col min="11709" max="11709" width="91.85546875" style="8" customWidth="1"/>
    <col min="11710" max="11961" width="9.140625" style="8"/>
    <col min="11962" max="11962" width="0" style="8" hidden="1" customWidth="1"/>
    <col min="11963" max="11963" width="1" style="8" customWidth="1"/>
    <col min="11964" max="11964" width="21.7109375" style="8" customWidth="1"/>
    <col min="11965" max="11965" width="91.85546875" style="8" customWidth="1"/>
    <col min="11966" max="12217" width="9.140625" style="8"/>
    <col min="12218" max="12218" width="0" style="8" hidden="1" customWidth="1"/>
    <col min="12219" max="12219" width="1" style="8" customWidth="1"/>
    <col min="12220" max="12220" width="21.7109375" style="8" customWidth="1"/>
    <col min="12221" max="12221" width="91.85546875" style="8" customWidth="1"/>
    <col min="12222" max="12473" width="9.140625" style="8"/>
    <col min="12474" max="12474" width="0" style="8" hidden="1" customWidth="1"/>
    <col min="12475" max="12475" width="1" style="8" customWidth="1"/>
    <col min="12476" max="12476" width="21.7109375" style="8" customWidth="1"/>
    <col min="12477" max="12477" width="91.85546875" style="8" customWidth="1"/>
    <col min="12478" max="12729" width="9.140625" style="8"/>
    <col min="12730" max="12730" width="0" style="8" hidden="1" customWidth="1"/>
    <col min="12731" max="12731" width="1" style="8" customWidth="1"/>
    <col min="12732" max="12732" width="21.7109375" style="8" customWidth="1"/>
    <col min="12733" max="12733" width="91.85546875" style="8" customWidth="1"/>
    <col min="12734" max="12985" width="9.140625" style="8"/>
    <col min="12986" max="12986" width="0" style="8" hidden="1" customWidth="1"/>
    <col min="12987" max="12987" width="1" style="8" customWidth="1"/>
    <col min="12988" max="12988" width="21.7109375" style="8" customWidth="1"/>
    <col min="12989" max="12989" width="91.85546875" style="8" customWidth="1"/>
    <col min="12990" max="13241" width="9.140625" style="8"/>
    <col min="13242" max="13242" width="0" style="8" hidden="1" customWidth="1"/>
    <col min="13243" max="13243" width="1" style="8" customWidth="1"/>
    <col min="13244" max="13244" width="21.7109375" style="8" customWidth="1"/>
    <col min="13245" max="13245" width="91.85546875" style="8" customWidth="1"/>
    <col min="13246" max="13497" width="9.140625" style="8"/>
    <col min="13498" max="13498" width="0" style="8" hidden="1" customWidth="1"/>
    <col min="13499" max="13499" width="1" style="8" customWidth="1"/>
    <col min="13500" max="13500" width="21.7109375" style="8" customWidth="1"/>
    <col min="13501" max="13501" width="91.85546875" style="8" customWidth="1"/>
    <col min="13502" max="13753" width="9.140625" style="8"/>
    <col min="13754" max="13754" width="0" style="8" hidden="1" customWidth="1"/>
    <col min="13755" max="13755" width="1" style="8" customWidth="1"/>
    <col min="13756" max="13756" width="21.7109375" style="8" customWidth="1"/>
    <col min="13757" max="13757" width="91.85546875" style="8" customWidth="1"/>
    <col min="13758" max="14009" width="9.140625" style="8"/>
    <col min="14010" max="14010" width="0" style="8" hidden="1" customWidth="1"/>
    <col min="14011" max="14011" width="1" style="8" customWidth="1"/>
    <col min="14012" max="14012" width="21.7109375" style="8" customWidth="1"/>
    <col min="14013" max="14013" width="91.85546875" style="8" customWidth="1"/>
    <col min="14014" max="14265" width="9.140625" style="8"/>
    <col min="14266" max="14266" width="0" style="8" hidden="1" customWidth="1"/>
    <col min="14267" max="14267" width="1" style="8" customWidth="1"/>
    <col min="14268" max="14268" width="21.7109375" style="8" customWidth="1"/>
    <col min="14269" max="14269" width="91.85546875" style="8" customWidth="1"/>
    <col min="14270" max="14521" width="9.140625" style="8"/>
    <col min="14522" max="14522" width="0" style="8" hidden="1" customWidth="1"/>
    <col min="14523" max="14523" width="1" style="8" customWidth="1"/>
    <col min="14524" max="14524" width="21.7109375" style="8" customWidth="1"/>
    <col min="14525" max="14525" width="91.85546875" style="8" customWidth="1"/>
    <col min="14526" max="14777" width="9.140625" style="8"/>
    <col min="14778" max="14778" width="0" style="8" hidden="1" customWidth="1"/>
    <col min="14779" max="14779" width="1" style="8" customWidth="1"/>
    <col min="14780" max="14780" width="21.7109375" style="8" customWidth="1"/>
    <col min="14781" max="14781" width="91.85546875" style="8" customWidth="1"/>
    <col min="14782" max="15033" width="9.140625" style="8"/>
    <col min="15034" max="15034" width="0" style="8" hidden="1" customWidth="1"/>
    <col min="15035" max="15035" width="1" style="8" customWidth="1"/>
    <col min="15036" max="15036" width="21.7109375" style="8" customWidth="1"/>
    <col min="15037" max="15037" width="91.85546875" style="8" customWidth="1"/>
    <col min="15038" max="15289" width="9.140625" style="8"/>
    <col min="15290" max="15290" width="0" style="8" hidden="1" customWidth="1"/>
    <col min="15291" max="15291" width="1" style="8" customWidth="1"/>
    <col min="15292" max="15292" width="21.7109375" style="8" customWidth="1"/>
    <col min="15293" max="15293" width="91.85546875" style="8" customWidth="1"/>
    <col min="15294" max="15545" width="9.140625" style="8"/>
    <col min="15546" max="15546" width="0" style="8" hidden="1" customWidth="1"/>
    <col min="15547" max="15547" width="1" style="8" customWidth="1"/>
    <col min="15548" max="15548" width="21.7109375" style="8" customWidth="1"/>
    <col min="15549" max="15549" width="91.85546875" style="8" customWidth="1"/>
    <col min="15550" max="15801" width="9.140625" style="8"/>
    <col min="15802" max="15802" width="0" style="8" hidden="1" customWidth="1"/>
    <col min="15803" max="15803" width="1" style="8" customWidth="1"/>
    <col min="15804" max="15804" width="21.7109375" style="8" customWidth="1"/>
    <col min="15805" max="15805" width="91.85546875" style="8" customWidth="1"/>
    <col min="15806" max="16364" width="9.140625" style="8"/>
    <col min="16365" max="16384" width="9" style="8" customWidth="1"/>
  </cols>
  <sheetData>
    <row r="1" spans="3:4" s="78" customFormat="1" ht="24" customHeight="1">
      <c r="C1" s="278" t="s">
        <v>326</v>
      </c>
      <c r="D1" s="279"/>
    </row>
    <row r="2" spans="3:4" s="78" customFormat="1" ht="16.5" customHeight="1">
      <c r="C2" s="277" t="s">
        <v>161</v>
      </c>
      <c r="D2" s="277"/>
    </row>
    <row r="3" spans="3:4" s="78" customFormat="1" ht="33.75" customHeight="1">
      <c r="C3" s="111" t="s">
        <v>283</v>
      </c>
      <c r="D3" s="110" t="s">
        <v>327</v>
      </c>
    </row>
    <row r="4" spans="3:4" s="78" customFormat="1" ht="57" customHeight="1">
      <c r="C4" s="112" t="s">
        <v>291</v>
      </c>
      <c r="D4" s="110" t="s">
        <v>292</v>
      </c>
    </row>
    <row r="5" spans="3:4" s="78" customFormat="1" ht="40.5" customHeight="1">
      <c r="C5" s="112" t="s">
        <v>305</v>
      </c>
      <c r="D5" s="110" t="s">
        <v>304</v>
      </c>
    </row>
    <row r="6" spans="3:4" s="78" customFormat="1" ht="43.5" customHeight="1">
      <c r="C6" s="112" t="s">
        <v>293</v>
      </c>
      <c r="D6" s="110" t="s">
        <v>294</v>
      </c>
    </row>
    <row r="7" spans="3:4" ht="24" customHeight="1">
      <c r="C7" s="277" t="s">
        <v>162</v>
      </c>
      <c r="D7" s="277"/>
    </row>
    <row r="8" spans="3:4" ht="45.75" customHeight="1">
      <c r="C8" s="111" t="s">
        <v>227</v>
      </c>
      <c r="D8" s="110" t="s">
        <v>244</v>
      </c>
    </row>
    <row r="9" spans="3:4" ht="39" customHeight="1">
      <c r="C9" s="111" t="s">
        <v>234</v>
      </c>
      <c r="D9" s="110" t="s">
        <v>266</v>
      </c>
    </row>
    <row r="10" spans="3:4" ht="42.75" customHeight="1">
      <c r="C10" s="111" t="s">
        <v>284</v>
      </c>
      <c r="D10" s="110" t="s">
        <v>285</v>
      </c>
    </row>
    <row r="11" spans="3:4" ht="36" customHeight="1">
      <c r="C11" s="112" t="s">
        <v>236</v>
      </c>
      <c r="D11" s="110" t="s">
        <v>237</v>
      </c>
    </row>
    <row r="12" spans="3:4" ht="18" customHeight="1">
      <c r="C12" s="280" t="s">
        <v>163</v>
      </c>
      <c r="D12" s="281"/>
    </row>
    <row r="13" spans="3:4" ht="36.75" customHeight="1">
      <c r="C13" s="121" t="s">
        <v>164</v>
      </c>
      <c r="D13" s="110" t="s">
        <v>215</v>
      </c>
    </row>
    <row r="14" spans="3:4" ht="41.25" customHeight="1">
      <c r="C14" s="122" t="s">
        <v>171</v>
      </c>
      <c r="D14" s="110" t="s">
        <v>295</v>
      </c>
    </row>
    <row r="15" spans="3:4" ht="30" customHeight="1">
      <c r="C15" s="121" t="s">
        <v>168</v>
      </c>
      <c r="D15" s="110" t="s">
        <v>216</v>
      </c>
    </row>
    <row r="16" spans="3:4" ht="29.25" customHeight="1">
      <c r="C16" s="121" t="s">
        <v>191</v>
      </c>
      <c r="D16" s="110" t="s">
        <v>214</v>
      </c>
    </row>
    <row r="17" spans="3:7" ht="25.5" customHeight="1">
      <c r="C17" s="121" t="s">
        <v>217</v>
      </c>
      <c r="D17" s="110" t="s">
        <v>245</v>
      </c>
      <c r="G17" s="30"/>
    </row>
    <row r="18" spans="3:7" ht="27" customHeight="1">
      <c r="C18" s="121" t="s">
        <v>263</v>
      </c>
      <c r="D18" s="110" t="s">
        <v>264</v>
      </c>
    </row>
    <row r="19" spans="3:7" ht="27" customHeight="1">
      <c r="C19" s="121" t="s">
        <v>220</v>
      </c>
      <c r="D19" s="110" t="s">
        <v>265</v>
      </c>
      <c r="G19" s="30"/>
    </row>
    <row r="20" spans="3:7" ht="27" customHeight="1">
      <c r="C20" s="121" t="s">
        <v>228</v>
      </c>
      <c r="D20" s="110" t="s">
        <v>273</v>
      </c>
      <c r="G20" s="30"/>
    </row>
    <row r="21" spans="3:7" ht="31.5" customHeight="1">
      <c r="C21" s="112" t="s">
        <v>235</v>
      </c>
      <c r="D21" s="110" t="s">
        <v>278</v>
      </c>
      <c r="G21" s="30"/>
    </row>
    <row r="22" spans="3:7" ht="24.75" customHeight="1">
      <c r="C22" s="112" t="s">
        <v>319</v>
      </c>
      <c r="D22" s="110" t="s">
        <v>318</v>
      </c>
    </row>
    <row r="23" spans="3:7" ht="22.5" customHeight="1">
      <c r="C23" s="277" t="s">
        <v>172</v>
      </c>
      <c r="D23" s="277"/>
    </row>
    <row r="24" spans="3:7" ht="40.5" customHeight="1">
      <c r="C24" s="121" t="s">
        <v>165</v>
      </c>
      <c r="D24" s="110" t="s">
        <v>173</v>
      </c>
    </row>
    <row r="25" spans="3:7" ht="27" customHeight="1">
      <c r="C25" s="277" t="s">
        <v>190</v>
      </c>
      <c r="D25" s="277"/>
    </row>
    <row r="26" spans="3:7" ht="39.75" customHeight="1">
      <c r="C26" s="121" t="s">
        <v>225</v>
      </c>
      <c r="D26" s="110" t="s">
        <v>226</v>
      </c>
    </row>
    <row r="27" spans="3:7" ht="34.5" customHeight="1">
      <c r="C27" s="121" t="s">
        <v>221</v>
      </c>
      <c r="D27" s="110" t="s">
        <v>222</v>
      </c>
    </row>
    <row r="28" spans="3:7" ht="31.5" customHeight="1">
      <c r="C28" s="121" t="s">
        <v>296</v>
      </c>
      <c r="D28" s="110" t="s">
        <v>297</v>
      </c>
    </row>
    <row r="29" spans="3:7" ht="38.25" customHeight="1">
      <c r="C29" s="121" t="s">
        <v>298</v>
      </c>
      <c r="D29" s="110" t="s">
        <v>299</v>
      </c>
    </row>
  </sheetData>
  <mergeCells count="6">
    <mergeCell ref="C23:D23"/>
    <mergeCell ref="C25:D25"/>
    <mergeCell ref="C1:D1"/>
    <mergeCell ref="C2:D2"/>
    <mergeCell ref="C12:D12"/>
    <mergeCell ref="C7:D7"/>
  </mergeCells>
  <pageMargins left="0" right="0" top="0" bottom="0" header="0" footer="0"/>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المؤشرات الكلية</vt:lpstr>
      <vt:lpstr>نشرة التداول</vt:lpstr>
      <vt:lpstr>اجانب</vt:lpstr>
      <vt:lpstr>غير المتداولة</vt:lpstr>
      <vt:lpstr>الشركات الموقوفة</vt:lpstr>
      <vt:lpstr>اخبار الشركات</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karam</cp:lastModifiedBy>
  <cp:lastPrinted>2023-11-02T10:33:42Z</cp:lastPrinted>
  <dcterms:created xsi:type="dcterms:W3CDTF">2018-01-02T05:37:56Z</dcterms:created>
  <dcterms:modified xsi:type="dcterms:W3CDTF">2023-11-02T10:46:35Z</dcterms:modified>
</cp:coreProperties>
</file>