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5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M63" i="15" l="1"/>
  <c r="M46" i="15"/>
  <c r="N46" i="15"/>
  <c r="L46" i="15"/>
  <c r="L32" i="15"/>
  <c r="M32" i="15"/>
  <c r="N32" i="15"/>
  <c r="N40" i="15" s="1"/>
  <c r="L24" i="15"/>
  <c r="M24" i="15"/>
  <c r="N24" i="15"/>
  <c r="L16" i="15"/>
  <c r="M16" i="15"/>
  <c r="N16" i="15"/>
  <c r="L56" i="15"/>
  <c r="L63" i="15" s="1"/>
  <c r="M56" i="15"/>
  <c r="N56" i="15"/>
  <c r="N63" i="15" s="1"/>
  <c r="N64" i="15" s="1"/>
  <c r="L12" i="15"/>
  <c r="M12" i="15"/>
  <c r="N12" i="15"/>
  <c r="L39" i="15"/>
  <c r="L40" i="15" s="1"/>
  <c r="M39" i="15"/>
  <c r="M40" i="15" s="1"/>
  <c r="N39" i="15"/>
  <c r="M64" i="15" l="1"/>
  <c r="L64" i="15"/>
  <c r="B6" i="11" l="1"/>
  <c r="B4" i="11"/>
  <c r="B5" i="11"/>
  <c r="B10" i="11"/>
</calcChain>
</file>

<file path=xl/sharedStrings.xml><?xml version="1.0" encoding="utf-8"?>
<sst xmlns="http://schemas.openxmlformats.org/spreadsheetml/2006/main" count="453" uniqueCount="309">
  <si>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</si>
  <si>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</si>
  <si>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</si>
  <si>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</si>
  <si>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</si>
  <si>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</si>
  <si>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</si>
  <si>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</si>
  <si>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</si>
  <si>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</si>
  <si>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</si>
  <si>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</si>
  <si>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</si>
  <si>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</si>
  <si>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</si>
  <si>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</si>
  <si>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</si>
  <si>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</si>
  <si>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</si>
  <si>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</si>
  <si>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</si>
  <si>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</si>
  <si>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</si>
  <si>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</si>
  <si>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</si>
  <si>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</si>
  <si>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</si>
  <si>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</si>
  <si>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</si>
  <si>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</si>
  <si>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</si>
  <si>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</si>
  <si>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</si>
  <si>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</si>
  <si>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</si>
  <si>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</si>
  <si>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</si>
  <si>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</si>
  <si>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</si>
  <si>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</si>
  <si>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</si>
  <si>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</si>
  <si>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</si>
  <si>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</si>
  <si>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</si>
  <si>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</si>
  <si>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</si>
  <si>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</si>
  <si>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</si>
  <si>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</si>
  <si>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</si>
  <si>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</si>
  <si>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</si>
  <si>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</si>
  <si>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</si>
  <si>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</si>
  <si>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</si>
  <si>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</si>
  <si>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</si>
  <si>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</si>
  <si>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</si>
  <si>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</si>
  <si>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</si>
  <si>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</si>
  <si>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</si>
  <si>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</si>
  <si>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</si>
  <si>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</si>
  <si>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</si>
  <si>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</si>
  <si>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</si>
  <si>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</si>
  <si>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</si>
  <si>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</si>
  <si>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</si>
  <si>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</si>
  <si>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</si>
  <si>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</si>
  <si>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</si>
  <si>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</si>
  <si>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</si>
  <si>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</si>
  <si>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</si>
  <si>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</si>
  <si>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</si>
  <si>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</si>
  <si>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</si>
  <si>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</si>
  <si>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</si>
  <si>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</si>
  <si>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</si>
  <si>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</si>
  <si>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</si>
  <si>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</si>
  <si>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</si>
  <si>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</si>
  <si>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</si>
  <si>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</si>
  <si>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</si>
  <si>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</si>
  <si>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</si>
  <si>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</si>
  <si>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</si>
  <si>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</si>
  <si>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</si>
  <si>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</si>
  <si>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</si>
  <si>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</si>
  <si>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</si>
  <si>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</si>
  <si>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</si>
  <si>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</si>
  <si>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</si>
  <si>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</si>
  <si>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</si>
  <si>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</si>
  <si>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</si>
  <si>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</si>
  <si>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</si>
  <si>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</si>
  <si>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</si>
  <si>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</si>
  <si>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</si>
  <si>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</si>
  <si>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</si>
  <si>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</si>
  <si>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</si>
  <si>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</si>
  <si>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</si>
  <si>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</si>
  <si>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</si>
  <si>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</si>
  <si>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</si>
  <si>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</si>
  <si>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</si>
  <si>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</si>
  <si>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</si>
  <si>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</si>
  <si>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</si>
  <si>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</si>
  <si>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</si>
  <si>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</si>
  <si>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</si>
  <si>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</si>
  <si>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</si>
  <si>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</si>
  <si>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</si>
  <si>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</si>
  <si>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</si>
  <si>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</si>
  <si>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</si>
  <si>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</si>
  <si>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</si>
  <si>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</si>
  <si>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</si>
  <si>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</si>
  <si>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</si>
  <si>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</si>
  <si>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</si>
  <si>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</si>
  <si>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</si>
  <si>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</si>
  <si>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</si>
  <si>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</si>
  <si>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</si>
  <si>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</si>
  <si>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</si>
  <si>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</si>
  <si>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</si>
  <si>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</si>
  <si>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</si>
  <si>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</si>
  <si>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</si>
  <si>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</si>
  <si>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</si>
  <si>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</si>
  <si>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</si>
  <si>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</si>
  <si>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</si>
  <si>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</si>
  <si>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</si>
  <si>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</si>
  <si>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</si>
  <si>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</si>
  <si>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</si>
  <si>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</si>
  <si>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</si>
  <si>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</si>
  <si>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</si>
  <si>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</si>
  <si>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</si>
  <si>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</si>
  <si>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</si>
  <si>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</si>
  <si>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</si>
  <si>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</si>
  <si>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</si>
  <si>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</si>
  <si>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</si>
  <si>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</si>
  <si>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</si>
  <si>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</si>
  <si>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</si>
  <si>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</si>
  <si>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</si>
  <si>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</si>
  <si>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</si>
  <si>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</si>
  <si>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</si>
  <si>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</si>
  <si>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</si>
  <si>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</si>
  <si>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</si>
  <si>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</si>
  <si>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</si>
  <si>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</si>
  <si>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</si>
  <si>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</si>
  <si>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</si>
  <si>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</si>
  <si>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</si>
  <si>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</si>
  <si>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</si>
  <si>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</si>
  <si>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</si>
  <si>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</si>
  <si>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</si>
  <si>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</si>
  <si>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</si>
  <si>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</si>
  <si>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</si>
  <si>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</si>
  <si>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</si>
  <si>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</si>
  <si>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</si>
  <si>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</si>
  <si>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</si>
  <si>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</si>
  <si>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</si>
  <si>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</si>
  <si>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</si>
  <si>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</si>
  <si>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</si>
  <si>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</si>
  <si>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</si>
  <si>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</si>
  <si>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</si>
  <si>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</si>
  <si>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</si>
  <si>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</si>
  <si>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</si>
  <si>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</si>
  <si>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</si>
  <si>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</si>
  <si>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</si>
  <si>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</si>
  <si>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</si>
  <si>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</si>
  <si>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</si>
  <si>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</si>
  <si>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</si>
  <si>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</si>
  <si>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بابل(BBAY)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</si>
  <si>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</si>
  <si>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</si>
  <si>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</si>
  <si>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</si>
  <si>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</si>
  <si>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</si>
  <si>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</si>
  <si>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</si>
  <si>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</si>
  <si>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</si>
  <si>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</si>
  <si>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</si>
  <si>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</si>
  <si>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</si>
  <si>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</si>
  <si>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</si>
  <si>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</si>
  <si>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</si>
  <si>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</si>
  <si>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</si>
  <si>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فنادق المنصور(HMAN)</t>
  </si>
  <si>
    <t>سيعقد إجتماع الهيئة العامة للشركة يوم الاحد الموافق 2023/3/19 الساعة العاشرة صباحا في  مقر الشركة ، لمناقشة الحسابات الختامية للسنة المالية  المنتهية في  2021/12/31   ، مناقشة العجز المتراكم ، انتخاب (5) اعضاء اصليين ومثلهم احتياط ، مناقشة اطفاء الديون المشكوك في تحصيلها . تم إيقاف التداول على أسهم الشركة إعتباراً من جلسة الثلاثاء 2023/3/14 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</si>
  <si>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</si>
  <si>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</si>
  <si>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</si>
  <si>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</si>
  <si>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</si>
  <si>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 xml:space="preserve">قطاع الصناعة </t>
  </si>
  <si>
    <t xml:space="preserve">مجموع قطاع الصناعة </t>
  </si>
  <si>
    <t>أخبار الشركات المساهمة المدرجة في سوق العراق للاوراق المالية الاحد الموافق 2023/3/19</t>
  </si>
  <si>
    <t xml:space="preserve">تم إطلاق التداول على أسهم الشركة إعتباراً من يوم الاحد الموافق 2023/3/19 بعد قرار الهيئة العامة (المؤجل) للشركة المنعقد في 2023/3/7 ،اعلن عدم تحقق النصاب القانوني </t>
  </si>
  <si>
    <t>الشركات غير المتداولة للسوق النظامي لجلسة الاحد الموافق 2023/3/19</t>
  </si>
  <si>
    <t>الشركات غير المتداولة للسوق الثاني لجلسة الاحد الموافق 2023/3/19</t>
  </si>
  <si>
    <t>الشركات غير المتداولة للسوق الثالث لجلسة الاحد الموافق 2023/3/19</t>
  </si>
  <si>
    <t xml:space="preserve">جلسة الاحد الموافق 2023/3/19        - </t>
  </si>
  <si>
    <t>الجلسة (53) لسنة 2023</t>
  </si>
  <si>
    <r>
      <t>الجلسة (53)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الاحد الموافق 2023/3/19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</si>
  <si>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(53) نشرة منصة التداول السوق الثاني ليوم الاحد الموافق 2023/3/19 Second Market Trading</t>
  </si>
  <si>
    <t>الجلسة (53) نشرة منصة تداول الشركات غير المفصحة ليوم الاحد الموافق 2023/3/19 Undisclosed Platform Trading</t>
  </si>
  <si>
    <t>مصرف بابل</t>
  </si>
  <si>
    <t>BBAY</t>
  </si>
  <si>
    <t xml:space="preserve">* </t>
  </si>
  <si>
    <t>لن ينظم سوق العراق للاوراق المالية جلسة تداول ليوم الثلاثاء الموافق 2022/3/21  لمصادفتها عطلة رسمية وستنظم الجلسات من يوم الاربعاء 2022/3/22 .</t>
  </si>
  <si>
    <t>قطاع التامين</t>
  </si>
  <si>
    <t>مجموع قطاع التامين</t>
  </si>
  <si>
    <t>نشرة تداول أسهم غير العراقيين لجلسة الاحد 2023/3/19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</si>
</sst>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00B05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3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33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0" fontId="56" fillId="0" borderId="0" xfId="0" applyFont="1"/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6" fillId="0" borderId="63" xfId="0" applyFont="1" applyFill="1" applyBorder="1" applyAlignment="1">
      <alignment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164" fontId="46" fillId="0" borderId="76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1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1" fillId="0" borderId="55" xfId="0" applyNumberFormat="1" applyFont="1" applyBorder="1" applyAlignment="1">
      <alignment horizontal="center" vertical="center"/>
    </xf>
    <xf numFmtId="164" fontId="62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4" fontId="63" fillId="0" borderId="5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164" fontId="61" fillId="0" borderId="81" xfId="0" applyNumberFormat="1" applyFont="1" applyBorder="1" applyAlignment="1">
      <alignment horizontal="center" vertical="center"/>
    </xf>
    <xf numFmtId="4" fontId="63" fillId="0" borderId="81" xfId="0" applyNumberFormat="1" applyFont="1" applyBorder="1" applyAlignment="1">
      <alignment horizontal="center" vertical="center"/>
    </xf>
    <xf numFmtId="164" fontId="61" fillId="0" borderId="82" xfId="0" applyNumberFormat="1" applyFont="1" applyBorder="1" applyAlignment="1">
      <alignment horizontal="center" vertical="center"/>
    </xf>
    <xf numFmtId="4" fontId="63" fillId="0" borderId="82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4" fontId="64" fillId="0" borderId="6" xfId="0" applyNumberFormat="1" applyFont="1" applyBorder="1" applyAlignment="1">
      <alignment vertical="center"/>
    </xf>
    <xf numFmtId="0" fontId="67" fillId="0" borderId="0" xfId="0" applyFont="1"/>
    <xf numFmtId="0" fontId="65" fillId="2" borderId="84" xfId="0" applyFont="1" applyFill="1" applyBorder="1" applyAlignment="1">
      <alignment horizontal="center" vertical="center"/>
    </xf>
    <xf numFmtId="0" fontId="65" fillId="2" borderId="84" xfId="0" applyFont="1" applyFill="1" applyBorder="1" applyAlignment="1">
      <alignment horizontal="center" vertical="center" wrapText="1"/>
    </xf>
    <xf numFmtId="0" fontId="68" fillId="4" borderId="88" xfId="364" applyFont="1" applyFill="1" applyBorder="1" applyAlignment="1">
      <alignment horizontal="right" vertical="center"/>
    </xf>
    <xf numFmtId="0" fontId="68" fillId="4" borderId="88" xfId="364" applyFont="1" applyFill="1" applyBorder="1" applyAlignment="1">
      <alignment horizontal="left" vertical="center"/>
    </xf>
    <xf numFmtId="3" fontId="68" fillId="0" borderId="89" xfId="2" applyNumberFormat="1" applyFont="1" applyFill="1" applyBorder="1" applyAlignment="1">
      <alignment horizontal="center" vertical="center"/>
    </xf>
    <xf numFmtId="3" fontId="65" fillId="0" borderId="89" xfId="2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0" fillId="0" borderId="80" xfId="0" applyFont="1" applyFill="1" applyBorder="1" applyAlignment="1">
      <alignment horizontal="right" vertical="center" wrapText="1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0" fontId="69" fillId="0" borderId="0" xfId="0" applyFont="1"/>
    <xf numFmtId="0" fontId="68" fillId="2" borderId="84" xfId="0" applyFont="1" applyFill="1" applyBorder="1" applyAlignment="1">
      <alignment horizontal="center" vertical="center"/>
    </xf>
    <xf numFmtId="0" fontId="68" fillId="2" borderId="84" xfId="0" applyFont="1" applyFill="1" applyBorder="1" applyAlignment="1">
      <alignment horizontal="center" vertical="center" wrapText="1"/>
    </xf>
    <xf numFmtId="0" fontId="59" fillId="58" borderId="60" xfId="0" applyFont="1" applyFill="1" applyBorder="1" applyAlignment="1">
      <alignment horizontal="center" vertical="center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164" fontId="58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60" fillId="0" borderId="80" xfId="0" applyFont="1" applyFill="1" applyBorder="1" applyAlignment="1">
      <alignment horizontal="right" vertical="center" wrapText="1"/>
    </xf>
    <xf numFmtId="0" fontId="60" fillId="0" borderId="77" xfId="0" applyFont="1" applyFill="1" applyBorder="1" applyAlignment="1">
      <alignment horizontal="right" vertical="center" wrapText="1"/>
    </xf>
    <xf numFmtId="0" fontId="60" fillId="0" borderId="75" xfId="0" applyFont="1" applyFill="1" applyBorder="1" applyAlignment="1">
      <alignment horizontal="right" vertical="center" wrapText="1"/>
    </xf>
    <xf numFmtId="2" fontId="50" fillId="0" borderId="78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75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83" xfId="0" applyFont="1" applyBorder="1" applyAlignment="1">
      <alignment horizontal="right" vertical="center"/>
    </xf>
    <xf numFmtId="0" fontId="65" fillId="0" borderId="85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0" fontId="68" fillId="0" borderId="83" xfId="0" applyFont="1" applyBorder="1" applyAlignment="1">
      <alignment horizontal="right" vertical="center"/>
    </xf>
    <xf numFmtId="0" fontId="68" fillId="0" borderId="90" xfId="2" applyFont="1" applyFill="1" applyBorder="1" applyAlignment="1">
      <alignment horizontal="center" vertical="center"/>
    </xf>
    <xf numFmtId="0" fontId="68" fillId="0" borderId="91" xfId="2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68" fillId="0" borderId="91" xfId="0" applyFont="1" applyFill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46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46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46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46</xdr:row>
      <xdr:rowOff>47625</xdr:rowOff>
    </xdr:from>
    <xdr:to>
      <xdr:col>14</xdr:col>
      <xdr:colOff>9525</xdr:colOff>
      <xdr:row>46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60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60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60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56</xdr:row>
      <xdr:rowOff>0</xdr:rowOff>
    </xdr:from>
    <xdr:to>
      <xdr:col>13</xdr:col>
      <xdr:colOff>685925</xdr:colOff>
      <xdr:row>60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56</xdr:row>
      <xdr:rowOff>0</xdr:rowOff>
    </xdr:from>
    <xdr:to>
      <xdr:col>8</xdr:col>
      <xdr:colOff>125</xdr:colOff>
      <xdr:row>58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56</xdr:row>
      <xdr:rowOff>0</xdr:rowOff>
    </xdr:from>
    <xdr:to>
      <xdr:col>8</xdr:col>
      <xdr:colOff>125</xdr:colOff>
      <xdr:row>58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56</xdr:row>
      <xdr:rowOff>0</xdr:rowOff>
    </xdr:from>
    <xdr:to>
      <xdr:col>8</xdr:col>
      <xdr:colOff>125</xdr:colOff>
      <xdr:row>58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60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60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61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61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61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56</xdr:row>
      <xdr:rowOff>0</xdr:rowOff>
    </xdr:from>
    <xdr:to>
      <xdr:col>13</xdr:col>
      <xdr:colOff>685925</xdr:colOff>
      <xdr:row>61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59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59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59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61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61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40</xdr:row>
      <xdr:rowOff>28575</xdr:rowOff>
    </xdr:from>
    <xdr:to>
      <xdr:col>13</xdr:col>
      <xdr:colOff>1378496</xdr:colOff>
      <xdr:row>41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79248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56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3729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333028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550333</xdr:colOff>
      <xdr:row>42</xdr:row>
      <xdr:rowOff>0</xdr:rowOff>
    </xdr:from>
    <xdr:ext cx="2242" cy="533053"/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656875" y="98964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494953"/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494953"/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494953"/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533053"/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44</xdr:row>
      <xdr:rowOff>0</xdr:rowOff>
    </xdr:from>
    <xdr:ext cx="2242" cy="333028"/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494953"/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37</xdr:row>
      <xdr:rowOff>0</xdr:rowOff>
    </xdr:from>
    <xdr:ext cx="2242" cy="333028"/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618778"/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4968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496800"/>
          <a:ext cx="2242" cy="5616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0</xdr:row>
      <xdr:rowOff>9525</xdr:rowOff>
    </xdr:from>
    <xdr:to>
      <xdr:col>5</xdr:col>
      <xdr:colOff>1295400</xdr:colOff>
      <xdr:row>1</xdr:row>
      <xdr:rowOff>66675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27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75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27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zoomScale="90" zoomScaleNormal="90" workbookViewId="0">
      <selection activeCell="B9" sqref="B9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37" t="s">
        <v>0</v>
      </c>
      <c r="B1" s="138"/>
      <c r="C1" s="139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44" t="s">
        <v>297</v>
      </c>
      <c r="B2" s="144"/>
      <c r="C2" s="145"/>
      <c r="D2" s="143" t="s">
        <v>298</v>
      </c>
      <c r="E2" s="144"/>
      <c r="F2" s="145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  <c r="L3" s="24"/>
      <c r="M3" s="22"/>
    </row>
    <row r="4" spans="1:15" s="7" customFormat="1" ht="29.25" customHeight="1">
      <c r="A4" s="5" t="s">
        <v>2</v>
      </c>
      <c r="B4" s="154">
        <f>'نشرة التداول'!M64</f>
        <v>79986539</v>
      </c>
      <c r="C4" s="153"/>
      <c r="D4" s="70"/>
      <c r="E4" s="23"/>
      <c r="F4" s="23"/>
      <c r="G4" s="23"/>
      <c r="H4" s="23"/>
      <c r="I4" s="23"/>
      <c r="J4" s="143" t="s">
        <v>5</v>
      </c>
      <c r="K4" s="144"/>
      <c r="L4" s="145"/>
      <c r="M4" s="72">
        <v>103</v>
      </c>
      <c r="O4" s="81"/>
    </row>
    <row r="5" spans="1:15" s="7" customFormat="1" ht="30.75" customHeight="1">
      <c r="A5" s="69" t="s">
        <v>1</v>
      </c>
      <c r="B5" s="152">
        <f>'نشرة التداول'!N64</f>
        <v>230106935.19</v>
      </c>
      <c r="C5" s="153"/>
      <c r="D5" s="70"/>
      <c r="E5" s="23"/>
      <c r="F5" s="23"/>
      <c r="G5" s="23"/>
      <c r="H5" s="23"/>
      <c r="I5" s="25"/>
      <c r="J5" s="146" t="s">
        <v>6</v>
      </c>
      <c r="K5" s="147"/>
      <c r="L5" s="148"/>
      <c r="M5" s="72">
        <v>30</v>
      </c>
      <c r="O5" s="81"/>
    </row>
    <row r="6" spans="1:15" s="7" customFormat="1" ht="33.75" customHeight="1">
      <c r="A6" s="28" t="s">
        <v>3</v>
      </c>
      <c r="B6" s="73">
        <f>'نشرة التداول'!L64</f>
        <v>275</v>
      </c>
      <c r="C6" s="151"/>
      <c r="D6" s="150"/>
      <c r="E6" s="23"/>
      <c r="F6" s="23"/>
      <c r="G6" s="23"/>
      <c r="H6" s="23"/>
      <c r="I6" s="25"/>
      <c r="J6" s="1" t="s">
        <v>7</v>
      </c>
      <c r="K6" s="23"/>
      <c r="L6" s="23"/>
      <c r="M6" s="74">
        <v>8</v>
      </c>
      <c r="O6" s="81"/>
    </row>
    <row r="7" spans="1:15" s="7" customFormat="1" ht="30.75" customHeight="1">
      <c r="A7" s="5" t="s">
        <v>103</v>
      </c>
      <c r="B7" s="75">
        <v>637.05999999999995</v>
      </c>
      <c r="C7" s="149" t="s">
        <v>91</v>
      </c>
      <c r="D7" s="150"/>
      <c r="E7" s="23"/>
      <c r="F7" s="23"/>
      <c r="G7" s="23"/>
      <c r="H7" s="23"/>
      <c r="I7" s="25"/>
      <c r="J7" s="1" t="s">
        <v>8</v>
      </c>
      <c r="K7" s="23"/>
      <c r="L7" s="23"/>
      <c r="M7" s="76">
        <v>7</v>
      </c>
      <c r="O7" s="81"/>
    </row>
    <row r="8" spans="1:15" s="7" customFormat="1" ht="35.25" customHeight="1">
      <c r="A8" s="5" t="s">
        <v>104</v>
      </c>
      <c r="B8" s="75">
        <v>636.16</v>
      </c>
      <c r="C8" s="149" t="s">
        <v>91</v>
      </c>
      <c r="D8" s="150"/>
      <c r="E8" s="23"/>
      <c r="F8" s="23"/>
      <c r="G8" s="23"/>
      <c r="H8" s="23"/>
      <c r="I8" s="25"/>
      <c r="J8" s="1" t="s">
        <v>9</v>
      </c>
      <c r="K8" s="23"/>
      <c r="L8" s="23"/>
      <c r="M8" s="76">
        <v>1</v>
      </c>
      <c r="O8" s="81"/>
    </row>
    <row r="9" spans="1:15" s="7" customFormat="1" ht="32.25" customHeight="1">
      <c r="A9" s="5" t="s">
        <v>4</v>
      </c>
      <c r="B9" s="100">
        <v>0.14000000000000001</v>
      </c>
      <c r="C9" s="149"/>
      <c r="D9" s="150"/>
      <c r="E9" s="23"/>
      <c r="F9" s="23"/>
      <c r="G9" s="23"/>
      <c r="H9" s="23"/>
      <c r="I9" s="25"/>
      <c r="J9" s="155" t="s">
        <v>159</v>
      </c>
      <c r="K9" s="156"/>
      <c r="L9" s="157"/>
      <c r="M9" s="72">
        <v>3</v>
      </c>
      <c r="O9" s="81"/>
    </row>
    <row r="10" spans="1:15" s="7" customFormat="1" ht="33" customHeight="1">
      <c r="A10" s="5" t="s">
        <v>114</v>
      </c>
      <c r="B10" s="100">
        <f>B7-B8</f>
        <v>0.89999999999997726</v>
      </c>
      <c r="C10" s="149" t="s">
        <v>91</v>
      </c>
      <c r="D10" s="150"/>
      <c r="E10" s="23"/>
      <c r="F10" s="23"/>
      <c r="G10" s="23"/>
      <c r="H10" s="24"/>
      <c r="I10" s="26"/>
      <c r="J10" s="43" t="s">
        <v>10</v>
      </c>
      <c r="K10" s="24"/>
      <c r="L10" s="24"/>
      <c r="M10" s="77">
        <v>69</v>
      </c>
      <c r="N10" s="81"/>
      <c r="O10" s="81"/>
    </row>
    <row r="11" spans="1:15" ht="18" customHeight="1">
      <c r="A11" s="140" t="s">
        <v>94</v>
      </c>
      <c r="B11" s="141"/>
      <c r="C11" s="141"/>
      <c r="D11" s="141"/>
      <c r="E11" s="141"/>
      <c r="F11" s="142"/>
      <c r="G11" s="14"/>
      <c r="H11" s="140" t="s">
        <v>95</v>
      </c>
      <c r="I11" s="141"/>
      <c r="J11" s="141"/>
      <c r="K11" s="141"/>
      <c r="L11" s="141"/>
      <c r="M11" s="142"/>
    </row>
    <row r="12" spans="1:15" ht="20.100000000000001" customHeight="1">
      <c r="A12" s="63" t="s">
        <v>28</v>
      </c>
      <c r="B12" s="64" t="s">
        <v>96</v>
      </c>
      <c r="C12" s="65" t="s">
        <v>97</v>
      </c>
      <c r="D12" s="125" t="s">
        <v>35</v>
      </c>
      <c r="E12" s="126"/>
      <c r="F12" s="127"/>
      <c r="G12" s="71"/>
      <c r="H12" s="128" t="s">
        <v>28</v>
      </c>
      <c r="I12" s="129"/>
      <c r="J12" s="130"/>
      <c r="K12" s="27" t="s">
        <v>96</v>
      </c>
      <c r="L12" s="27" t="s">
        <v>20</v>
      </c>
      <c r="M12" s="27" t="s">
        <v>35</v>
      </c>
    </row>
    <row r="13" spans="1:15" ht="20.100000000000001" customHeight="1">
      <c r="A13" s="86" t="s">
        <v>203</v>
      </c>
      <c r="B13" s="87">
        <v>0.2</v>
      </c>
      <c r="C13" s="93">
        <v>5.26</v>
      </c>
      <c r="D13" s="116">
        <v>6158666</v>
      </c>
      <c r="E13" s="117">
        <v>6158666</v>
      </c>
      <c r="F13" s="118">
        <v>6158666</v>
      </c>
      <c r="G13" s="16"/>
      <c r="H13" s="119" t="s">
        <v>256</v>
      </c>
      <c r="I13" s="120" t="s">
        <v>256</v>
      </c>
      <c r="J13" s="121" t="s">
        <v>256</v>
      </c>
      <c r="K13" s="87">
        <v>11</v>
      </c>
      <c r="L13" s="91">
        <v>-4.26</v>
      </c>
      <c r="M13" s="90">
        <v>130000</v>
      </c>
    </row>
    <row r="14" spans="1:15" ht="20.100000000000001" customHeight="1">
      <c r="A14" s="89" t="s">
        <v>215</v>
      </c>
      <c r="B14" s="87">
        <v>2.35</v>
      </c>
      <c r="C14" s="93">
        <v>4.4400000000000004</v>
      </c>
      <c r="D14" s="116">
        <v>519000</v>
      </c>
      <c r="E14" s="117">
        <v>519000</v>
      </c>
      <c r="F14" s="118">
        <v>519000</v>
      </c>
      <c r="G14" s="16"/>
      <c r="H14" s="119" t="s">
        <v>79</v>
      </c>
      <c r="I14" s="120" t="s">
        <v>79</v>
      </c>
      <c r="J14" s="121" t="s">
        <v>79</v>
      </c>
      <c r="K14" s="87">
        <v>1.92</v>
      </c>
      <c r="L14" s="92">
        <v>-4</v>
      </c>
      <c r="M14" s="90">
        <v>1600000</v>
      </c>
    </row>
    <row r="15" spans="1:15" ht="20.100000000000001" customHeight="1">
      <c r="A15" s="94" t="s">
        <v>186</v>
      </c>
      <c r="B15" s="95">
        <v>0.26</v>
      </c>
      <c r="C15" s="96">
        <v>4</v>
      </c>
      <c r="D15" s="116">
        <v>4179466</v>
      </c>
      <c r="E15" s="117">
        <v>4179466</v>
      </c>
      <c r="F15" s="118">
        <v>4179466</v>
      </c>
      <c r="G15" s="16"/>
      <c r="H15" s="119" t="s">
        <v>117</v>
      </c>
      <c r="I15" s="120" t="s">
        <v>117</v>
      </c>
      <c r="J15" s="121" t="s">
        <v>117</v>
      </c>
      <c r="K15" s="87">
        <v>0.77</v>
      </c>
      <c r="L15" s="92">
        <v>-1.28</v>
      </c>
      <c r="M15" s="90">
        <v>5392875</v>
      </c>
    </row>
    <row r="16" spans="1:15" ht="20.100000000000001" customHeight="1">
      <c r="A16" s="94" t="s">
        <v>149</v>
      </c>
      <c r="B16" s="97">
        <v>1.94</v>
      </c>
      <c r="C16" s="98">
        <v>2.11</v>
      </c>
      <c r="D16" s="116">
        <v>2098892</v>
      </c>
      <c r="E16" s="117">
        <v>2098892</v>
      </c>
      <c r="F16" s="118">
        <v>2098892</v>
      </c>
      <c r="G16" s="16"/>
      <c r="H16" s="119" t="s">
        <v>236</v>
      </c>
      <c r="I16" s="120" t="s">
        <v>236</v>
      </c>
      <c r="J16" s="121" t="s">
        <v>236</v>
      </c>
      <c r="K16" s="87">
        <v>3.92</v>
      </c>
      <c r="L16" s="92">
        <v>-0.76</v>
      </c>
      <c r="M16" s="90">
        <v>2676467</v>
      </c>
    </row>
    <row r="17" spans="1:13" ht="20.100000000000001" customHeight="1">
      <c r="A17" s="86" t="s">
        <v>180</v>
      </c>
      <c r="B17" s="87">
        <v>0.5</v>
      </c>
      <c r="C17" s="98">
        <v>2.04</v>
      </c>
      <c r="D17" s="116">
        <v>6800000</v>
      </c>
      <c r="E17" s="117">
        <v>6800000</v>
      </c>
      <c r="F17" s="118">
        <v>6800000</v>
      </c>
      <c r="G17" s="16"/>
      <c r="H17" s="119" t="s">
        <v>245</v>
      </c>
      <c r="I17" s="120" t="s">
        <v>245</v>
      </c>
      <c r="J17" s="121" t="s">
        <v>245</v>
      </c>
      <c r="K17" s="87">
        <v>9.5500000000000007</v>
      </c>
      <c r="L17" s="92">
        <v>-0.52</v>
      </c>
      <c r="M17" s="90">
        <v>2840000</v>
      </c>
    </row>
    <row r="18" spans="1:13" ht="19.5" customHeight="1">
      <c r="A18" s="131" t="s">
        <v>98</v>
      </c>
      <c r="B18" s="131"/>
      <c r="C18" s="131"/>
      <c r="D18" s="131"/>
      <c r="E18" s="131"/>
      <c r="F18" s="131"/>
      <c r="G18" s="17"/>
      <c r="H18" s="131" t="s">
        <v>99</v>
      </c>
      <c r="I18" s="131"/>
      <c r="J18" s="131"/>
      <c r="K18" s="131"/>
      <c r="L18" s="131"/>
      <c r="M18" s="131"/>
    </row>
    <row r="19" spans="1:13" ht="20.100000000000001" customHeight="1">
      <c r="A19" s="63" t="s">
        <v>28</v>
      </c>
      <c r="B19" s="64" t="s">
        <v>96</v>
      </c>
      <c r="C19" s="65" t="s">
        <v>97</v>
      </c>
      <c r="D19" s="125" t="s">
        <v>35</v>
      </c>
      <c r="E19" s="126"/>
      <c r="F19" s="127"/>
      <c r="G19" s="71"/>
      <c r="H19" s="132" t="s">
        <v>28</v>
      </c>
      <c r="I19" s="133"/>
      <c r="J19" s="134"/>
      <c r="K19" s="15" t="s">
        <v>96</v>
      </c>
      <c r="L19" s="15" t="s">
        <v>20</v>
      </c>
      <c r="M19" s="15" t="s">
        <v>1</v>
      </c>
    </row>
    <row r="20" spans="1:13" ht="20.100000000000001" customHeight="1">
      <c r="A20" s="86" t="s">
        <v>58</v>
      </c>
      <c r="B20" s="87">
        <v>2.86</v>
      </c>
      <c r="C20" s="88">
        <v>-0.35</v>
      </c>
      <c r="D20" s="116">
        <v>25992902</v>
      </c>
      <c r="E20" s="117">
        <v>25992902</v>
      </c>
      <c r="F20" s="118">
        <v>25992902</v>
      </c>
      <c r="G20" s="78"/>
      <c r="H20" s="119" t="s">
        <v>58</v>
      </c>
      <c r="I20" s="120" t="s">
        <v>58</v>
      </c>
      <c r="J20" s="121" t="s">
        <v>58</v>
      </c>
      <c r="K20" s="87">
        <v>2.86</v>
      </c>
      <c r="L20" s="88">
        <v>-0.35</v>
      </c>
      <c r="M20" s="90">
        <v>74146800.75</v>
      </c>
    </row>
    <row r="21" spans="1:13" ht="20.100000000000001" customHeight="1">
      <c r="A21" s="89" t="s">
        <v>180</v>
      </c>
      <c r="B21" s="87">
        <v>0.5</v>
      </c>
      <c r="C21" s="88">
        <v>2.04</v>
      </c>
      <c r="D21" s="116">
        <v>6800000</v>
      </c>
      <c r="E21" s="117">
        <v>6800000</v>
      </c>
      <c r="F21" s="118">
        <v>6800000</v>
      </c>
      <c r="G21" s="78"/>
      <c r="H21" s="119" t="s">
        <v>46</v>
      </c>
      <c r="I21" s="120" t="s">
        <v>46</v>
      </c>
      <c r="J21" s="121" t="s">
        <v>46</v>
      </c>
      <c r="K21" s="87">
        <v>10.5</v>
      </c>
      <c r="L21" s="88">
        <v>0.1</v>
      </c>
      <c r="M21" s="90">
        <v>38731250</v>
      </c>
    </row>
    <row r="22" spans="1:13" ht="20.100000000000001" customHeight="1">
      <c r="A22" s="89" t="s">
        <v>203</v>
      </c>
      <c r="B22" s="87">
        <v>0.2</v>
      </c>
      <c r="C22" s="88">
        <v>5.26</v>
      </c>
      <c r="D22" s="116">
        <v>6158666</v>
      </c>
      <c r="E22" s="117">
        <v>6158666</v>
      </c>
      <c r="F22" s="118">
        <v>6158666</v>
      </c>
      <c r="G22" s="78"/>
      <c r="H22" s="119" t="s">
        <v>245</v>
      </c>
      <c r="I22" s="120" t="s">
        <v>245</v>
      </c>
      <c r="J22" s="121" t="s">
        <v>245</v>
      </c>
      <c r="K22" s="87">
        <v>9.5500000000000007</v>
      </c>
      <c r="L22" s="88">
        <v>-0.52</v>
      </c>
      <c r="M22" s="90">
        <v>27259000</v>
      </c>
    </row>
    <row r="23" spans="1:13" ht="20.100000000000001" customHeight="1">
      <c r="A23" s="89" t="s">
        <v>117</v>
      </c>
      <c r="B23" s="87">
        <v>0.77</v>
      </c>
      <c r="C23" s="88">
        <v>-1.28</v>
      </c>
      <c r="D23" s="116">
        <v>5392875</v>
      </c>
      <c r="E23" s="117">
        <v>5392875</v>
      </c>
      <c r="F23" s="118">
        <v>5392875</v>
      </c>
      <c r="G23" s="78"/>
      <c r="H23" s="119" t="s">
        <v>248</v>
      </c>
      <c r="I23" s="120" t="s">
        <v>248</v>
      </c>
      <c r="J23" s="121" t="s">
        <v>248</v>
      </c>
      <c r="K23" s="87">
        <v>7.5</v>
      </c>
      <c r="L23" s="88">
        <v>0</v>
      </c>
      <c r="M23" s="90">
        <v>21006750</v>
      </c>
    </row>
    <row r="24" spans="1:13" ht="20.100000000000001" customHeight="1">
      <c r="A24" s="86" t="s">
        <v>186</v>
      </c>
      <c r="B24" s="87">
        <v>0.26</v>
      </c>
      <c r="C24" s="88">
        <v>4</v>
      </c>
      <c r="D24" s="116">
        <v>4179466</v>
      </c>
      <c r="E24" s="117">
        <v>4179466</v>
      </c>
      <c r="F24" s="118">
        <v>4179466</v>
      </c>
      <c r="G24" s="78"/>
      <c r="H24" s="119" t="s">
        <v>59</v>
      </c>
      <c r="I24" s="120" t="s">
        <v>59</v>
      </c>
      <c r="J24" s="121" t="s">
        <v>59</v>
      </c>
      <c r="K24" s="87">
        <v>13.7</v>
      </c>
      <c r="L24" s="88">
        <v>0</v>
      </c>
      <c r="M24" s="90">
        <v>10645877.08</v>
      </c>
    </row>
    <row r="25" spans="1:13" s="7" customFormat="1" ht="22.5" customHeight="1">
      <c r="A25" s="109" t="s">
        <v>304</v>
      </c>
      <c r="B25" s="158" t="s">
        <v>305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 ht="33" customHeight="1">
      <c r="A26" s="122" t="s">
        <v>250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</row>
    <row r="27" spans="1:13" ht="20.25" customHeight="1">
      <c r="A27" s="115" t="s">
        <v>100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</sheetData>
  <mergeCells count="45">
    <mergeCell ref="B25:M25"/>
    <mergeCell ref="H15:J15"/>
    <mergeCell ref="H16:J16"/>
    <mergeCell ref="H17:J17"/>
    <mergeCell ref="D17:F17"/>
    <mergeCell ref="D20:F20"/>
    <mergeCell ref="H20:J20"/>
    <mergeCell ref="D21:F21"/>
    <mergeCell ref="H21:J21"/>
    <mergeCell ref="D22:F22"/>
    <mergeCell ref="H22:J22"/>
    <mergeCell ref="D23:F23"/>
    <mergeCell ref="H23:J23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A27:M27"/>
    <mergeCell ref="D24:F24"/>
    <mergeCell ref="H24:J24"/>
    <mergeCell ref="A26:M26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rightToLeft="1" topLeftCell="A59" workbookViewId="0">
      <selection activeCell="N10" sqref="N10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23.25" customHeight="1">
      <c r="B1" s="182" t="s">
        <v>299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2:15" ht="28.5" customHeight="1">
      <c r="B2" s="66" t="s">
        <v>11</v>
      </c>
      <c r="C2" s="67" t="s">
        <v>12</v>
      </c>
      <c r="D2" s="67" t="s">
        <v>13</v>
      </c>
      <c r="E2" s="67" t="s">
        <v>14</v>
      </c>
      <c r="F2" s="67" t="s">
        <v>15</v>
      </c>
      <c r="G2" s="67" t="s">
        <v>16</v>
      </c>
      <c r="H2" s="67" t="s">
        <v>17</v>
      </c>
      <c r="I2" s="67" t="s">
        <v>18</v>
      </c>
      <c r="J2" s="67" t="s">
        <v>19</v>
      </c>
      <c r="K2" s="67" t="s">
        <v>20</v>
      </c>
      <c r="L2" s="67" t="s">
        <v>3</v>
      </c>
      <c r="M2" s="67" t="s">
        <v>2</v>
      </c>
      <c r="N2" s="67" t="s">
        <v>1</v>
      </c>
    </row>
    <row r="3" spans="2:15" ht="15.6" customHeight="1">
      <c r="B3" s="191" t="s">
        <v>21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66"/>
    </row>
    <row r="4" spans="2:15" ht="15.6" customHeight="1">
      <c r="B4" s="52" t="s">
        <v>254</v>
      </c>
      <c r="C4" s="11" t="s">
        <v>255</v>
      </c>
      <c r="D4" s="19">
        <v>0.37</v>
      </c>
      <c r="E4" s="19">
        <v>0.37</v>
      </c>
      <c r="F4" s="19">
        <v>0.37</v>
      </c>
      <c r="G4" s="19">
        <v>0.37</v>
      </c>
      <c r="H4" s="19">
        <v>0.37</v>
      </c>
      <c r="I4" s="19">
        <v>0.37</v>
      </c>
      <c r="J4" s="19">
        <v>0.37</v>
      </c>
      <c r="K4" s="20">
        <v>0</v>
      </c>
      <c r="L4" s="21">
        <v>2</v>
      </c>
      <c r="M4" s="21">
        <v>1000000</v>
      </c>
      <c r="N4" s="21">
        <v>370000</v>
      </c>
    </row>
    <row r="5" spans="2:15" ht="15.6" customHeight="1">
      <c r="B5" s="51" t="s">
        <v>194</v>
      </c>
      <c r="C5" s="11" t="s">
        <v>195</v>
      </c>
      <c r="D5" s="19">
        <v>1.62</v>
      </c>
      <c r="E5" s="19">
        <v>1.62</v>
      </c>
      <c r="F5" s="19">
        <v>1.62</v>
      </c>
      <c r="G5" s="19">
        <v>1.62</v>
      </c>
      <c r="H5" s="19">
        <v>1.61</v>
      </c>
      <c r="I5" s="19">
        <v>1.62</v>
      </c>
      <c r="J5" s="19">
        <v>1.62</v>
      </c>
      <c r="K5" s="20">
        <v>0</v>
      </c>
      <c r="L5" s="21">
        <v>1</v>
      </c>
      <c r="M5" s="21">
        <v>4000000</v>
      </c>
      <c r="N5" s="21">
        <v>6480000</v>
      </c>
      <c r="O5" s="7"/>
    </row>
    <row r="6" spans="2:15" ht="15.6" customHeight="1">
      <c r="B6" s="51" t="s">
        <v>180</v>
      </c>
      <c r="C6" s="11" t="s">
        <v>181</v>
      </c>
      <c r="D6" s="19">
        <v>0.49</v>
      </c>
      <c r="E6" s="19">
        <v>0.5</v>
      </c>
      <c r="F6" s="19">
        <v>0.49</v>
      </c>
      <c r="G6" s="19">
        <v>0.5</v>
      </c>
      <c r="H6" s="19">
        <v>0.49</v>
      </c>
      <c r="I6" s="19">
        <v>0.5</v>
      </c>
      <c r="J6" s="19">
        <v>0.49</v>
      </c>
      <c r="K6" s="20">
        <v>2.04</v>
      </c>
      <c r="L6" s="21">
        <v>13</v>
      </c>
      <c r="M6" s="21">
        <v>6800000</v>
      </c>
      <c r="N6" s="21">
        <v>3370000</v>
      </c>
      <c r="O6" s="7"/>
    </row>
    <row r="7" spans="2:15" ht="15.6" customHeight="1">
      <c r="B7" s="51" t="s">
        <v>186</v>
      </c>
      <c r="C7" s="11" t="s">
        <v>187</v>
      </c>
      <c r="D7" s="19">
        <v>0.26</v>
      </c>
      <c r="E7" s="19">
        <v>0.26</v>
      </c>
      <c r="F7" s="19">
        <v>0.26</v>
      </c>
      <c r="G7" s="19">
        <v>0.26</v>
      </c>
      <c r="H7" s="19">
        <v>0.25</v>
      </c>
      <c r="I7" s="19">
        <v>0.26</v>
      </c>
      <c r="J7" s="19">
        <v>0.25</v>
      </c>
      <c r="K7" s="20">
        <v>4</v>
      </c>
      <c r="L7" s="21">
        <v>4</v>
      </c>
      <c r="M7" s="21">
        <v>4179466</v>
      </c>
      <c r="N7" s="21">
        <v>1086661.1599999999</v>
      </c>
      <c r="O7" s="7"/>
    </row>
    <row r="8" spans="2:15" ht="15.6" customHeight="1">
      <c r="B8" s="52" t="s">
        <v>263</v>
      </c>
      <c r="C8" s="11" t="s">
        <v>264</v>
      </c>
      <c r="D8" s="19">
        <v>0.12</v>
      </c>
      <c r="E8" s="19">
        <v>0.12</v>
      </c>
      <c r="F8" s="19">
        <v>0.12</v>
      </c>
      <c r="G8" s="19">
        <v>0.12</v>
      </c>
      <c r="H8" s="19">
        <v>0.12</v>
      </c>
      <c r="I8" s="19">
        <v>0.12</v>
      </c>
      <c r="J8" s="19">
        <v>0.12</v>
      </c>
      <c r="K8" s="20">
        <v>0</v>
      </c>
      <c r="L8" s="21">
        <v>2</v>
      </c>
      <c r="M8" s="21">
        <v>336198</v>
      </c>
      <c r="N8" s="21">
        <v>40343.760000000002</v>
      </c>
      <c r="O8" s="7"/>
    </row>
    <row r="9" spans="2:15" ht="15.6" customHeight="1">
      <c r="B9" s="68" t="s">
        <v>115</v>
      </c>
      <c r="C9" s="49" t="s">
        <v>116</v>
      </c>
      <c r="D9" s="19">
        <v>1.3</v>
      </c>
      <c r="E9" s="19">
        <v>1.3</v>
      </c>
      <c r="F9" s="19">
        <v>1.3</v>
      </c>
      <c r="G9" s="19">
        <v>1.3</v>
      </c>
      <c r="H9" s="19">
        <v>1.3</v>
      </c>
      <c r="I9" s="19">
        <v>1.3</v>
      </c>
      <c r="J9" s="19">
        <v>1.3</v>
      </c>
      <c r="K9" s="20">
        <v>0</v>
      </c>
      <c r="L9" s="21">
        <v>1</v>
      </c>
      <c r="M9" s="21">
        <v>300000</v>
      </c>
      <c r="N9" s="21">
        <v>390000</v>
      </c>
      <c r="O9" s="7"/>
    </row>
    <row r="10" spans="2:15" ht="15.6" customHeight="1">
      <c r="B10" s="52" t="s">
        <v>203</v>
      </c>
      <c r="C10" s="11" t="s">
        <v>204</v>
      </c>
      <c r="D10" s="19">
        <v>0.19</v>
      </c>
      <c r="E10" s="19">
        <v>0.2</v>
      </c>
      <c r="F10" s="19">
        <v>0.19</v>
      </c>
      <c r="G10" s="19">
        <v>0.19</v>
      </c>
      <c r="H10" s="19">
        <v>0.19</v>
      </c>
      <c r="I10" s="19">
        <v>0.2</v>
      </c>
      <c r="J10" s="19">
        <v>0.19</v>
      </c>
      <c r="K10" s="20">
        <v>5.26</v>
      </c>
      <c r="L10" s="21">
        <v>6</v>
      </c>
      <c r="M10" s="21">
        <v>6158666</v>
      </c>
      <c r="N10" s="21">
        <v>1180446.54</v>
      </c>
      <c r="O10" s="7"/>
    </row>
    <row r="11" spans="2:15" ht="15.6" customHeight="1">
      <c r="B11" s="52" t="s">
        <v>243</v>
      </c>
      <c r="C11" s="11" t="s">
        <v>244</v>
      </c>
      <c r="D11" s="19">
        <v>0.06</v>
      </c>
      <c r="E11" s="19">
        <v>0.06</v>
      </c>
      <c r="F11" s="19">
        <v>0.06</v>
      </c>
      <c r="G11" s="19">
        <v>0.06</v>
      </c>
      <c r="H11" s="19">
        <v>0.06</v>
      </c>
      <c r="I11" s="19">
        <v>0.06</v>
      </c>
      <c r="J11" s="19">
        <v>0.06</v>
      </c>
      <c r="K11" s="20">
        <v>0</v>
      </c>
      <c r="L11" s="21">
        <v>1</v>
      </c>
      <c r="M11" s="21">
        <v>584250</v>
      </c>
      <c r="N11" s="21">
        <v>35055</v>
      </c>
      <c r="O11" s="7"/>
    </row>
    <row r="12" spans="2:15" ht="15.6" customHeight="1">
      <c r="B12" s="192" t="s">
        <v>22</v>
      </c>
      <c r="C12" s="168"/>
      <c r="D12" s="186"/>
      <c r="E12" s="187"/>
      <c r="F12" s="187"/>
      <c r="G12" s="187"/>
      <c r="H12" s="187"/>
      <c r="I12" s="187"/>
      <c r="J12" s="187"/>
      <c r="K12" s="171"/>
      <c r="L12" s="21">
        <f>SUM(L4:L11)</f>
        <v>30</v>
      </c>
      <c r="M12" s="21">
        <f>SUM(M4:M11)</f>
        <v>23358580</v>
      </c>
      <c r="N12" s="21">
        <f>SUM(N4:N11)</f>
        <v>12952506.460000001</v>
      </c>
      <c r="O12" s="7"/>
    </row>
    <row r="13" spans="2:15" ht="12.75" customHeight="1">
      <c r="B13" s="164" t="s">
        <v>247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2:15" ht="15.6" customHeight="1">
      <c r="B14" s="51" t="s">
        <v>248</v>
      </c>
      <c r="C14" s="18" t="s">
        <v>249</v>
      </c>
      <c r="D14" s="19">
        <v>7.5</v>
      </c>
      <c r="E14" s="19">
        <v>7.5</v>
      </c>
      <c r="F14" s="19">
        <v>7.5</v>
      </c>
      <c r="G14" s="19">
        <v>7.5</v>
      </c>
      <c r="H14" s="19">
        <v>7.5</v>
      </c>
      <c r="I14" s="19">
        <v>7.5</v>
      </c>
      <c r="J14" s="19">
        <v>7.5</v>
      </c>
      <c r="K14" s="20">
        <v>0</v>
      </c>
      <c r="L14" s="21">
        <v>31</v>
      </c>
      <c r="M14" s="21">
        <v>2800900</v>
      </c>
      <c r="N14" s="21">
        <v>21006750</v>
      </c>
    </row>
    <row r="15" spans="2:15" ht="15.6" customHeight="1">
      <c r="B15" s="51" t="s">
        <v>215</v>
      </c>
      <c r="C15" s="18" t="s">
        <v>216</v>
      </c>
      <c r="D15" s="19">
        <v>2.25</v>
      </c>
      <c r="E15" s="19">
        <v>2.35</v>
      </c>
      <c r="F15" s="19">
        <v>2.25</v>
      </c>
      <c r="G15" s="19">
        <v>2.35</v>
      </c>
      <c r="H15" s="19">
        <v>2.25</v>
      </c>
      <c r="I15" s="19">
        <v>2.35</v>
      </c>
      <c r="J15" s="19">
        <v>2.25</v>
      </c>
      <c r="K15" s="20">
        <v>4.4400000000000004</v>
      </c>
      <c r="L15" s="21">
        <v>3</v>
      </c>
      <c r="M15" s="21">
        <v>519000</v>
      </c>
      <c r="N15" s="21">
        <v>1217693</v>
      </c>
    </row>
    <row r="16" spans="2:15" ht="15.6" customHeight="1">
      <c r="B16" s="167" t="s">
        <v>251</v>
      </c>
      <c r="C16" s="168"/>
      <c r="D16" s="169"/>
      <c r="E16" s="170"/>
      <c r="F16" s="170"/>
      <c r="G16" s="170"/>
      <c r="H16" s="170"/>
      <c r="I16" s="170"/>
      <c r="J16" s="170"/>
      <c r="K16" s="171"/>
      <c r="L16" s="21">
        <f>SUM(L14:L15)</f>
        <v>34</v>
      </c>
      <c r="M16" s="21">
        <f>SUM(M14:M15)</f>
        <v>3319900</v>
      </c>
      <c r="N16" s="21">
        <f>SUM(N14:N15)</f>
        <v>22224443</v>
      </c>
    </row>
    <row r="17" spans="2:15" ht="15.6" customHeight="1">
      <c r="B17" s="164" t="s">
        <v>306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2:15" ht="15.6" customHeight="1">
      <c r="B18" s="51" t="s">
        <v>75</v>
      </c>
      <c r="C18" s="11" t="s">
        <v>76</v>
      </c>
      <c r="D18" s="19">
        <v>0.46</v>
      </c>
      <c r="E18" s="19">
        <v>0.46</v>
      </c>
      <c r="F18" s="19">
        <v>0.46</v>
      </c>
      <c r="G18" s="19">
        <v>0.46</v>
      </c>
      <c r="H18" s="19">
        <v>0.46</v>
      </c>
      <c r="I18" s="19">
        <v>0.46</v>
      </c>
      <c r="J18" s="19">
        <v>0.46</v>
      </c>
      <c r="K18" s="20">
        <v>0</v>
      </c>
      <c r="L18" s="21">
        <v>5</v>
      </c>
      <c r="M18" s="21">
        <v>625882</v>
      </c>
      <c r="N18" s="21">
        <v>287905.71999999997</v>
      </c>
      <c r="O18" s="7"/>
    </row>
    <row r="19" spans="2:15" ht="15.6" customHeight="1">
      <c r="B19" s="167" t="s">
        <v>307</v>
      </c>
      <c r="C19" s="168"/>
      <c r="D19" s="169"/>
      <c r="E19" s="170"/>
      <c r="F19" s="170"/>
      <c r="G19" s="170"/>
      <c r="H19" s="170"/>
      <c r="I19" s="170"/>
      <c r="J19" s="170"/>
      <c r="K19" s="171"/>
      <c r="L19" s="21">
        <v>5</v>
      </c>
      <c r="M19" s="21">
        <v>625882</v>
      </c>
      <c r="N19" s="21">
        <v>287905.71999999997</v>
      </c>
    </row>
    <row r="20" spans="2:15" ht="15.6" customHeight="1">
      <c r="B20" s="184" t="s">
        <v>23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66"/>
    </row>
    <row r="21" spans="2:15" ht="15.6" customHeight="1">
      <c r="B21" s="51" t="s">
        <v>205</v>
      </c>
      <c r="C21" s="11" t="s">
        <v>206</v>
      </c>
      <c r="D21" s="19">
        <v>29</v>
      </c>
      <c r="E21" s="19">
        <v>29</v>
      </c>
      <c r="F21" s="19">
        <v>29</v>
      </c>
      <c r="G21" s="19">
        <v>29</v>
      </c>
      <c r="H21" s="19">
        <v>29</v>
      </c>
      <c r="I21" s="19">
        <v>29</v>
      </c>
      <c r="J21" s="19">
        <v>29</v>
      </c>
      <c r="K21" s="20">
        <v>0</v>
      </c>
      <c r="L21" s="21">
        <v>7</v>
      </c>
      <c r="M21" s="21">
        <v>235500</v>
      </c>
      <c r="N21" s="21">
        <v>6829500</v>
      </c>
    </row>
    <row r="22" spans="2:15" ht="15.6" customHeight="1">
      <c r="B22" s="51" t="s">
        <v>207</v>
      </c>
      <c r="C22" s="11" t="s">
        <v>208</v>
      </c>
      <c r="D22" s="19">
        <v>3.05</v>
      </c>
      <c r="E22" s="19">
        <v>3.05</v>
      </c>
      <c r="F22" s="19">
        <v>3.05</v>
      </c>
      <c r="G22" s="19">
        <v>3.05</v>
      </c>
      <c r="H22" s="19">
        <v>3.05</v>
      </c>
      <c r="I22" s="19">
        <v>3.05</v>
      </c>
      <c r="J22" s="19">
        <v>3.05</v>
      </c>
      <c r="K22" s="20">
        <v>0</v>
      </c>
      <c r="L22" s="21">
        <v>1</v>
      </c>
      <c r="M22" s="21">
        <v>300000</v>
      </c>
      <c r="N22" s="21">
        <v>915000</v>
      </c>
    </row>
    <row r="23" spans="2:15" ht="15.6" customHeight="1">
      <c r="B23" s="51" t="s">
        <v>59</v>
      </c>
      <c r="C23" s="11" t="s">
        <v>60</v>
      </c>
      <c r="D23" s="19">
        <v>13.7</v>
      </c>
      <c r="E23" s="19">
        <v>13.74</v>
      </c>
      <c r="F23" s="19">
        <v>13.69</v>
      </c>
      <c r="G23" s="19">
        <v>13.7</v>
      </c>
      <c r="H23" s="19">
        <v>13.71</v>
      </c>
      <c r="I23" s="19">
        <v>13.7</v>
      </c>
      <c r="J23" s="19">
        <v>13.7</v>
      </c>
      <c r="K23" s="20">
        <v>0</v>
      </c>
      <c r="L23" s="21">
        <v>12</v>
      </c>
      <c r="M23" s="21">
        <v>777000</v>
      </c>
      <c r="N23" s="21">
        <v>10645877.08</v>
      </c>
    </row>
    <row r="24" spans="2:15" ht="15.6" customHeight="1">
      <c r="B24" s="167" t="s">
        <v>45</v>
      </c>
      <c r="C24" s="168"/>
      <c r="D24" s="169"/>
      <c r="E24" s="170"/>
      <c r="F24" s="170"/>
      <c r="G24" s="170"/>
      <c r="H24" s="170"/>
      <c r="I24" s="170"/>
      <c r="J24" s="170"/>
      <c r="K24" s="171"/>
      <c r="L24" s="21">
        <f>SUM(L21:L23)</f>
        <v>20</v>
      </c>
      <c r="M24" s="21">
        <f>SUM(M21:M23)</f>
        <v>1312500</v>
      </c>
      <c r="N24" s="21">
        <f>SUM(N21:N23)</f>
        <v>18390377.079999998</v>
      </c>
    </row>
    <row r="25" spans="2:15" ht="15.6" customHeight="1">
      <c r="B25" s="164" t="s">
        <v>24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</row>
    <row r="26" spans="2:15" ht="15.6" customHeight="1">
      <c r="B26" s="51" t="s">
        <v>58</v>
      </c>
      <c r="C26" s="11" t="s">
        <v>57</v>
      </c>
      <c r="D26" s="19">
        <v>2.87</v>
      </c>
      <c r="E26" s="19">
        <v>2.87</v>
      </c>
      <c r="F26" s="19">
        <v>2.85</v>
      </c>
      <c r="G26" s="19">
        <v>2.85</v>
      </c>
      <c r="H26" s="19">
        <v>2.86</v>
      </c>
      <c r="I26" s="19">
        <v>2.86</v>
      </c>
      <c r="J26" s="19">
        <v>2.87</v>
      </c>
      <c r="K26" s="20">
        <v>-0.35</v>
      </c>
      <c r="L26" s="21">
        <v>63</v>
      </c>
      <c r="M26" s="21">
        <v>25992902</v>
      </c>
      <c r="N26" s="21">
        <v>74146800.75</v>
      </c>
      <c r="O26" s="7"/>
    </row>
    <row r="27" spans="2:15" ht="15.6" customHeight="1">
      <c r="B27" s="51" t="s">
        <v>117</v>
      </c>
      <c r="C27" s="11" t="s">
        <v>118</v>
      </c>
      <c r="D27" s="19">
        <v>0.78</v>
      </c>
      <c r="E27" s="19">
        <v>0.78</v>
      </c>
      <c r="F27" s="19">
        <v>0.77</v>
      </c>
      <c r="G27" s="19">
        <v>0.77</v>
      </c>
      <c r="H27" s="19">
        <v>0.76</v>
      </c>
      <c r="I27" s="19">
        <v>0.77</v>
      </c>
      <c r="J27" s="19">
        <v>0.78</v>
      </c>
      <c r="K27" s="20">
        <v>-1.28</v>
      </c>
      <c r="L27" s="21">
        <v>15</v>
      </c>
      <c r="M27" s="21">
        <v>5392875</v>
      </c>
      <c r="N27" s="21">
        <v>4170593.75</v>
      </c>
      <c r="O27" s="7"/>
    </row>
    <row r="28" spans="2:15" ht="15.6" customHeight="1">
      <c r="B28" s="51" t="s">
        <v>133</v>
      </c>
      <c r="C28" s="11" t="s">
        <v>134</v>
      </c>
      <c r="D28" s="19">
        <v>2</v>
      </c>
      <c r="E28" s="19">
        <v>2</v>
      </c>
      <c r="F28" s="19">
        <v>2</v>
      </c>
      <c r="G28" s="19">
        <v>2</v>
      </c>
      <c r="H28" s="19">
        <v>2.0299999999999998</v>
      </c>
      <c r="I28" s="19">
        <v>2</v>
      </c>
      <c r="J28" s="19">
        <v>2</v>
      </c>
      <c r="K28" s="20">
        <v>0</v>
      </c>
      <c r="L28" s="21">
        <v>3</v>
      </c>
      <c r="M28" s="21">
        <v>165000</v>
      </c>
      <c r="N28" s="21">
        <v>330000</v>
      </c>
      <c r="O28" s="7"/>
    </row>
    <row r="29" spans="2:15" ht="15.6" customHeight="1">
      <c r="B29" s="51" t="s">
        <v>233</v>
      </c>
      <c r="C29" s="11" t="s">
        <v>235</v>
      </c>
      <c r="D29" s="19">
        <v>1.53</v>
      </c>
      <c r="E29" s="19">
        <v>1.53</v>
      </c>
      <c r="F29" s="19">
        <v>1.53</v>
      </c>
      <c r="G29" s="19">
        <v>1.53</v>
      </c>
      <c r="H29" s="19">
        <v>1.52</v>
      </c>
      <c r="I29" s="19">
        <v>1.53</v>
      </c>
      <c r="J29" s="19">
        <v>1.52</v>
      </c>
      <c r="K29" s="20">
        <v>0.66</v>
      </c>
      <c r="L29" s="21">
        <v>5</v>
      </c>
      <c r="M29" s="21">
        <v>4000000</v>
      </c>
      <c r="N29" s="21">
        <v>6120000</v>
      </c>
      <c r="O29" s="7"/>
    </row>
    <row r="30" spans="2:15" ht="15.6" customHeight="1">
      <c r="B30" s="51" t="s">
        <v>232</v>
      </c>
      <c r="C30" s="11" t="s">
        <v>234</v>
      </c>
      <c r="D30" s="19">
        <v>2.13</v>
      </c>
      <c r="E30" s="19">
        <v>2.13</v>
      </c>
      <c r="F30" s="19">
        <v>2.12</v>
      </c>
      <c r="G30" s="19">
        <v>2.12</v>
      </c>
      <c r="H30" s="19">
        <v>2.13</v>
      </c>
      <c r="I30" s="19">
        <v>2.12</v>
      </c>
      <c r="J30" s="19">
        <v>2.13</v>
      </c>
      <c r="K30" s="20">
        <v>-0.47</v>
      </c>
      <c r="L30" s="21">
        <v>7</v>
      </c>
      <c r="M30" s="21">
        <v>1919141</v>
      </c>
      <c r="N30" s="21">
        <v>4077520.33</v>
      </c>
      <c r="O30" s="7"/>
    </row>
    <row r="31" spans="2:15" ht="15.6" customHeight="1">
      <c r="B31" s="51" t="s">
        <v>174</v>
      </c>
      <c r="C31" s="11" t="s">
        <v>175</v>
      </c>
      <c r="D31" s="19">
        <v>4.4000000000000004</v>
      </c>
      <c r="E31" s="19">
        <v>4.68</v>
      </c>
      <c r="F31" s="19">
        <v>4.4000000000000004</v>
      </c>
      <c r="G31" s="19">
        <v>4.45</v>
      </c>
      <c r="H31" s="19">
        <v>4.3600000000000003</v>
      </c>
      <c r="I31" s="19">
        <v>4.41</v>
      </c>
      <c r="J31" s="19">
        <v>4.3499999999999996</v>
      </c>
      <c r="K31" s="20">
        <v>1.38</v>
      </c>
      <c r="L31" s="21">
        <v>5</v>
      </c>
      <c r="M31" s="21">
        <v>190000</v>
      </c>
      <c r="N31" s="21">
        <v>844800</v>
      </c>
      <c r="O31" s="7"/>
    </row>
    <row r="32" spans="2:15" ht="12.75" customHeight="1">
      <c r="B32" s="167" t="s">
        <v>25</v>
      </c>
      <c r="C32" s="168"/>
      <c r="D32" s="193"/>
      <c r="E32" s="187"/>
      <c r="F32" s="187"/>
      <c r="G32" s="187"/>
      <c r="H32" s="187"/>
      <c r="I32" s="187"/>
      <c r="J32" s="187"/>
      <c r="K32" s="171"/>
      <c r="L32" s="21">
        <f>SUM(L26:L31)</f>
        <v>98</v>
      </c>
      <c r="M32" s="21">
        <f>SUM(M26:M31)</f>
        <v>37659918</v>
      </c>
      <c r="N32" s="21">
        <f>SUM(N26:N31)</f>
        <v>89689714.829999998</v>
      </c>
    </row>
    <row r="33" spans="2:14" ht="13.5" customHeight="1">
      <c r="B33" s="164" t="s">
        <v>39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</row>
    <row r="34" spans="2:14" ht="13.5" customHeight="1">
      <c r="B34" s="51" t="s">
        <v>256</v>
      </c>
      <c r="C34" s="11" t="s">
        <v>257</v>
      </c>
      <c r="D34" s="19">
        <v>11</v>
      </c>
      <c r="E34" s="19">
        <v>11</v>
      </c>
      <c r="F34" s="19">
        <v>11</v>
      </c>
      <c r="G34" s="19">
        <v>11</v>
      </c>
      <c r="H34" s="19">
        <v>11.49</v>
      </c>
      <c r="I34" s="19">
        <v>11</v>
      </c>
      <c r="J34" s="19">
        <v>11.49</v>
      </c>
      <c r="K34" s="20">
        <v>-4.26</v>
      </c>
      <c r="L34" s="21">
        <v>2</v>
      </c>
      <c r="M34" s="21">
        <v>130000</v>
      </c>
      <c r="N34" s="21">
        <v>1430000</v>
      </c>
    </row>
    <row r="35" spans="2:14" ht="15.6" customHeight="1">
      <c r="B35" s="167" t="s">
        <v>49</v>
      </c>
      <c r="C35" s="168"/>
      <c r="D35" s="193"/>
      <c r="E35" s="187"/>
      <c r="F35" s="187"/>
      <c r="G35" s="187"/>
      <c r="H35" s="187"/>
      <c r="I35" s="187"/>
      <c r="J35" s="187"/>
      <c r="K35" s="171"/>
      <c r="L35" s="21">
        <v>2</v>
      </c>
      <c r="M35" s="21">
        <v>130000</v>
      </c>
      <c r="N35" s="21">
        <v>1430000</v>
      </c>
    </row>
    <row r="36" spans="2:14" ht="12" customHeight="1">
      <c r="B36" s="184" t="s">
        <v>26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66"/>
    </row>
    <row r="37" spans="2:14" ht="15.6" customHeight="1">
      <c r="B37" s="51" t="s">
        <v>125</v>
      </c>
      <c r="C37" s="11" t="s">
        <v>124</v>
      </c>
      <c r="D37" s="19">
        <v>25.6</v>
      </c>
      <c r="E37" s="19">
        <v>25.6</v>
      </c>
      <c r="F37" s="19">
        <v>25.6</v>
      </c>
      <c r="G37" s="19">
        <v>25.6</v>
      </c>
      <c r="H37" s="19">
        <v>25.6</v>
      </c>
      <c r="I37" s="19">
        <v>25.6</v>
      </c>
      <c r="J37" s="19">
        <v>25.6</v>
      </c>
      <c r="K37" s="20">
        <v>0</v>
      </c>
      <c r="L37" s="21">
        <v>1</v>
      </c>
      <c r="M37" s="21">
        <v>40000</v>
      </c>
      <c r="N37" s="21">
        <v>1024000</v>
      </c>
    </row>
    <row r="38" spans="2:14" ht="15.6" customHeight="1">
      <c r="B38" s="51" t="s">
        <v>46</v>
      </c>
      <c r="C38" s="11" t="s">
        <v>47</v>
      </c>
      <c r="D38" s="19">
        <v>10.5</v>
      </c>
      <c r="E38" s="19">
        <v>10.65</v>
      </c>
      <c r="F38" s="19">
        <v>10.49</v>
      </c>
      <c r="G38" s="19">
        <v>10.52</v>
      </c>
      <c r="H38" s="19">
        <v>10.5</v>
      </c>
      <c r="I38" s="19">
        <v>10.5</v>
      </c>
      <c r="J38" s="19">
        <v>10.49</v>
      </c>
      <c r="K38" s="20">
        <v>0.1</v>
      </c>
      <c r="L38" s="21">
        <v>37</v>
      </c>
      <c r="M38" s="21">
        <v>3680000</v>
      </c>
      <c r="N38" s="21">
        <v>38731250</v>
      </c>
    </row>
    <row r="39" spans="2:14" ht="15.6" customHeight="1">
      <c r="B39" s="167" t="s">
        <v>48</v>
      </c>
      <c r="C39" s="168"/>
      <c r="D39" s="193"/>
      <c r="E39" s="187"/>
      <c r="F39" s="187"/>
      <c r="G39" s="187"/>
      <c r="H39" s="187"/>
      <c r="I39" s="187"/>
      <c r="J39" s="187"/>
      <c r="K39" s="171"/>
      <c r="L39" s="21">
        <f>SUM(L37:L38)</f>
        <v>38</v>
      </c>
      <c r="M39" s="21">
        <f>SUM(M37:M38)</f>
        <v>3720000</v>
      </c>
      <c r="N39" s="21">
        <f>SUM(N37:N38)</f>
        <v>39755250</v>
      </c>
    </row>
    <row r="40" spans="2:14" ht="15.75" customHeight="1">
      <c r="B40" s="177" t="s">
        <v>27</v>
      </c>
      <c r="C40" s="178"/>
      <c r="D40" s="188"/>
      <c r="E40" s="189"/>
      <c r="F40" s="189"/>
      <c r="G40" s="189"/>
      <c r="H40" s="189"/>
      <c r="I40" s="189"/>
      <c r="J40" s="189"/>
      <c r="K40" s="190"/>
      <c r="L40" s="31">
        <f>L39+L35+L32+L24+L19+L16+L12</f>
        <v>227</v>
      </c>
      <c r="M40" s="31">
        <f t="shared" ref="M40:N40" si="0">M39+M35+M32+M24+M19+M16+M12</f>
        <v>70126780</v>
      </c>
      <c r="N40" s="31">
        <f t="shared" si="0"/>
        <v>184730197.09</v>
      </c>
    </row>
    <row r="41" spans="2:14" ht="23.25" customHeight="1">
      <c r="B41" s="182" t="s">
        <v>300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3"/>
    </row>
    <row r="42" spans="2:14" ht="30.75" customHeight="1">
      <c r="B42" s="66" t="s">
        <v>11</v>
      </c>
      <c r="C42" s="67" t="s">
        <v>12</v>
      </c>
      <c r="D42" s="67" t="s">
        <v>13</v>
      </c>
      <c r="E42" s="67" t="s">
        <v>14</v>
      </c>
      <c r="F42" s="67" t="s">
        <v>15</v>
      </c>
      <c r="G42" s="67" t="s">
        <v>16</v>
      </c>
      <c r="H42" s="67" t="s">
        <v>17</v>
      </c>
      <c r="I42" s="67" t="s">
        <v>18</v>
      </c>
      <c r="J42" s="67" t="s">
        <v>19</v>
      </c>
      <c r="K42" s="67" t="s">
        <v>20</v>
      </c>
      <c r="L42" s="67" t="s">
        <v>3</v>
      </c>
      <c r="M42" s="67" t="s">
        <v>2</v>
      </c>
      <c r="N42" s="67" t="s">
        <v>1</v>
      </c>
    </row>
    <row r="43" spans="2:14" ht="15.6" customHeight="1">
      <c r="B43" s="191" t="s">
        <v>24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66"/>
    </row>
    <row r="44" spans="2:14" ht="15.6" customHeight="1">
      <c r="B44" s="51" t="s">
        <v>236</v>
      </c>
      <c r="C44" s="48" t="s">
        <v>237</v>
      </c>
      <c r="D44" s="19">
        <v>3.95</v>
      </c>
      <c r="E44" s="19">
        <v>3.98</v>
      </c>
      <c r="F44" s="19">
        <v>3.9</v>
      </c>
      <c r="G44" s="19">
        <v>3.95</v>
      </c>
      <c r="H44" s="19">
        <v>3.94</v>
      </c>
      <c r="I44" s="19">
        <v>3.92</v>
      </c>
      <c r="J44" s="19">
        <v>3.95</v>
      </c>
      <c r="K44" s="20">
        <v>-0.76</v>
      </c>
      <c r="L44" s="21">
        <v>19</v>
      </c>
      <c r="M44" s="21">
        <v>2676467</v>
      </c>
      <c r="N44" s="21">
        <v>10568573.300000001</v>
      </c>
    </row>
    <row r="45" spans="2:14" ht="15.6" customHeight="1">
      <c r="B45" s="194" t="s">
        <v>25</v>
      </c>
      <c r="C45" s="168"/>
      <c r="D45" s="186"/>
      <c r="E45" s="187"/>
      <c r="F45" s="187"/>
      <c r="G45" s="187"/>
      <c r="H45" s="187"/>
      <c r="I45" s="187"/>
      <c r="J45" s="187"/>
      <c r="K45" s="171"/>
      <c r="L45" s="21">
        <v>19</v>
      </c>
      <c r="M45" s="21">
        <v>2676467</v>
      </c>
      <c r="N45" s="21">
        <v>10568573.300000001</v>
      </c>
    </row>
    <row r="46" spans="2:14" ht="15.6" customHeight="1">
      <c r="B46" s="177" t="s">
        <v>52</v>
      </c>
      <c r="C46" s="178"/>
      <c r="D46" s="188"/>
      <c r="E46" s="189"/>
      <c r="F46" s="189"/>
      <c r="G46" s="189"/>
      <c r="H46" s="189"/>
      <c r="I46" s="189"/>
      <c r="J46" s="189"/>
      <c r="K46" s="190"/>
      <c r="L46" s="31">
        <f>L45</f>
        <v>19</v>
      </c>
      <c r="M46" s="31">
        <f t="shared" ref="M46:N46" si="1">M45</f>
        <v>2676467</v>
      </c>
      <c r="N46" s="31">
        <f t="shared" si="1"/>
        <v>10568573.300000001</v>
      </c>
    </row>
    <row r="47" spans="2:14" ht="31.5" customHeight="1">
      <c r="B47" s="182" t="s">
        <v>301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2:14" ht="33.75" customHeight="1">
      <c r="B48" s="66" t="s">
        <v>11</v>
      </c>
      <c r="C48" s="67" t="s">
        <v>12</v>
      </c>
      <c r="D48" s="67" t="s">
        <v>13</v>
      </c>
      <c r="E48" s="67" t="s">
        <v>14</v>
      </c>
      <c r="F48" s="67" t="s">
        <v>15</v>
      </c>
      <c r="G48" s="67" t="s">
        <v>16</v>
      </c>
      <c r="H48" s="67" t="s">
        <v>17</v>
      </c>
      <c r="I48" s="67" t="s">
        <v>18</v>
      </c>
      <c r="J48" s="67" t="s">
        <v>19</v>
      </c>
      <c r="K48" s="67" t="s">
        <v>20</v>
      </c>
      <c r="L48" s="67" t="s">
        <v>3</v>
      </c>
      <c r="M48" s="67" t="s">
        <v>2</v>
      </c>
      <c r="N48" s="67" t="s">
        <v>1</v>
      </c>
    </row>
    <row r="49" spans="2:16" ht="15.6" customHeight="1">
      <c r="B49" s="184" t="s">
        <v>23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66"/>
    </row>
    <row r="50" spans="2:16" ht="15.6" customHeight="1">
      <c r="B50" s="52" t="s">
        <v>79</v>
      </c>
      <c r="C50" s="13" t="s">
        <v>78</v>
      </c>
      <c r="D50" s="19">
        <v>1.92</v>
      </c>
      <c r="E50" s="19">
        <v>1.92</v>
      </c>
      <c r="F50" s="19">
        <v>1.92</v>
      </c>
      <c r="G50" s="19">
        <v>1.92</v>
      </c>
      <c r="H50" s="19">
        <v>2</v>
      </c>
      <c r="I50" s="19">
        <v>1.92</v>
      </c>
      <c r="J50" s="19">
        <v>2</v>
      </c>
      <c r="K50" s="20">
        <v>-4</v>
      </c>
      <c r="L50" s="21">
        <v>3</v>
      </c>
      <c r="M50" s="21">
        <v>1600000</v>
      </c>
      <c r="N50" s="21">
        <v>3072000</v>
      </c>
    </row>
    <row r="51" spans="2:16" ht="15.6" customHeight="1">
      <c r="B51" s="167" t="s">
        <v>45</v>
      </c>
      <c r="C51" s="168"/>
      <c r="D51" s="186"/>
      <c r="E51" s="187"/>
      <c r="F51" s="187"/>
      <c r="G51" s="187"/>
      <c r="H51" s="187"/>
      <c r="I51" s="187"/>
      <c r="J51" s="187"/>
      <c r="K51" s="171"/>
      <c r="L51" s="21">
        <v>3</v>
      </c>
      <c r="M51" s="21">
        <v>1600000</v>
      </c>
      <c r="N51" s="21">
        <v>3072000</v>
      </c>
    </row>
    <row r="52" spans="2:16" ht="15.6" customHeight="1">
      <c r="B52" s="164" t="s">
        <v>24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6"/>
      <c r="O52" s="7"/>
      <c r="P52" s="7"/>
    </row>
    <row r="53" spans="2:16" ht="15.6" customHeight="1">
      <c r="B53" s="51" t="s">
        <v>84</v>
      </c>
      <c r="C53" s="18" t="s">
        <v>83</v>
      </c>
      <c r="D53" s="19">
        <v>0.71</v>
      </c>
      <c r="E53" s="19">
        <v>0.71</v>
      </c>
      <c r="F53" s="19">
        <v>0.71</v>
      </c>
      <c r="G53" s="19">
        <v>0.71</v>
      </c>
      <c r="H53" s="19">
        <v>0.7</v>
      </c>
      <c r="I53" s="19">
        <v>0.71</v>
      </c>
      <c r="J53" s="19">
        <v>0.71</v>
      </c>
      <c r="K53" s="20">
        <v>0</v>
      </c>
      <c r="L53" s="21">
        <v>2</v>
      </c>
      <c r="M53" s="21">
        <v>500000</v>
      </c>
      <c r="N53" s="21">
        <v>355000</v>
      </c>
      <c r="O53" s="7"/>
      <c r="P53" s="7"/>
    </row>
    <row r="54" spans="2:16" ht="15.6" customHeight="1">
      <c r="B54" s="51" t="s">
        <v>149</v>
      </c>
      <c r="C54" s="18" t="s">
        <v>150</v>
      </c>
      <c r="D54" s="19">
        <v>1.9</v>
      </c>
      <c r="E54" s="19">
        <v>1.95</v>
      </c>
      <c r="F54" s="19">
        <v>1.9</v>
      </c>
      <c r="G54" s="19">
        <v>1.91</v>
      </c>
      <c r="H54" s="19">
        <v>1.9</v>
      </c>
      <c r="I54" s="19">
        <v>1.94</v>
      </c>
      <c r="J54" s="19">
        <v>1.9</v>
      </c>
      <c r="K54" s="20">
        <v>2.11</v>
      </c>
      <c r="L54" s="21">
        <v>17</v>
      </c>
      <c r="M54" s="21">
        <v>2098892</v>
      </c>
      <c r="N54" s="21">
        <v>4007294.8</v>
      </c>
    </row>
    <row r="55" spans="2:16" ht="15.6" customHeight="1">
      <c r="B55" s="51" t="s">
        <v>85</v>
      </c>
      <c r="C55" s="18" t="s">
        <v>82</v>
      </c>
      <c r="D55" s="19">
        <v>0.8</v>
      </c>
      <c r="E55" s="19">
        <v>0.8</v>
      </c>
      <c r="F55" s="19">
        <v>0.8</v>
      </c>
      <c r="G55" s="19">
        <v>0.8</v>
      </c>
      <c r="H55" s="19">
        <v>0.8</v>
      </c>
      <c r="I55" s="19">
        <v>0.8</v>
      </c>
      <c r="J55" s="19">
        <v>0.8</v>
      </c>
      <c r="K55" s="20">
        <v>0</v>
      </c>
      <c r="L55" s="21">
        <v>1</v>
      </c>
      <c r="M55" s="21">
        <v>134400</v>
      </c>
      <c r="N55" s="21">
        <v>107520</v>
      </c>
    </row>
    <row r="56" spans="2:16" ht="15.6" customHeight="1">
      <c r="B56" s="167" t="s">
        <v>25</v>
      </c>
      <c r="C56" s="168"/>
      <c r="D56" s="161"/>
      <c r="E56" s="162"/>
      <c r="F56" s="162"/>
      <c r="G56" s="162"/>
      <c r="H56" s="162"/>
      <c r="I56" s="162"/>
      <c r="J56" s="162"/>
      <c r="K56" s="163"/>
      <c r="L56" s="21">
        <f>SUM(L53:L55)</f>
        <v>20</v>
      </c>
      <c r="M56" s="21">
        <f>SUM(M53:M55)</f>
        <v>2733292</v>
      </c>
      <c r="N56" s="21">
        <f>SUM(N53:N55)</f>
        <v>4469814.8</v>
      </c>
    </row>
    <row r="57" spans="2:16" ht="15.6" customHeight="1">
      <c r="B57" s="164" t="s">
        <v>39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6"/>
      <c r="O57" s="7"/>
      <c r="P57" s="7"/>
    </row>
    <row r="58" spans="2:16" ht="15.6" customHeight="1">
      <c r="B58" s="51" t="s">
        <v>245</v>
      </c>
      <c r="C58" s="18" t="s">
        <v>246</v>
      </c>
      <c r="D58" s="19">
        <v>9.6</v>
      </c>
      <c r="E58" s="19">
        <v>9.6</v>
      </c>
      <c r="F58" s="19">
        <v>9.5500000000000007</v>
      </c>
      <c r="G58" s="19">
        <v>9.6</v>
      </c>
      <c r="H58" s="19">
        <v>9.61</v>
      </c>
      <c r="I58" s="19">
        <v>9.5500000000000007</v>
      </c>
      <c r="J58" s="19">
        <v>9.6</v>
      </c>
      <c r="K58" s="20">
        <v>-0.52</v>
      </c>
      <c r="L58" s="21">
        <v>4</v>
      </c>
      <c r="M58" s="21">
        <v>2840000</v>
      </c>
      <c r="N58" s="21">
        <v>27259000</v>
      </c>
    </row>
    <row r="59" spans="2:16" ht="15.6" customHeight="1">
      <c r="B59" s="167" t="s">
        <v>49</v>
      </c>
      <c r="C59" s="168"/>
      <c r="D59" s="161"/>
      <c r="E59" s="162"/>
      <c r="F59" s="162"/>
      <c r="G59" s="162"/>
      <c r="H59" s="162"/>
      <c r="I59" s="162"/>
      <c r="J59" s="162"/>
      <c r="K59" s="163"/>
      <c r="L59" s="21">
        <v>4</v>
      </c>
      <c r="M59" s="21">
        <v>2840000</v>
      </c>
      <c r="N59" s="21">
        <v>27259000</v>
      </c>
    </row>
    <row r="60" spans="2:16" ht="15.6" customHeight="1"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  <c r="O60" s="7"/>
      <c r="P60" s="7"/>
    </row>
    <row r="61" spans="2:16" ht="15.6" customHeight="1">
      <c r="B61" s="51" t="s">
        <v>167</v>
      </c>
      <c r="C61" s="48" t="s">
        <v>166</v>
      </c>
      <c r="D61" s="19">
        <v>0.75</v>
      </c>
      <c r="E61" s="19">
        <v>0.75</v>
      </c>
      <c r="F61" s="19">
        <v>0.72</v>
      </c>
      <c r="G61" s="19">
        <v>0.74</v>
      </c>
      <c r="H61" s="19">
        <v>0.72</v>
      </c>
      <c r="I61" s="19">
        <v>0.72</v>
      </c>
      <c r="J61" s="19">
        <v>0.72</v>
      </c>
      <c r="K61" s="20">
        <v>0</v>
      </c>
      <c r="L61" s="21">
        <v>2</v>
      </c>
      <c r="M61" s="21">
        <v>10000</v>
      </c>
      <c r="N61" s="21">
        <v>7350</v>
      </c>
    </row>
    <row r="62" spans="2:16" ht="15.6" customHeight="1">
      <c r="B62" s="167"/>
      <c r="C62" s="168"/>
      <c r="D62" s="161"/>
      <c r="E62" s="162"/>
      <c r="F62" s="162"/>
      <c r="G62" s="162"/>
      <c r="H62" s="162"/>
      <c r="I62" s="162"/>
      <c r="J62" s="162"/>
      <c r="K62" s="163"/>
      <c r="L62" s="21">
        <v>2</v>
      </c>
      <c r="M62" s="21">
        <v>10000</v>
      </c>
      <c r="N62" s="21">
        <v>7350</v>
      </c>
    </row>
    <row r="63" spans="2:16" ht="15.6" customHeight="1">
      <c r="B63" s="177" t="s">
        <v>126</v>
      </c>
      <c r="C63" s="178"/>
      <c r="D63" s="179"/>
      <c r="E63" s="180"/>
      <c r="F63" s="180"/>
      <c r="G63" s="180"/>
      <c r="H63" s="180"/>
      <c r="I63" s="180"/>
      <c r="J63" s="180"/>
      <c r="K63" s="181"/>
      <c r="L63" s="32">
        <f>L62+L59+L56+L51</f>
        <v>29</v>
      </c>
      <c r="M63" s="32">
        <f t="shared" ref="M63:N63" si="2">M62+M59+M56+M51</f>
        <v>7183292</v>
      </c>
      <c r="N63" s="32">
        <f t="shared" si="2"/>
        <v>34808164.799999997</v>
      </c>
    </row>
    <row r="64" spans="2:16" ht="15.6" customHeight="1">
      <c r="B64" s="172" t="s">
        <v>127</v>
      </c>
      <c r="C64" s="173"/>
      <c r="D64" s="174"/>
      <c r="E64" s="175"/>
      <c r="F64" s="175"/>
      <c r="G64" s="175"/>
      <c r="H64" s="175"/>
      <c r="I64" s="175"/>
      <c r="J64" s="175"/>
      <c r="K64" s="176"/>
      <c r="L64" s="33">
        <f>L63+L46+L40</f>
        <v>275</v>
      </c>
      <c r="M64" s="33">
        <f>M63+M46+M40</f>
        <v>79986539</v>
      </c>
      <c r="N64" s="33">
        <f>N63+N46+N40</f>
        <v>230106935.19</v>
      </c>
    </row>
    <row r="65" spans="12:14" ht="15.6" customHeight="1"/>
    <row r="66" spans="12:14" ht="19.5" customHeight="1">
      <c r="L66" s="45"/>
      <c r="M66" s="45"/>
      <c r="N66" s="45"/>
    </row>
  </sheetData>
  <mergeCells count="47">
    <mergeCell ref="B46:C46"/>
    <mergeCell ref="D46:K46"/>
    <mergeCell ref="B45:C45"/>
    <mergeCell ref="D45:K45"/>
    <mergeCell ref="B43:N43"/>
    <mergeCell ref="B39:C39"/>
    <mergeCell ref="D39:K39"/>
    <mergeCell ref="D35:K35"/>
    <mergeCell ref="B35:C35"/>
    <mergeCell ref="B36:N36"/>
    <mergeCell ref="D24:K24"/>
    <mergeCell ref="B25:N25"/>
    <mergeCell ref="B32:C32"/>
    <mergeCell ref="D32:K32"/>
    <mergeCell ref="B33:N33"/>
    <mergeCell ref="B51:C51"/>
    <mergeCell ref="D51:K51"/>
    <mergeCell ref="B60:N60"/>
    <mergeCell ref="B62:C62"/>
    <mergeCell ref="B1:N1"/>
    <mergeCell ref="B41:N41"/>
    <mergeCell ref="D40:K40"/>
    <mergeCell ref="B40:C40"/>
    <mergeCell ref="B3:N3"/>
    <mergeCell ref="B12:C12"/>
    <mergeCell ref="D12:K12"/>
    <mergeCell ref="B20:N20"/>
    <mergeCell ref="B24:C24"/>
    <mergeCell ref="B13:N13"/>
    <mergeCell ref="B16:C16"/>
    <mergeCell ref="D16:K16"/>
    <mergeCell ref="D62:K62"/>
    <mergeCell ref="B17:N17"/>
    <mergeCell ref="B19:C19"/>
    <mergeCell ref="D19:K19"/>
    <mergeCell ref="B64:C64"/>
    <mergeCell ref="D64:K64"/>
    <mergeCell ref="B63:C63"/>
    <mergeCell ref="D63:K63"/>
    <mergeCell ref="B47:N47"/>
    <mergeCell ref="B59:C59"/>
    <mergeCell ref="D59:K59"/>
    <mergeCell ref="B57:N57"/>
    <mergeCell ref="B52:N52"/>
    <mergeCell ref="B56:C56"/>
    <mergeCell ref="D56:K56"/>
    <mergeCell ref="B49:N4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rightToLeft="1" workbookViewId="0">
      <selection activeCell="B2" sqref="B2:D2"/>
    </sheetView>
  </sheetViews>
  <sheetFormatPr defaultRowHeight="18.75"/>
  <cols>
    <col min="1" max="1" width="3.7109375" style="42" customWidth="1"/>
    <col min="2" max="2" width="25.28515625" style="42" bestFit="1" customWidth="1"/>
    <col min="3" max="3" width="12.42578125" style="42" customWidth="1"/>
    <col min="4" max="4" width="11.5703125" style="42" customWidth="1"/>
    <col min="5" max="5" width="16.28515625" style="42" customWidth="1"/>
    <col min="6" max="6" width="20.7109375" style="42" customWidth="1"/>
    <col min="7" max="256" width="9.140625" style="42"/>
    <col min="257" max="257" width="3.7109375" style="42" customWidth="1"/>
    <col min="258" max="258" width="25.28515625" style="42" bestFit="1" customWidth="1"/>
    <col min="259" max="259" width="12.42578125" style="42" customWidth="1"/>
    <col min="260" max="260" width="11.5703125" style="42" customWidth="1"/>
    <col min="261" max="261" width="16.28515625" style="42" customWidth="1"/>
    <col min="262" max="262" width="20.7109375" style="42" customWidth="1"/>
    <col min="263" max="512" width="9.140625" style="42"/>
    <col min="513" max="513" width="3.7109375" style="42" customWidth="1"/>
    <col min="514" max="514" width="25.28515625" style="42" bestFit="1" customWidth="1"/>
    <col min="515" max="515" width="12.42578125" style="42" customWidth="1"/>
    <col min="516" max="516" width="11.5703125" style="42" customWidth="1"/>
    <col min="517" max="517" width="16.28515625" style="42" customWidth="1"/>
    <col min="518" max="518" width="20.7109375" style="42" customWidth="1"/>
    <col min="519" max="768" width="9.140625" style="42"/>
    <col min="769" max="769" width="3.7109375" style="42" customWidth="1"/>
    <col min="770" max="770" width="25.28515625" style="42" bestFit="1" customWidth="1"/>
    <col min="771" max="771" width="12.42578125" style="42" customWidth="1"/>
    <col min="772" max="772" width="11.5703125" style="42" customWidth="1"/>
    <col min="773" max="773" width="16.28515625" style="42" customWidth="1"/>
    <col min="774" max="774" width="20.7109375" style="42" customWidth="1"/>
    <col min="775" max="1024" width="9.140625" style="42"/>
    <col min="1025" max="1025" width="3.7109375" style="42" customWidth="1"/>
    <col min="1026" max="1026" width="25.28515625" style="42" bestFit="1" customWidth="1"/>
    <col min="1027" max="1027" width="12.42578125" style="42" customWidth="1"/>
    <col min="1028" max="1028" width="11.5703125" style="42" customWidth="1"/>
    <col min="1029" max="1029" width="16.28515625" style="42" customWidth="1"/>
    <col min="1030" max="1030" width="20.7109375" style="42" customWidth="1"/>
    <col min="1031" max="1280" width="9.140625" style="42"/>
    <col min="1281" max="1281" width="3.7109375" style="42" customWidth="1"/>
    <col min="1282" max="1282" width="25.28515625" style="42" bestFit="1" customWidth="1"/>
    <col min="1283" max="1283" width="12.42578125" style="42" customWidth="1"/>
    <col min="1284" max="1284" width="11.5703125" style="42" customWidth="1"/>
    <col min="1285" max="1285" width="16.28515625" style="42" customWidth="1"/>
    <col min="1286" max="1286" width="20.7109375" style="42" customWidth="1"/>
    <col min="1287" max="1536" width="9.140625" style="42"/>
    <col min="1537" max="1537" width="3.7109375" style="42" customWidth="1"/>
    <col min="1538" max="1538" width="25.28515625" style="42" bestFit="1" customWidth="1"/>
    <col min="1539" max="1539" width="12.42578125" style="42" customWidth="1"/>
    <col min="1540" max="1540" width="11.5703125" style="42" customWidth="1"/>
    <col min="1541" max="1541" width="16.28515625" style="42" customWidth="1"/>
    <col min="1542" max="1542" width="20.7109375" style="42" customWidth="1"/>
    <col min="1543" max="1792" width="9.140625" style="42"/>
    <col min="1793" max="1793" width="3.7109375" style="42" customWidth="1"/>
    <col min="1794" max="1794" width="25.28515625" style="42" bestFit="1" customWidth="1"/>
    <col min="1795" max="1795" width="12.42578125" style="42" customWidth="1"/>
    <col min="1796" max="1796" width="11.5703125" style="42" customWidth="1"/>
    <col min="1797" max="1797" width="16.28515625" style="42" customWidth="1"/>
    <col min="1798" max="1798" width="20.7109375" style="42" customWidth="1"/>
    <col min="1799" max="2048" width="9.140625" style="42"/>
    <col min="2049" max="2049" width="3.7109375" style="42" customWidth="1"/>
    <col min="2050" max="2050" width="25.28515625" style="42" bestFit="1" customWidth="1"/>
    <col min="2051" max="2051" width="12.42578125" style="42" customWidth="1"/>
    <col min="2052" max="2052" width="11.5703125" style="42" customWidth="1"/>
    <col min="2053" max="2053" width="16.28515625" style="42" customWidth="1"/>
    <col min="2054" max="2054" width="20.7109375" style="42" customWidth="1"/>
    <col min="2055" max="2304" width="9.140625" style="42"/>
    <col min="2305" max="2305" width="3.7109375" style="42" customWidth="1"/>
    <col min="2306" max="2306" width="25.28515625" style="42" bestFit="1" customWidth="1"/>
    <col min="2307" max="2307" width="12.42578125" style="42" customWidth="1"/>
    <col min="2308" max="2308" width="11.5703125" style="42" customWidth="1"/>
    <col min="2309" max="2309" width="16.28515625" style="42" customWidth="1"/>
    <col min="2310" max="2310" width="20.7109375" style="42" customWidth="1"/>
    <col min="2311" max="2560" width="9.140625" style="42"/>
    <col min="2561" max="2561" width="3.7109375" style="42" customWidth="1"/>
    <col min="2562" max="2562" width="25.28515625" style="42" bestFit="1" customWidth="1"/>
    <col min="2563" max="2563" width="12.42578125" style="42" customWidth="1"/>
    <col min="2564" max="2564" width="11.5703125" style="42" customWidth="1"/>
    <col min="2565" max="2565" width="16.28515625" style="42" customWidth="1"/>
    <col min="2566" max="2566" width="20.7109375" style="42" customWidth="1"/>
    <col min="2567" max="2816" width="9.140625" style="42"/>
    <col min="2817" max="2817" width="3.7109375" style="42" customWidth="1"/>
    <col min="2818" max="2818" width="25.28515625" style="42" bestFit="1" customWidth="1"/>
    <col min="2819" max="2819" width="12.42578125" style="42" customWidth="1"/>
    <col min="2820" max="2820" width="11.5703125" style="42" customWidth="1"/>
    <col min="2821" max="2821" width="16.28515625" style="42" customWidth="1"/>
    <col min="2822" max="2822" width="20.7109375" style="42" customWidth="1"/>
    <col min="2823" max="3072" width="9.140625" style="42"/>
    <col min="3073" max="3073" width="3.7109375" style="42" customWidth="1"/>
    <col min="3074" max="3074" width="25.28515625" style="42" bestFit="1" customWidth="1"/>
    <col min="3075" max="3075" width="12.42578125" style="42" customWidth="1"/>
    <col min="3076" max="3076" width="11.5703125" style="42" customWidth="1"/>
    <col min="3077" max="3077" width="16.28515625" style="42" customWidth="1"/>
    <col min="3078" max="3078" width="20.7109375" style="42" customWidth="1"/>
    <col min="3079" max="3328" width="9.140625" style="42"/>
    <col min="3329" max="3329" width="3.7109375" style="42" customWidth="1"/>
    <col min="3330" max="3330" width="25.28515625" style="42" bestFit="1" customWidth="1"/>
    <col min="3331" max="3331" width="12.42578125" style="42" customWidth="1"/>
    <col min="3332" max="3332" width="11.5703125" style="42" customWidth="1"/>
    <col min="3333" max="3333" width="16.28515625" style="42" customWidth="1"/>
    <col min="3334" max="3334" width="20.7109375" style="42" customWidth="1"/>
    <col min="3335" max="3584" width="9.140625" style="42"/>
    <col min="3585" max="3585" width="3.7109375" style="42" customWidth="1"/>
    <col min="3586" max="3586" width="25.28515625" style="42" bestFit="1" customWidth="1"/>
    <col min="3587" max="3587" width="12.42578125" style="42" customWidth="1"/>
    <col min="3588" max="3588" width="11.5703125" style="42" customWidth="1"/>
    <col min="3589" max="3589" width="16.28515625" style="42" customWidth="1"/>
    <col min="3590" max="3590" width="20.7109375" style="42" customWidth="1"/>
    <col min="3591" max="3840" width="9.140625" style="42"/>
    <col min="3841" max="3841" width="3.7109375" style="42" customWidth="1"/>
    <col min="3842" max="3842" width="25.28515625" style="42" bestFit="1" customWidth="1"/>
    <col min="3843" max="3843" width="12.42578125" style="42" customWidth="1"/>
    <col min="3844" max="3844" width="11.5703125" style="42" customWidth="1"/>
    <col min="3845" max="3845" width="16.28515625" style="42" customWidth="1"/>
    <col min="3846" max="3846" width="20.7109375" style="42" customWidth="1"/>
    <col min="3847" max="4096" width="9.140625" style="42"/>
    <col min="4097" max="4097" width="3.7109375" style="42" customWidth="1"/>
    <col min="4098" max="4098" width="25.28515625" style="42" bestFit="1" customWidth="1"/>
    <col min="4099" max="4099" width="12.42578125" style="42" customWidth="1"/>
    <col min="4100" max="4100" width="11.5703125" style="42" customWidth="1"/>
    <col min="4101" max="4101" width="16.28515625" style="42" customWidth="1"/>
    <col min="4102" max="4102" width="20.7109375" style="42" customWidth="1"/>
    <col min="4103" max="4352" width="9.140625" style="42"/>
    <col min="4353" max="4353" width="3.7109375" style="42" customWidth="1"/>
    <col min="4354" max="4354" width="25.28515625" style="42" bestFit="1" customWidth="1"/>
    <col min="4355" max="4355" width="12.42578125" style="42" customWidth="1"/>
    <col min="4356" max="4356" width="11.5703125" style="42" customWidth="1"/>
    <col min="4357" max="4357" width="16.28515625" style="42" customWidth="1"/>
    <col min="4358" max="4358" width="20.7109375" style="42" customWidth="1"/>
    <col min="4359" max="4608" width="9.140625" style="42"/>
    <col min="4609" max="4609" width="3.7109375" style="42" customWidth="1"/>
    <col min="4610" max="4610" width="25.28515625" style="42" bestFit="1" customWidth="1"/>
    <col min="4611" max="4611" width="12.42578125" style="42" customWidth="1"/>
    <col min="4612" max="4612" width="11.5703125" style="42" customWidth="1"/>
    <col min="4613" max="4613" width="16.28515625" style="42" customWidth="1"/>
    <col min="4614" max="4614" width="20.7109375" style="42" customWidth="1"/>
    <col min="4615" max="4864" width="9.140625" style="42"/>
    <col min="4865" max="4865" width="3.7109375" style="42" customWidth="1"/>
    <col min="4866" max="4866" width="25.28515625" style="42" bestFit="1" customWidth="1"/>
    <col min="4867" max="4867" width="12.42578125" style="42" customWidth="1"/>
    <col min="4868" max="4868" width="11.5703125" style="42" customWidth="1"/>
    <col min="4869" max="4869" width="16.28515625" style="42" customWidth="1"/>
    <col min="4870" max="4870" width="20.7109375" style="42" customWidth="1"/>
    <col min="4871" max="5120" width="9.140625" style="42"/>
    <col min="5121" max="5121" width="3.7109375" style="42" customWidth="1"/>
    <col min="5122" max="5122" width="25.28515625" style="42" bestFit="1" customWidth="1"/>
    <col min="5123" max="5123" width="12.42578125" style="42" customWidth="1"/>
    <col min="5124" max="5124" width="11.5703125" style="42" customWidth="1"/>
    <col min="5125" max="5125" width="16.28515625" style="42" customWidth="1"/>
    <col min="5126" max="5126" width="20.7109375" style="42" customWidth="1"/>
    <col min="5127" max="5376" width="9.140625" style="42"/>
    <col min="5377" max="5377" width="3.7109375" style="42" customWidth="1"/>
    <col min="5378" max="5378" width="25.28515625" style="42" bestFit="1" customWidth="1"/>
    <col min="5379" max="5379" width="12.42578125" style="42" customWidth="1"/>
    <col min="5380" max="5380" width="11.5703125" style="42" customWidth="1"/>
    <col min="5381" max="5381" width="16.28515625" style="42" customWidth="1"/>
    <col min="5382" max="5382" width="20.7109375" style="42" customWidth="1"/>
    <col min="5383" max="5632" width="9.140625" style="42"/>
    <col min="5633" max="5633" width="3.7109375" style="42" customWidth="1"/>
    <col min="5634" max="5634" width="25.28515625" style="42" bestFit="1" customWidth="1"/>
    <col min="5635" max="5635" width="12.42578125" style="42" customWidth="1"/>
    <col min="5636" max="5636" width="11.5703125" style="42" customWidth="1"/>
    <col min="5637" max="5637" width="16.28515625" style="42" customWidth="1"/>
    <col min="5638" max="5638" width="20.7109375" style="42" customWidth="1"/>
    <col min="5639" max="5888" width="9.140625" style="42"/>
    <col min="5889" max="5889" width="3.7109375" style="42" customWidth="1"/>
    <col min="5890" max="5890" width="25.28515625" style="42" bestFit="1" customWidth="1"/>
    <col min="5891" max="5891" width="12.42578125" style="42" customWidth="1"/>
    <col min="5892" max="5892" width="11.5703125" style="42" customWidth="1"/>
    <col min="5893" max="5893" width="16.28515625" style="42" customWidth="1"/>
    <col min="5894" max="5894" width="20.7109375" style="42" customWidth="1"/>
    <col min="5895" max="6144" width="9.140625" style="42"/>
    <col min="6145" max="6145" width="3.7109375" style="42" customWidth="1"/>
    <col min="6146" max="6146" width="25.28515625" style="42" bestFit="1" customWidth="1"/>
    <col min="6147" max="6147" width="12.42578125" style="42" customWidth="1"/>
    <col min="6148" max="6148" width="11.5703125" style="42" customWidth="1"/>
    <col min="6149" max="6149" width="16.28515625" style="42" customWidth="1"/>
    <col min="6150" max="6150" width="20.7109375" style="42" customWidth="1"/>
    <col min="6151" max="6400" width="9.140625" style="42"/>
    <col min="6401" max="6401" width="3.7109375" style="42" customWidth="1"/>
    <col min="6402" max="6402" width="25.28515625" style="42" bestFit="1" customWidth="1"/>
    <col min="6403" max="6403" width="12.42578125" style="42" customWidth="1"/>
    <col min="6404" max="6404" width="11.5703125" style="42" customWidth="1"/>
    <col min="6405" max="6405" width="16.28515625" style="42" customWidth="1"/>
    <col min="6406" max="6406" width="20.7109375" style="42" customWidth="1"/>
    <col min="6407" max="6656" width="9.140625" style="42"/>
    <col min="6657" max="6657" width="3.7109375" style="42" customWidth="1"/>
    <col min="6658" max="6658" width="25.28515625" style="42" bestFit="1" customWidth="1"/>
    <col min="6659" max="6659" width="12.42578125" style="42" customWidth="1"/>
    <col min="6660" max="6660" width="11.5703125" style="42" customWidth="1"/>
    <col min="6661" max="6661" width="16.28515625" style="42" customWidth="1"/>
    <col min="6662" max="6662" width="20.7109375" style="42" customWidth="1"/>
    <col min="6663" max="6912" width="9.140625" style="42"/>
    <col min="6913" max="6913" width="3.7109375" style="42" customWidth="1"/>
    <col min="6914" max="6914" width="25.28515625" style="42" bestFit="1" customWidth="1"/>
    <col min="6915" max="6915" width="12.42578125" style="42" customWidth="1"/>
    <col min="6916" max="6916" width="11.5703125" style="42" customWidth="1"/>
    <col min="6917" max="6917" width="16.28515625" style="42" customWidth="1"/>
    <col min="6918" max="6918" width="20.7109375" style="42" customWidth="1"/>
    <col min="6919" max="7168" width="9.140625" style="42"/>
    <col min="7169" max="7169" width="3.7109375" style="42" customWidth="1"/>
    <col min="7170" max="7170" width="25.28515625" style="42" bestFit="1" customWidth="1"/>
    <col min="7171" max="7171" width="12.42578125" style="42" customWidth="1"/>
    <col min="7172" max="7172" width="11.5703125" style="42" customWidth="1"/>
    <col min="7173" max="7173" width="16.28515625" style="42" customWidth="1"/>
    <col min="7174" max="7174" width="20.7109375" style="42" customWidth="1"/>
    <col min="7175" max="7424" width="9.140625" style="42"/>
    <col min="7425" max="7425" width="3.7109375" style="42" customWidth="1"/>
    <col min="7426" max="7426" width="25.28515625" style="42" bestFit="1" customWidth="1"/>
    <col min="7427" max="7427" width="12.42578125" style="42" customWidth="1"/>
    <col min="7428" max="7428" width="11.5703125" style="42" customWidth="1"/>
    <col min="7429" max="7429" width="16.28515625" style="42" customWidth="1"/>
    <col min="7430" max="7430" width="20.7109375" style="42" customWidth="1"/>
    <col min="7431" max="7680" width="9.140625" style="42"/>
    <col min="7681" max="7681" width="3.7109375" style="42" customWidth="1"/>
    <col min="7682" max="7682" width="25.28515625" style="42" bestFit="1" customWidth="1"/>
    <col min="7683" max="7683" width="12.42578125" style="42" customWidth="1"/>
    <col min="7684" max="7684" width="11.5703125" style="42" customWidth="1"/>
    <col min="7685" max="7685" width="16.28515625" style="42" customWidth="1"/>
    <col min="7686" max="7686" width="20.7109375" style="42" customWidth="1"/>
    <col min="7687" max="7936" width="9.140625" style="42"/>
    <col min="7937" max="7937" width="3.7109375" style="42" customWidth="1"/>
    <col min="7938" max="7938" width="25.28515625" style="42" bestFit="1" customWidth="1"/>
    <col min="7939" max="7939" width="12.42578125" style="42" customWidth="1"/>
    <col min="7940" max="7940" width="11.5703125" style="42" customWidth="1"/>
    <col min="7941" max="7941" width="16.28515625" style="42" customWidth="1"/>
    <col min="7942" max="7942" width="20.7109375" style="42" customWidth="1"/>
    <col min="7943" max="8192" width="9.140625" style="42"/>
    <col min="8193" max="8193" width="3.7109375" style="42" customWidth="1"/>
    <col min="8194" max="8194" width="25.28515625" style="42" bestFit="1" customWidth="1"/>
    <col min="8195" max="8195" width="12.42578125" style="42" customWidth="1"/>
    <col min="8196" max="8196" width="11.5703125" style="42" customWidth="1"/>
    <col min="8197" max="8197" width="16.28515625" style="42" customWidth="1"/>
    <col min="8198" max="8198" width="20.7109375" style="42" customWidth="1"/>
    <col min="8199" max="8448" width="9.140625" style="42"/>
    <col min="8449" max="8449" width="3.7109375" style="42" customWidth="1"/>
    <col min="8450" max="8450" width="25.28515625" style="42" bestFit="1" customWidth="1"/>
    <col min="8451" max="8451" width="12.42578125" style="42" customWidth="1"/>
    <col min="8452" max="8452" width="11.5703125" style="42" customWidth="1"/>
    <col min="8453" max="8453" width="16.28515625" style="42" customWidth="1"/>
    <col min="8454" max="8454" width="20.7109375" style="42" customWidth="1"/>
    <col min="8455" max="8704" width="9.140625" style="42"/>
    <col min="8705" max="8705" width="3.7109375" style="42" customWidth="1"/>
    <col min="8706" max="8706" width="25.28515625" style="42" bestFit="1" customWidth="1"/>
    <col min="8707" max="8707" width="12.42578125" style="42" customWidth="1"/>
    <col min="8708" max="8708" width="11.5703125" style="42" customWidth="1"/>
    <col min="8709" max="8709" width="16.28515625" style="42" customWidth="1"/>
    <col min="8710" max="8710" width="20.7109375" style="42" customWidth="1"/>
    <col min="8711" max="8960" width="9.140625" style="42"/>
    <col min="8961" max="8961" width="3.7109375" style="42" customWidth="1"/>
    <col min="8962" max="8962" width="25.28515625" style="42" bestFit="1" customWidth="1"/>
    <col min="8963" max="8963" width="12.42578125" style="42" customWidth="1"/>
    <col min="8964" max="8964" width="11.5703125" style="42" customWidth="1"/>
    <col min="8965" max="8965" width="16.28515625" style="42" customWidth="1"/>
    <col min="8966" max="8966" width="20.7109375" style="42" customWidth="1"/>
    <col min="8967" max="9216" width="9.140625" style="42"/>
    <col min="9217" max="9217" width="3.7109375" style="42" customWidth="1"/>
    <col min="9218" max="9218" width="25.28515625" style="42" bestFit="1" customWidth="1"/>
    <col min="9219" max="9219" width="12.42578125" style="42" customWidth="1"/>
    <col min="9220" max="9220" width="11.5703125" style="42" customWidth="1"/>
    <col min="9221" max="9221" width="16.28515625" style="42" customWidth="1"/>
    <col min="9222" max="9222" width="20.7109375" style="42" customWidth="1"/>
    <col min="9223" max="9472" width="9.140625" style="42"/>
    <col min="9473" max="9473" width="3.7109375" style="42" customWidth="1"/>
    <col min="9474" max="9474" width="25.28515625" style="42" bestFit="1" customWidth="1"/>
    <col min="9475" max="9475" width="12.42578125" style="42" customWidth="1"/>
    <col min="9476" max="9476" width="11.5703125" style="42" customWidth="1"/>
    <col min="9477" max="9477" width="16.28515625" style="42" customWidth="1"/>
    <col min="9478" max="9478" width="20.7109375" style="42" customWidth="1"/>
    <col min="9479" max="9728" width="9.140625" style="42"/>
    <col min="9729" max="9729" width="3.7109375" style="42" customWidth="1"/>
    <col min="9730" max="9730" width="25.28515625" style="42" bestFit="1" customWidth="1"/>
    <col min="9731" max="9731" width="12.42578125" style="42" customWidth="1"/>
    <col min="9732" max="9732" width="11.5703125" style="42" customWidth="1"/>
    <col min="9733" max="9733" width="16.28515625" style="42" customWidth="1"/>
    <col min="9734" max="9734" width="20.7109375" style="42" customWidth="1"/>
    <col min="9735" max="9984" width="9.140625" style="42"/>
    <col min="9985" max="9985" width="3.7109375" style="42" customWidth="1"/>
    <col min="9986" max="9986" width="25.28515625" style="42" bestFit="1" customWidth="1"/>
    <col min="9987" max="9987" width="12.42578125" style="42" customWidth="1"/>
    <col min="9988" max="9988" width="11.5703125" style="42" customWidth="1"/>
    <col min="9989" max="9989" width="16.28515625" style="42" customWidth="1"/>
    <col min="9990" max="9990" width="20.7109375" style="42" customWidth="1"/>
    <col min="9991" max="10240" width="9.140625" style="42"/>
    <col min="10241" max="10241" width="3.7109375" style="42" customWidth="1"/>
    <col min="10242" max="10242" width="25.28515625" style="42" bestFit="1" customWidth="1"/>
    <col min="10243" max="10243" width="12.42578125" style="42" customWidth="1"/>
    <col min="10244" max="10244" width="11.5703125" style="42" customWidth="1"/>
    <col min="10245" max="10245" width="16.28515625" style="42" customWidth="1"/>
    <col min="10246" max="10246" width="20.7109375" style="42" customWidth="1"/>
    <col min="10247" max="10496" width="9.140625" style="42"/>
    <col min="10497" max="10497" width="3.7109375" style="42" customWidth="1"/>
    <col min="10498" max="10498" width="25.28515625" style="42" bestFit="1" customWidth="1"/>
    <col min="10499" max="10499" width="12.42578125" style="42" customWidth="1"/>
    <col min="10500" max="10500" width="11.5703125" style="42" customWidth="1"/>
    <col min="10501" max="10501" width="16.28515625" style="42" customWidth="1"/>
    <col min="10502" max="10502" width="20.7109375" style="42" customWidth="1"/>
    <col min="10503" max="10752" width="9.140625" style="42"/>
    <col min="10753" max="10753" width="3.7109375" style="42" customWidth="1"/>
    <col min="10754" max="10754" width="25.28515625" style="42" bestFit="1" customWidth="1"/>
    <col min="10755" max="10755" width="12.42578125" style="42" customWidth="1"/>
    <col min="10756" max="10756" width="11.5703125" style="42" customWidth="1"/>
    <col min="10757" max="10757" width="16.28515625" style="42" customWidth="1"/>
    <col min="10758" max="10758" width="20.7109375" style="42" customWidth="1"/>
    <col min="10759" max="11008" width="9.140625" style="42"/>
    <col min="11009" max="11009" width="3.7109375" style="42" customWidth="1"/>
    <col min="11010" max="11010" width="25.28515625" style="42" bestFit="1" customWidth="1"/>
    <col min="11011" max="11011" width="12.42578125" style="42" customWidth="1"/>
    <col min="11012" max="11012" width="11.5703125" style="42" customWidth="1"/>
    <col min="11013" max="11013" width="16.28515625" style="42" customWidth="1"/>
    <col min="11014" max="11014" width="20.7109375" style="42" customWidth="1"/>
    <col min="11015" max="11264" width="9.140625" style="42"/>
    <col min="11265" max="11265" width="3.7109375" style="42" customWidth="1"/>
    <col min="11266" max="11266" width="25.28515625" style="42" bestFit="1" customWidth="1"/>
    <col min="11267" max="11267" width="12.42578125" style="42" customWidth="1"/>
    <col min="11268" max="11268" width="11.5703125" style="42" customWidth="1"/>
    <col min="11269" max="11269" width="16.28515625" style="42" customWidth="1"/>
    <col min="11270" max="11270" width="20.7109375" style="42" customWidth="1"/>
    <col min="11271" max="11520" width="9.140625" style="42"/>
    <col min="11521" max="11521" width="3.7109375" style="42" customWidth="1"/>
    <col min="11522" max="11522" width="25.28515625" style="42" bestFit="1" customWidth="1"/>
    <col min="11523" max="11523" width="12.42578125" style="42" customWidth="1"/>
    <col min="11524" max="11524" width="11.5703125" style="42" customWidth="1"/>
    <col min="11525" max="11525" width="16.28515625" style="42" customWidth="1"/>
    <col min="11526" max="11526" width="20.7109375" style="42" customWidth="1"/>
    <col min="11527" max="11776" width="9.140625" style="42"/>
    <col min="11777" max="11777" width="3.7109375" style="42" customWidth="1"/>
    <col min="11778" max="11778" width="25.28515625" style="42" bestFit="1" customWidth="1"/>
    <col min="11779" max="11779" width="12.42578125" style="42" customWidth="1"/>
    <col min="11780" max="11780" width="11.5703125" style="42" customWidth="1"/>
    <col min="11781" max="11781" width="16.28515625" style="42" customWidth="1"/>
    <col min="11782" max="11782" width="20.7109375" style="42" customWidth="1"/>
    <col min="11783" max="12032" width="9.140625" style="42"/>
    <col min="12033" max="12033" width="3.7109375" style="42" customWidth="1"/>
    <col min="12034" max="12034" width="25.28515625" style="42" bestFit="1" customWidth="1"/>
    <col min="12035" max="12035" width="12.42578125" style="42" customWidth="1"/>
    <col min="12036" max="12036" width="11.5703125" style="42" customWidth="1"/>
    <col min="12037" max="12037" width="16.28515625" style="42" customWidth="1"/>
    <col min="12038" max="12038" width="20.7109375" style="42" customWidth="1"/>
    <col min="12039" max="12288" width="9.140625" style="42"/>
    <col min="12289" max="12289" width="3.7109375" style="42" customWidth="1"/>
    <col min="12290" max="12290" width="25.28515625" style="42" bestFit="1" customWidth="1"/>
    <col min="12291" max="12291" width="12.42578125" style="42" customWidth="1"/>
    <col min="12292" max="12292" width="11.5703125" style="42" customWidth="1"/>
    <col min="12293" max="12293" width="16.28515625" style="42" customWidth="1"/>
    <col min="12294" max="12294" width="20.7109375" style="42" customWidth="1"/>
    <col min="12295" max="12544" width="9.140625" style="42"/>
    <col min="12545" max="12545" width="3.7109375" style="42" customWidth="1"/>
    <col min="12546" max="12546" width="25.28515625" style="42" bestFit="1" customWidth="1"/>
    <col min="12547" max="12547" width="12.42578125" style="42" customWidth="1"/>
    <col min="12548" max="12548" width="11.5703125" style="42" customWidth="1"/>
    <col min="12549" max="12549" width="16.28515625" style="42" customWidth="1"/>
    <col min="12550" max="12550" width="20.7109375" style="42" customWidth="1"/>
    <col min="12551" max="12800" width="9.140625" style="42"/>
    <col min="12801" max="12801" width="3.7109375" style="42" customWidth="1"/>
    <col min="12802" max="12802" width="25.28515625" style="42" bestFit="1" customWidth="1"/>
    <col min="12803" max="12803" width="12.42578125" style="42" customWidth="1"/>
    <col min="12804" max="12804" width="11.5703125" style="42" customWidth="1"/>
    <col min="12805" max="12805" width="16.28515625" style="42" customWidth="1"/>
    <col min="12806" max="12806" width="20.7109375" style="42" customWidth="1"/>
    <col min="12807" max="13056" width="9.140625" style="42"/>
    <col min="13057" max="13057" width="3.7109375" style="42" customWidth="1"/>
    <col min="13058" max="13058" width="25.28515625" style="42" bestFit="1" customWidth="1"/>
    <col min="13059" max="13059" width="12.42578125" style="42" customWidth="1"/>
    <col min="13060" max="13060" width="11.5703125" style="42" customWidth="1"/>
    <col min="13061" max="13061" width="16.28515625" style="42" customWidth="1"/>
    <col min="13062" max="13062" width="20.7109375" style="42" customWidth="1"/>
    <col min="13063" max="13312" width="9.140625" style="42"/>
    <col min="13313" max="13313" width="3.7109375" style="42" customWidth="1"/>
    <col min="13314" max="13314" width="25.28515625" style="42" bestFit="1" customWidth="1"/>
    <col min="13315" max="13315" width="12.42578125" style="42" customWidth="1"/>
    <col min="13316" max="13316" width="11.5703125" style="42" customWidth="1"/>
    <col min="13317" max="13317" width="16.28515625" style="42" customWidth="1"/>
    <col min="13318" max="13318" width="20.7109375" style="42" customWidth="1"/>
    <col min="13319" max="13568" width="9.140625" style="42"/>
    <col min="13569" max="13569" width="3.7109375" style="42" customWidth="1"/>
    <col min="13570" max="13570" width="25.28515625" style="42" bestFit="1" customWidth="1"/>
    <col min="13571" max="13571" width="12.42578125" style="42" customWidth="1"/>
    <col min="13572" max="13572" width="11.5703125" style="42" customWidth="1"/>
    <col min="13573" max="13573" width="16.28515625" style="42" customWidth="1"/>
    <col min="13574" max="13574" width="20.7109375" style="42" customWidth="1"/>
    <col min="13575" max="13824" width="9.140625" style="42"/>
    <col min="13825" max="13825" width="3.7109375" style="42" customWidth="1"/>
    <col min="13826" max="13826" width="25.28515625" style="42" bestFit="1" customWidth="1"/>
    <col min="13827" max="13827" width="12.42578125" style="42" customWidth="1"/>
    <col min="13828" max="13828" width="11.5703125" style="42" customWidth="1"/>
    <col min="13829" max="13829" width="16.28515625" style="42" customWidth="1"/>
    <col min="13830" max="13830" width="20.7109375" style="42" customWidth="1"/>
    <col min="13831" max="14080" width="9.140625" style="42"/>
    <col min="14081" max="14081" width="3.7109375" style="42" customWidth="1"/>
    <col min="14082" max="14082" width="25.28515625" style="42" bestFit="1" customWidth="1"/>
    <col min="14083" max="14083" width="12.42578125" style="42" customWidth="1"/>
    <col min="14084" max="14084" width="11.5703125" style="42" customWidth="1"/>
    <col min="14085" max="14085" width="16.28515625" style="42" customWidth="1"/>
    <col min="14086" max="14086" width="20.7109375" style="42" customWidth="1"/>
    <col min="14087" max="14336" width="9.140625" style="42"/>
    <col min="14337" max="14337" width="3.7109375" style="42" customWidth="1"/>
    <col min="14338" max="14338" width="25.28515625" style="42" bestFit="1" customWidth="1"/>
    <col min="14339" max="14339" width="12.42578125" style="42" customWidth="1"/>
    <col min="14340" max="14340" width="11.5703125" style="42" customWidth="1"/>
    <col min="14341" max="14341" width="16.28515625" style="42" customWidth="1"/>
    <col min="14342" max="14342" width="20.7109375" style="42" customWidth="1"/>
    <col min="14343" max="14592" width="9.140625" style="42"/>
    <col min="14593" max="14593" width="3.7109375" style="42" customWidth="1"/>
    <col min="14594" max="14594" width="25.28515625" style="42" bestFit="1" customWidth="1"/>
    <col min="14595" max="14595" width="12.42578125" style="42" customWidth="1"/>
    <col min="14596" max="14596" width="11.5703125" style="42" customWidth="1"/>
    <col min="14597" max="14597" width="16.28515625" style="42" customWidth="1"/>
    <col min="14598" max="14598" width="20.7109375" style="42" customWidth="1"/>
    <col min="14599" max="14848" width="9.140625" style="42"/>
    <col min="14849" max="14849" width="3.7109375" style="42" customWidth="1"/>
    <col min="14850" max="14850" width="25.28515625" style="42" bestFit="1" customWidth="1"/>
    <col min="14851" max="14851" width="12.42578125" style="42" customWidth="1"/>
    <col min="14852" max="14852" width="11.5703125" style="42" customWidth="1"/>
    <col min="14853" max="14853" width="16.28515625" style="42" customWidth="1"/>
    <col min="14854" max="14854" width="20.7109375" style="42" customWidth="1"/>
    <col min="14855" max="15104" width="9.140625" style="42"/>
    <col min="15105" max="15105" width="3.7109375" style="42" customWidth="1"/>
    <col min="15106" max="15106" width="25.28515625" style="42" bestFit="1" customWidth="1"/>
    <col min="15107" max="15107" width="12.42578125" style="42" customWidth="1"/>
    <col min="15108" max="15108" width="11.5703125" style="42" customWidth="1"/>
    <col min="15109" max="15109" width="16.28515625" style="42" customWidth="1"/>
    <col min="15110" max="15110" width="20.7109375" style="42" customWidth="1"/>
    <col min="15111" max="15360" width="9.140625" style="42"/>
    <col min="15361" max="15361" width="3.7109375" style="42" customWidth="1"/>
    <col min="15362" max="15362" width="25.28515625" style="42" bestFit="1" customWidth="1"/>
    <col min="15363" max="15363" width="12.42578125" style="42" customWidth="1"/>
    <col min="15364" max="15364" width="11.5703125" style="42" customWidth="1"/>
    <col min="15365" max="15365" width="16.28515625" style="42" customWidth="1"/>
    <col min="15366" max="15366" width="20.7109375" style="42" customWidth="1"/>
    <col min="15367" max="15616" width="9.140625" style="42"/>
    <col min="15617" max="15617" width="3.7109375" style="42" customWidth="1"/>
    <col min="15618" max="15618" width="25.28515625" style="42" bestFit="1" customWidth="1"/>
    <col min="15619" max="15619" width="12.42578125" style="42" customWidth="1"/>
    <col min="15620" max="15620" width="11.5703125" style="42" customWidth="1"/>
    <col min="15621" max="15621" width="16.28515625" style="42" customWidth="1"/>
    <col min="15622" max="15622" width="20.7109375" style="42" customWidth="1"/>
    <col min="15623" max="15872" width="9.140625" style="42"/>
    <col min="15873" max="15873" width="3.7109375" style="42" customWidth="1"/>
    <col min="15874" max="15874" width="25.28515625" style="42" bestFit="1" customWidth="1"/>
    <col min="15875" max="15875" width="12.42578125" style="42" customWidth="1"/>
    <col min="15876" max="15876" width="11.5703125" style="42" customWidth="1"/>
    <col min="15877" max="15877" width="16.28515625" style="42" customWidth="1"/>
    <col min="15878" max="15878" width="20.7109375" style="42" customWidth="1"/>
    <col min="15879" max="16128" width="9.140625" style="42"/>
    <col min="16129" max="16129" width="3.7109375" style="42" customWidth="1"/>
    <col min="16130" max="16130" width="25.28515625" style="42" bestFit="1" customWidth="1"/>
    <col min="16131" max="16131" width="12.42578125" style="42" customWidth="1"/>
    <col min="16132" max="16132" width="11.5703125" style="42" customWidth="1"/>
    <col min="16133" max="16133" width="16.28515625" style="42" customWidth="1"/>
    <col min="16134" max="16134" width="20.7109375" style="42" customWidth="1"/>
    <col min="16135" max="16384" width="9.140625" style="42"/>
  </cols>
  <sheetData>
    <row r="1" spans="2:6" ht="27" customHeight="1">
      <c r="B1" s="195" t="s">
        <v>285</v>
      </c>
      <c r="C1" s="195"/>
    </row>
    <row r="2" spans="2:6" ht="18" customHeight="1">
      <c r="B2" s="108" t="s">
        <v>308</v>
      </c>
      <c r="C2" s="108"/>
      <c r="D2" s="108"/>
      <c r="E2" s="101"/>
      <c r="F2" s="101"/>
    </row>
    <row r="3" spans="2:6" ht="21.95" customHeight="1">
      <c r="B3" s="195"/>
      <c r="C3" s="195"/>
      <c r="D3" s="195"/>
    </row>
    <row r="4" spans="2:6" ht="21.95" customHeight="1">
      <c r="B4" s="196" t="s">
        <v>286</v>
      </c>
      <c r="C4" s="196"/>
      <c r="D4" s="196"/>
      <c r="E4" s="196"/>
      <c r="F4" s="196"/>
    </row>
    <row r="5" spans="2:6" ht="21.95" customHeight="1">
      <c r="B5" s="102" t="s">
        <v>28</v>
      </c>
      <c r="C5" s="103" t="s">
        <v>12</v>
      </c>
      <c r="D5" s="103" t="s">
        <v>3</v>
      </c>
      <c r="E5" s="103" t="s">
        <v>35</v>
      </c>
      <c r="F5" s="103" t="s">
        <v>1</v>
      </c>
    </row>
    <row r="6" spans="2:6" ht="21.95" customHeight="1">
      <c r="B6" s="197" t="s">
        <v>21</v>
      </c>
      <c r="C6" s="198"/>
      <c r="D6" s="198"/>
      <c r="E6" s="198"/>
      <c r="F6" s="199"/>
    </row>
    <row r="7" spans="2:6" ht="21.95" customHeight="1">
      <c r="B7" s="104" t="s">
        <v>287</v>
      </c>
      <c r="C7" s="105" t="s">
        <v>195</v>
      </c>
      <c r="D7" s="107">
        <v>1</v>
      </c>
      <c r="E7" s="107">
        <v>4000000</v>
      </c>
      <c r="F7" s="107">
        <v>6480000</v>
      </c>
    </row>
    <row r="8" spans="2:6" ht="21.95" customHeight="1">
      <c r="B8" s="203" t="s">
        <v>22</v>
      </c>
      <c r="C8" s="204"/>
      <c r="D8" s="106">
        <v>1</v>
      </c>
      <c r="E8" s="106">
        <v>4000000</v>
      </c>
      <c r="F8" s="106">
        <v>6480000</v>
      </c>
    </row>
    <row r="9" spans="2:6" ht="21" customHeight="1">
      <c r="B9" s="201" t="s">
        <v>288</v>
      </c>
      <c r="C9" s="202"/>
      <c r="D9" s="106">
        <v>1</v>
      </c>
      <c r="E9" s="106">
        <v>4000000</v>
      </c>
      <c r="F9" s="106">
        <v>6480000</v>
      </c>
    </row>
    <row r="10" spans="2:6">
      <c r="B10" s="112"/>
      <c r="C10" s="112"/>
      <c r="D10" s="112"/>
      <c r="E10" s="112"/>
      <c r="F10" s="112"/>
    </row>
    <row r="11" spans="2:6">
      <c r="B11" s="200" t="s">
        <v>289</v>
      </c>
      <c r="C11" s="200"/>
      <c r="D11" s="200"/>
      <c r="E11" s="200"/>
      <c r="F11" s="200"/>
    </row>
    <row r="12" spans="2:6" ht="21.75" customHeight="1">
      <c r="B12" s="113" t="s">
        <v>28</v>
      </c>
      <c r="C12" s="114" t="s">
        <v>12</v>
      </c>
      <c r="D12" s="114" t="s">
        <v>3</v>
      </c>
      <c r="E12" s="114" t="s">
        <v>35</v>
      </c>
      <c r="F12" s="114" t="s">
        <v>1</v>
      </c>
    </row>
    <row r="13" spans="2:6" ht="21.75" customHeight="1">
      <c r="B13" s="205" t="s">
        <v>290</v>
      </c>
      <c r="C13" s="206"/>
      <c r="D13" s="206"/>
      <c r="E13" s="206"/>
      <c r="F13" s="207"/>
    </row>
    <row r="14" spans="2:6" ht="21.75" customHeight="1">
      <c r="B14" s="104" t="s">
        <v>58</v>
      </c>
      <c r="C14" s="105" t="s">
        <v>57</v>
      </c>
      <c r="D14" s="106">
        <v>32</v>
      </c>
      <c r="E14" s="106">
        <v>18223000</v>
      </c>
      <c r="F14" s="106">
        <v>51961144.979999997</v>
      </c>
    </row>
    <row r="15" spans="2:6" ht="21.75" customHeight="1">
      <c r="B15" s="201" t="s">
        <v>291</v>
      </c>
      <c r="C15" s="202"/>
      <c r="D15" s="106">
        <v>32</v>
      </c>
      <c r="E15" s="106">
        <v>18223000</v>
      </c>
      <c r="F15" s="106">
        <v>51961144.979999997</v>
      </c>
    </row>
    <row r="16" spans="2:6">
      <c r="B16" s="201" t="s">
        <v>288</v>
      </c>
      <c r="C16" s="202"/>
      <c r="D16" s="106">
        <v>32</v>
      </c>
      <c r="E16" s="106">
        <v>18223000</v>
      </c>
      <c r="F16" s="106">
        <v>51961144.979999997</v>
      </c>
    </row>
  </sheetData>
  <mergeCells count="10">
    <mergeCell ref="B16:C16"/>
    <mergeCell ref="B8:C8"/>
    <mergeCell ref="B9:C9"/>
    <mergeCell ref="B13:F13"/>
    <mergeCell ref="B15:C15"/>
    <mergeCell ref="B1:C1"/>
    <mergeCell ref="B3:D3"/>
    <mergeCell ref="B4:F4"/>
    <mergeCell ref="B6:F6"/>
    <mergeCell ref="B11:F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"/>
  <sheetViews>
    <sheetView rightToLeft="1" topLeftCell="B82" zoomScaleNormal="100" zoomScaleSheetLayoutView="95" workbookViewId="0">
      <selection activeCell="B3" sqref="B3:E35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4" customHeight="1">
      <c r="B1" s="214" t="s">
        <v>294</v>
      </c>
      <c r="C1" s="214"/>
      <c r="D1" s="214"/>
      <c r="E1" s="214"/>
    </row>
    <row r="2" spans="2:7" ht="30.75" customHeight="1">
      <c r="B2" s="50" t="s">
        <v>11</v>
      </c>
      <c r="C2" s="50" t="s">
        <v>12</v>
      </c>
      <c r="D2" s="50" t="s">
        <v>29</v>
      </c>
      <c r="E2" s="50" t="s">
        <v>30</v>
      </c>
    </row>
    <row r="3" spans="2:7" ht="12.95" customHeight="1">
      <c r="B3" s="215" t="s">
        <v>21</v>
      </c>
      <c r="C3" s="216"/>
      <c r="D3" s="216"/>
      <c r="E3" s="217"/>
    </row>
    <row r="4" spans="2:7" ht="12.95" customHeight="1">
      <c r="B4" s="51" t="s">
        <v>43</v>
      </c>
      <c r="C4" s="11" t="s">
        <v>42</v>
      </c>
      <c r="D4" s="19">
        <v>0.53</v>
      </c>
      <c r="E4" s="19">
        <v>0.53</v>
      </c>
      <c r="F4" s="30"/>
      <c r="G4" s="30"/>
    </row>
    <row r="5" spans="2:7" ht="12.95" customHeight="1">
      <c r="B5" s="52" t="s">
        <v>217</v>
      </c>
      <c r="C5" s="44" t="s">
        <v>218</v>
      </c>
      <c r="D5" s="39">
        <v>2.29</v>
      </c>
      <c r="E5" s="29">
        <v>2.29</v>
      </c>
      <c r="F5" s="30"/>
      <c r="G5" s="30"/>
    </row>
    <row r="6" spans="2:7" ht="12.95" customHeight="1">
      <c r="B6" s="51" t="s">
        <v>170</v>
      </c>
      <c r="C6" s="11" t="s">
        <v>171</v>
      </c>
      <c r="D6" s="39">
        <v>1.06</v>
      </c>
      <c r="E6" s="29">
        <v>1.06</v>
      </c>
      <c r="F6" s="30"/>
      <c r="G6" s="30"/>
    </row>
    <row r="7" spans="2:7" ht="12.95" customHeight="1">
      <c r="B7" s="51" t="s">
        <v>92</v>
      </c>
      <c r="C7" s="11" t="s">
        <v>93</v>
      </c>
      <c r="D7" s="39">
        <v>0.5</v>
      </c>
      <c r="E7" s="29">
        <v>0.5</v>
      </c>
      <c r="F7" s="30"/>
      <c r="G7" s="30"/>
    </row>
    <row r="8" spans="2:7" ht="12.95" customHeight="1">
      <c r="B8" s="52" t="s">
        <v>201</v>
      </c>
      <c r="C8" s="47" t="s">
        <v>202</v>
      </c>
      <c r="D8" s="19">
        <v>0.45</v>
      </c>
      <c r="E8" s="29">
        <v>0.45</v>
      </c>
      <c r="F8" s="30"/>
      <c r="G8" s="30"/>
    </row>
    <row r="9" spans="2:7" ht="12.95" customHeight="1">
      <c r="B9" s="51" t="s">
        <v>71</v>
      </c>
      <c r="C9" s="11" t="s">
        <v>72</v>
      </c>
      <c r="D9" s="82">
        <v>0.79</v>
      </c>
      <c r="E9" s="29">
        <v>0.79</v>
      </c>
      <c r="F9" s="30"/>
      <c r="G9" s="30"/>
    </row>
    <row r="10" spans="2:7" ht="12.95" customHeight="1">
      <c r="B10" s="51" t="s">
        <v>65</v>
      </c>
      <c r="C10" s="11" t="s">
        <v>66</v>
      </c>
      <c r="D10" s="39">
        <v>1.34</v>
      </c>
      <c r="E10" s="29">
        <v>1.34</v>
      </c>
    </row>
    <row r="11" spans="2:7" ht="12.95" customHeight="1">
      <c r="B11" s="52" t="s">
        <v>191</v>
      </c>
      <c r="C11" s="47" t="s">
        <v>190</v>
      </c>
      <c r="D11" s="19">
        <v>0.2</v>
      </c>
      <c r="E11" s="99">
        <v>0.2</v>
      </c>
      <c r="F11" s="30"/>
      <c r="G11" s="30"/>
    </row>
    <row r="12" spans="2:7" ht="12.95" customHeight="1">
      <c r="B12" s="51" t="s">
        <v>131</v>
      </c>
      <c r="C12" s="11" t="s">
        <v>132</v>
      </c>
      <c r="D12" s="82">
        <v>0.15</v>
      </c>
      <c r="E12" s="29">
        <v>0.15</v>
      </c>
      <c r="F12" s="30"/>
      <c r="G12" s="30"/>
    </row>
    <row r="13" spans="2:7" ht="12.95" customHeight="1">
      <c r="B13" s="51" t="s">
        <v>69</v>
      </c>
      <c r="C13" s="11" t="s">
        <v>70</v>
      </c>
      <c r="D13" s="82">
        <v>0.6</v>
      </c>
      <c r="E13" s="29">
        <v>0.6</v>
      </c>
      <c r="F13" s="30"/>
      <c r="G13" s="30"/>
    </row>
    <row r="14" spans="2:7" ht="12.95" customHeight="1">
      <c r="B14" s="223" t="s">
        <v>31</v>
      </c>
      <c r="C14" s="224"/>
      <c r="D14" s="224"/>
      <c r="E14" s="213"/>
    </row>
    <row r="15" spans="2:7" ht="12.95" customHeight="1">
      <c r="B15" s="51" t="s">
        <v>168</v>
      </c>
      <c r="C15" s="18" t="s">
        <v>169</v>
      </c>
      <c r="D15" s="19">
        <v>0.4</v>
      </c>
      <c r="E15" s="46">
        <v>0.4</v>
      </c>
    </row>
    <row r="16" spans="2:7" ht="12.95" customHeight="1">
      <c r="B16" s="218" t="s">
        <v>23</v>
      </c>
      <c r="C16" s="216"/>
      <c r="D16" s="216"/>
      <c r="E16" s="219"/>
    </row>
    <row r="17" spans="2:7" ht="12.95" customHeight="1">
      <c r="B17" s="51" t="s">
        <v>67</v>
      </c>
      <c r="C17" s="11" t="s">
        <v>68</v>
      </c>
      <c r="D17" s="19">
        <v>1.5</v>
      </c>
      <c r="E17" s="46">
        <v>1.5</v>
      </c>
      <c r="F17" s="30"/>
      <c r="G17" s="30"/>
    </row>
    <row r="18" spans="2:7" ht="12.95" customHeight="1">
      <c r="B18" s="52" t="s">
        <v>144</v>
      </c>
      <c r="C18" s="11" t="s">
        <v>145</v>
      </c>
      <c r="D18" s="39">
        <v>11</v>
      </c>
      <c r="E18" s="29">
        <v>11</v>
      </c>
      <c r="F18" s="30"/>
      <c r="G18" s="30"/>
    </row>
    <row r="19" spans="2:7" ht="12.95" customHeight="1">
      <c r="B19" s="51" t="s">
        <v>196</v>
      </c>
      <c r="C19" s="11" t="s">
        <v>197</v>
      </c>
      <c r="D19" s="19">
        <v>0.66</v>
      </c>
      <c r="E19" s="29">
        <v>0.66</v>
      </c>
      <c r="F19" s="30"/>
      <c r="G19" s="30"/>
    </row>
    <row r="20" spans="2:7" ht="12.95" customHeight="1">
      <c r="B20" s="52" t="s">
        <v>184</v>
      </c>
      <c r="C20" s="11" t="s">
        <v>185</v>
      </c>
      <c r="D20" s="19">
        <v>1.1000000000000001</v>
      </c>
      <c r="E20" s="29">
        <v>1.1000000000000001</v>
      </c>
      <c r="F20" s="30"/>
      <c r="G20" s="30"/>
    </row>
    <row r="21" spans="2:7" ht="12.95" customHeight="1">
      <c r="B21" s="208" t="s">
        <v>24</v>
      </c>
      <c r="C21" s="209"/>
      <c r="D21" s="209"/>
      <c r="E21" s="210"/>
    </row>
    <row r="22" spans="2:7" ht="12.95" customHeight="1">
      <c r="B22" s="51" t="s">
        <v>172</v>
      </c>
      <c r="C22" s="11" t="s">
        <v>173</v>
      </c>
      <c r="D22" s="19">
        <v>2</v>
      </c>
      <c r="E22" s="46">
        <v>2</v>
      </c>
      <c r="F22" s="30"/>
      <c r="G22" s="30"/>
    </row>
    <row r="23" spans="2:7" ht="12.95" customHeight="1">
      <c r="B23" s="51" t="s">
        <v>188</v>
      </c>
      <c r="C23" s="11" t="s">
        <v>189</v>
      </c>
      <c r="D23" s="19">
        <v>2.78</v>
      </c>
      <c r="E23" s="29">
        <v>2.78</v>
      </c>
      <c r="F23" s="30"/>
      <c r="G23" s="30"/>
    </row>
    <row r="24" spans="2:7" ht="12.95" customHeight="1">
      <c r="B24" s="51" t="s">
        <v>229</v>
      </c>
      <c r="C24" s="11" t="s">
        <v>230</v>
      </c>
      <c r="D24" s="19">
        <v>9.1</v>
      </c>
      <c r="E24" s="29">
        <v>9.1</v>
      </c>
      <c r="F24" s="30"/>
      <c r="G24" s="30"/>
    </row>
    <row r="25" spans="2:7" ht="12.95" customHeight="1">
      <c r="B25" s="51" t="s">
        <v>274</v>
      </c>
      <c r="C25" s="11" t="s">
        <v>275</v>
      </c>
      <c r="D25" s="99">
        <v>15</v>
      </c>
      <c r="E25" s="29">
        <v>15</v>
      </c>
      <c r="F25" s="30"/>
      <c r="G25" s="30"/>
    </row>
    <row r="26" spans="2:7" ht="12.95" customHeight="1">
      <c r="B26" s="51" t="s">
        <v>260</v>
      </c>
      <c r="C26" s="11" t="s">
        <v>261</v>
      </c>
      <c r="D26" s="19">
        <v>1</v>
      </c>
      <c r="E26" s="29">
        <v>1</v>
      </c>
      <c r="F26" s="30"/>
      <c r="G26" s="30"/>
    </row>
    <row r="27" spans="2:7" ht="12.95" customHeight="1">
      <c r="B27" s="52" t="s">
        <v>129</v>
      </c>
      <c r="C27" s="11" t="s">
        <v>128</v>
      </c>
      <c r="D27" s="19">
        <v>7</v>
      </c>
      <c r="E27" s="29">
        <v>7</v>
      </c>
      <c r="F27" s="30"/>
      <c r="G27" s="30"/>
    </row>
    <row r="28" spans="2:7" ht="12.95" customHeight="1">
      <c r="B28" s="220" t="s">
        <v>39</v>
      </c>
      <c r="C28" s="221"/>
      <c r="D28" s="221"/>
      <c r="E28" s="222"/>
      <c r="F28" s="34"/>
      <c r="G28" s="34"/>
    </row>
    <row r="29" spans="2:7" ht="12.95" customHeight="1">
      <c r="B29" s="51" t="s">
        <v>219</v>
      </c>
      <c r="C29" s="11" t="s">
        <v>220</v>
      </c>
      <c r="D29" s="19">
        <v>6.25</v>
      </c>
      <c r="E29" s="19">
        <v>6.25</v>
      </c>
      <c r="F29" s="79"/>
      <c r="G29" s="34"/>
    </row>
    <row r="30" spans="2:7" ht="12.95" customHeight="1">
      <c r="B30" s="51" t="s">
        <v>50</v>
      </c>
      <c r="C30" s="11" t="s">
        <v>51</v>
      </c>
      <c r="D30" s="19">
        <v>9.69</v>
      </c>
      <c r="E30" s="99">
        <v>9.68</v>
      </c>
      <c r="F30" s="79"/>
      <c r="G30" s="34"/>
    </row>
    <row r="31" spans="2:7" ht="12.95" customHeight="1">
      <c r="B31" s="52" t="s">
        <v>107</v>
      </c>
      <c r="C31" s="11" t="s">
        <v>108</v>
      </c>
      <c r="D31" s="19">
        <v>95.5</v>
      </c>
      <c r="E31" s="19">
        <v>95.5</v>
      </c>
      <c r="F31" s="79"/>
      <c r="G31" s="34"/>
    </row>
    <row r="32" spans="2:7" ht="12.95" customHeight="1">
      <c r="B32" s="220" t="s">
        <v>26</v>
      </c>
      <c r="C32" s="221"/>
      <c r="D32" s="221"/>
      <c r="E32" s="222"/>
      <c r="F32" s="79"/>
      <c r="G32" s="34"/>
    </row>
    <row r="33" spans="2:7" ht="12.95" customHeight="1">
      <c r="B33" s="51" t="s">
        <v>162</v>
      </c>
      <c r="C33" s="11" t="s">
        <v>163</v>
      </c>
      <c r="D33" s="110">
        <v>5</v>
      </c>
      <c r="E33" s="85">
        <v>5</v>
      </c>
      <c r="F33" s="79"/>
      <c r="G33" s="34"/>
    </row>
    <row r="34" spans="2:7" ht="12.95" customHeight="1">
      <c r="B34" s="52" t="s">
        <v>122</v>
      </c>
      <c r="C34" s="11" t="s">
        <v>121</v>
      </c>
      <c r="D34" s="19">
        <v>0.95</v>
      </c>
      <c r="E34" s="29">
        <v>0.95</v>
      </c>
      <c r="F34" s="79"/>
      <c r="G34" s="34"/>
    </row>
    <row r="35" spans="2:7" ht="12.95" customHeight="1">
      <c r="B35" s="51" t="s">
        <v>209</v>
      </c>
      <c r="C35" s="11" t="s">
        <v>210</v>
      </c>
      <c r="D35" s="19">
        <v>8.1</v>
      </c>
      <c r="E35" s="29">
        <v>8.1</v>
      </c>
      <c r="F35" s="79"/>
      <c r="G35" s="34"/>
    </row>
    <row r="36" spans="2:7" ht="18.75" customHeight="1">
      <c r="B36" s="214" t="s">
        <v>295</v>
      </c>
      <c r="C36" s="214"/>
      <c r="D36" s="214"/>
      <c r="E36" s="214"/>
    </row>
    <row r="37" spans="2:7" ht="20.25" customHeight="1">
      <c r="B37" s="50" t="s">
        <v>11</v>
      </c>
      <c r="C37" s="50" t="s">
        <v>12</v>
      </c>
      <c r="D37" s="50" t="s">
        <v>29</v>
      </c>
      <c r="E37" s="50" t="s">
        <v>30</v>
      </c>
    </row>
    <row r="38" spans="2:7" ht="12.95" customHeight="1">
      <c r="B38" s="220" t="s">
        <v>21</v>
      </c>
      <c r="C38" s="221"/>
      <c r="D38" s="221"/>
      <c r="E38" s="222"/>
    </row>
    <row r="39" spans="2:7" ht="12.95" customHeight="1">
      <c r="B39" s="51" t="s">
        <v>63</v>
      </c>
      <c r="C39" s="11" t="s">
        <v>64</v>
      </c>
      <c r="D39" s="12">
        <v>1</v>
      </c>
      <c r="E39" s="35">
        <v>1</v>
      </c>
    </row>
    <row r="40" spans="2:7" ht="12.95" customHeight="1">
      <c r="B40" s="51" t="s">
        <v>73</v>
      </c>
      <c r="C40" s="11" t="s">
        <v>74</v>
      </c>
      <c r="D40" s="12">
        <v>1</v>
      </c>
      <c r="E40" s="35">
        <v>1</v>
      </c>
    </row>
    <row r="41" spans="2:7" ht="12.95" customHeight="1">
      <c r="B41" s="51" t="s">
        <v>224</v>
      </c>
      <c r="C41" s="11" t="s">
        <v>113</v>
      </c>
      <c r="D41" s="37">
        <v>1</v>
      </c>
      <c r="E41" s="38">
        <v>1</v>
      </c>
    </row>
    <row r="42" spans="2:7" ht="12.95" customHeight="1">
      <c r="B42" s="51" t="s">
        <v>154</v>
      </c>
      <c r="C42" s="40" t="s">
        <v>153</v>
      </c>
      <c r="D42" s="19">
        <v>0.11</v>
      </c>
      <c r="E42" s="29">
        <v>0.11</v>
      </c>
    </row>
    <row r="43" spans="2:7" ht="12.95" customHeight="1">
      <c r="B43" s="52" t="s">
        <v>165</v>
      </c>
      <c r="C43" s="41" t="s">
        <v>164</v>
      </c>
      <c r="D43" s="39">
        <v>1</v>
      </c>
      <c r="E43" s="29">
        <v>1</v>
      </c>
      <c r="G43" s="30"/>
    </row>
    <row r="44" spans="2:7" ht="12.95" customHeight="1">
      <c r="B44" s="51" t="s">
        <v>182</v>
      </c>
      <c r="C44" s="11" t="s">
        <v>183</v>
      </c>
      <c r="D44" s="19">
        <v>0.81</v>
      </c>
      <c r="E44" s="29">
        <v>0.81</v>
      </c>
    </row>
    <row r="45" spans="2:7" ht="12.95" customHeight="1">
      <c r="B45" s="51" t="s">
        <v>192</v>
      </c>
      <c r="C45" s="11" t="s">
        <v>193</v>
      </c>
      <c r="D45" s="12" t="s">
        <v>33</v>
      </c>
      <c r="E45" s="35" t="s">
        <v>33</v>
      </c>
    </row>
    <row r="46" spans="2:7" ht="12.95" customHeight="1">
      <c r="B46" s="52" t="s">
        <v>178</v>
      </c>
      <c r="C46" s="11" t="s">
        <v>179</v>
      </c>
      <c r="D46" s="19">
        <v>1</v>
      </c>
      <c r="E46" s="29">
        <v>1</v>
      </c>
    </row>
    <row r="47" spans="2:7" ht="12.95" customHeight="1">
      <c r="B47" s="51" t="s">
        <v>238</v>
      </c>
      <c r="C47" s="11" t="s">
        <v>239</v>
      </c>
      <c r="D47" s="82">
        <v>1</v>
      </c>
      <c r="E47" s="29">
        <v>1</v>
      </c>
    </row>
    <row r="48" spans="2:7" ht="12.95" customHeight="1">
      <c r="B48" s="51" t="s">
        <v>211</v>
      </c>
      <c r="C48" s="18" t="s">
        <v>212</v>
      </c>
      <c r="D48" s="19">
        <v>1</v>
      </c>
      <c r="E48" s="29">
        <v>1</v>
      </c>
    </row>
    <row r="49" spans="2:5" ht="12.95" customHeight="1">
      <c r="B49" s="51" t="s">
        <v>227</v>
      </c>
      <c r="C49" s="11" t="s">
        <v>228</v>
      </c>
      <c r="D49" s="39">
        <v>1</v>
      </c>
      <c r="E49" s="39">
        <v>1</v>
      </c>
    </row>
    <row r="50" spans="2:5" ht="12.95" customHeight="1">
      <c r="B50" s="51" t="s">
        <v>105</v>
      </c>
      <c r="C50" s="11" t="s">
        <v>106</v>
      </c>
      <c r="D50" s="19">
        <v>1.75</v>
      </c>
      <c r="E50" s="29">
        <v>1.75</v>
      </c>
    </row>
    <row r="51" spans="2:5" ht="12.95" customHeight="1">
      <c r="B51" s="51" t="s">
        <v>213</v>
      </c>
      <c r="C51" s="11" t="s">
        <v>214</v>
      </c>
      <c r="D51" s="19">
        <v>1.34</v>
      </c>
      <c r="E51" s="36">
        <v>1.34</v>
      </c>
    </row>
    <row r="52" spans="2:5" ht="12.95" customHeight="1">
      <c r="B52" s="51" t="s">
        <v>141</v>
      </c>
      <c r="C52" s="11" t="s">
        <v>140</v>
      </c>
      <c r="D52" s="19">
        <v>0.14000000000000001</v>
      </c>
      <c r="E52" s="36">
        <v>0.14000000000000001</v>
      </c>
    </row>
    <row r="53" spans="2:5" ht="12.95" customHeight="1">
      <c r="B53" s="52" t="s">
        <v>55</v>
      </c>
      <c r="C53" s="11" t="s">
        <v>56</v>
      </c>
      <c r="D53" s="19">
        <v>0.65</v>
      </c>
      <c r="E53" s="36">
        <v>0.65</v>
      </c>
    </row>
    <row r="54" spans="2:5" ht="12.95" customHeight="1">
      <c r="B54" s="51" t="s">
        <v>276</v>
      </c>
      <c r="C54" s="11" t="s">
        <v>277</v>
      </c>
      <c r="D54" s="19">
        <v>0.24</v>
      </c>
      <c r="E54" s="19">
        <v>0.24</v>
      </c>
    </row>
    <row r="55" spans="2:5" ht="12.95" customHeight="1">
      <c r="B55" s="52" t="s">
        <v>138</v>
      </c>
      <c r="C55" s="11" t="s">
        <v>137</v>
      </c>
      <c r="D55" s="19">
        <v>0.34</v>
      </c>
      <c r="E55" s="19">
        <v>0.34</v>
      </c>
    </row>
    <row r="56" spans="2:5" ht="12.95" customHeight="1">
      <c r="B56" s="51" t="s">
        <v>198</v>
      </c>
      <c r="C56" s="11" t="s">
        <v>199</v>
      </c>
      <c r="D56" s="19">
        <v>0.21</v>
      </c>
      <c r="E56" s="19">
        <v>0.21</v>
      </c>
    </row>
    <row r="57" spans="2:5" ht="12.95" customHeight="1">
      <c r="B57" s="51" t="s">
        <v>222</v>
      </c>
      <c r="C57" s="11" t="s">
        <v>223</v>
      </c>
      <c r="D57" s="19">
        <v>0.39</v>
      </c>
      <c r="E57" s="111">
        <v>0.39</v>
      </c>
    </row>
    <row r="58" spans="2:5" ht="12.95" customHeight="1">
      <c r="B58" s="52" t="s">
        <v>155</v>
      </c>
      <c r="C58" s="18" t="s">
        <v>156</v>
      </c>
      <c r="D58" s="19">
        <v>0.26</v>
      </c>
      <c r="E58" s="111">
        <v>0.28000000000000003</v>
      </c>
    </row>
    <row r="59" spans="2:5" ht="21.75" customHeight="1">
      <c r="B59" s="214" t="s">
        <v>295</v>
      </c>
      <c r="C59" s="214"/>
      <c r="D59" s="214"/>
      <c r="E59" s="214"/>
    </row>
    <row r="60" spans="2:5" ht="22.5" customHeight="1">
      <c r="B60" s="50" t="s">
        <v>11</v>
      </c>
      <c r="C60" s="50" t="s">
        <v>12</v>
      </c>
      <c r="D60" s="50" t="s">
        <v>29</v>
      </c>
      <c r="E60" s="50" t="s">
        <v>30</v>
      </c>
    </row>
    <row r="61" spans="2:5" ht="12.95" customHeight="1">
      <c r="B61" s="211" t="s">
        <v>31</v>
      </c>
      <c r="C61" s="212"/>
      <c r="D61" s="212"/>
      <c r="E61" s="213"/>
    </row>
    <row r="62" spans="2:5" ht="12.95" customHeight="1">
      <c r="B62" s="51" t="s">
        <v>40</v>
      </c>
      <c r="C62" s="11" t="s">
        <v>41</v>
      </c>
      <c r="D62" s="19">
        <v>0.4</v>
      </c>
      <c r="E62" s="36">
        <v>0.4</v>
      </c>
    </row>
    <row r="63" spans="2:5" ht="12.95" customHeight="1">
      <c r="B63" s="51" t="s">
        <v>225</v>
      </c>
      <c r="C63" s="11" t="s">
        <v>226</v>
      </c>
      <c r="D63" s="12">
        <v>0.96</v>
      </c>
      <c r="E63" s="35">
        <v>0.96</v>
      </c>
    </row>
    <row r="64" spans="2:5" ht="12.95" customHeight="1">
      <c r="B64" s="52" t="s">
        <v>158</v>
      </c>
      <c r="C64" s="18" t="s">
        <v>157</v>
      </c>
      <c r="D64" s="12">
        <v>0.66</v>
      </c>
      <c r="E64" s="29">
        <v>0.66</v>
      </c>
    </row>
    <row r="65" spans="2:5" ht="12.95" customHeight="1">
      <c r="B65" s="208" t="s">
        <v>32</v>
      </c>
      <c r="C65" s="209"/>
      <c r="D65" s="209"/>
      <c r="E65" s="210"/>
    </row>
    <row r="66" spans="2:5" ht="12.95" customHeight="1">
      <c r="B66" s="51" t="s">
        <v>54</v>
      </c>
      <c r="C66" s="11" t="s">
        <v>53</v>
      </c>
      <c r="D66" s="12">
        <v>0.9</v>
      </c>
      <c r="E66" s="35">
        <v>0.9</v>
      </c>
    </row>
    <row r="67" spans="2:5" ht="12.95" customHeight="1">
      <c r="B67" s="51" t="s">
        <v>61</v>
      </c>
      <c r="C67" s="11" t="s">
        <v>62</v>
      </c>
      <c r="D67" s="12">
        <v>0.5</v>
      </c>
      <c r="E67" s="35">
        <v>0.5</v>
      </c>
    </row>
    <row r="68" spans="2:5" ht="12.95" customHeight="1">
      <c r="B68" s="51" t="s">
        <v>142</v>
      </c>
      <c r="C68" s="11" t="s">
        <v>143</v>
      </c>
      <c r="D68" s="12">
        <v>0.35</v>
      </c>
      <c r="E68" s="35">
        <v>0.35</v>
      </c>
    </row>
    <row r="69" spans="2:5" ht="12.95" customHeight="1">
      <c r="B69" s="223" t="s">
        <v>23</v>
      </c>
      <c r="C69" s="224"/>
      <c r="D69" s="224"/>
      <c r="E69" s="213"/>
    </row>
    <row r="70" spans="2:5" ht="12.95" customHeight="1">
      <c r="B70" s="51" t="s">
        <v>89</v>
      </c>
      <c r="C70" s="11" t="s">
        <v>90</v>
      </c>
      <c r="D70" s="12" t="s">
        <v>33</v>
      </c>
      <c r="E70" s="35" t="s">
        <v>33</v>
      </c>
    </row>
    <row r="71" spans="2:5" ht="12.95" customHeight="1">
      <c r="B71" s="208" t="s">
        <v>24</v>
      </c>
      <c r="C71" s="209"/>
      <c r="D71" s="209"/>
      <c r="E71" s="210"/>
    </row>
    <row r="72" spans="2:5" ht="12.95" customHeight="1">
      <c r="B72" s="51" t="s">
        <v>240</v>
      </c>
      <c r="C72" s="13" t="s">
        <v>241</v>
      </c>
      <c r="D72" s="19">
        <v>100</v>
      </c>
      <c r="E72" s="29">
        <v>100</v>
      </c>
    </row>
    <row r="73" spans="2:5" ht="12.95" customHeight="1">
      <c r="B73" s="51" t="s">
        <v>272</v>
      </c>
      <c r="C73" s="13" t="s">
        <v>273</v>
      </c>
      <c r="D73" s="19">
        <v>3.1</v>
      </c>
      <c r="E73" s="29">
        <v>3.19</v>
      </c>
    </row>
    <row r="74" spans="2:5" ht="12.95" customHeight="1">
      <c r="B74" s="220" t="s">
        <v>39</v>
      </c>
      <c r="C74" s="221"/>
      <c r="D74" s="221"/>
      <c r="E74" s="222"/>
    </row>
    <row r="75" spans="2:5" ht="12.95" customHeight="1">
      <c r="B75" s="51" t="s">
        <v>176</v>
      </c>
      <c r="C75" s="11" t="s">
        <v>177</v>
      </c>
      <c r="D75" s="19">
        <v>13.8</v>
      </c>
      <c r="E75" s="19">
        <v>13.8</v>
      </c>
    </row>
    <row r="76" spans="2:5" ht="12.95" customHeight="1">
      <c r="B76" s="226" t="s">
        <v>26</v>
      </c>
      <c r="C76" s="227"/>
      <c r="D76" s="227"/>
      <c r="E76" s="228"/>
    </row>
    <row r="77" spans="2:5" ht="12.95" customHeight="1">
      <c r="B77" s="51" t="s">
        <v>101</v>
      </c>
      <c r="C77" s="11" t="s">
        <v>102</v>
      </c>
      <c r="D77" s="12" t="s">
        <v>33</v>
      </c>
      <c r="E77" s="35" t="s">
        <v>33</v>
      </c>
    </row>
    <row r="78" spans="2:5" ht="27.75" customHeight="1">
      <c r="B78" s="225" t="s">
        <v>296</v>
      </c>
      <c r="C78" s="225"/>
      <c r="D78" s="225"/>
      <c r="E78" s="225"/>
    </row>
    <row r="79" spans="2:5" ht="20.25" customHeight="1">
      <c r="B79" s="50" t="s">
        <v>11</v>
      </c>
      <c r="C79" s="50" t="s">
        <v>12</v>
      </c>
      <c r="D79" s="50" t="s">
        <v>29</v>
      </c>
      <c r="E79" s="50" t="s">
        <v>30</v>
      </c>
    </row>
    <row r="80" spans="2:5" ht="12.95" customHeight="1">
      <c r="B80" s="220" t="s">
        <v>21</v>
      </c>
      <c r="C80" s="221"/>
      <c r="D80" s="221"/>
      <c r="E80" s="222"/>
    </row>
    <row r="81" spans="2:5" ht="12.95" customHeight="1">
      <c r="B81" s="51" t="s">
        <v>231</v>
      </c>
      <c r="C81" s="13" t="s">
        <v>146</v>
      </c>
      <c r="D81" s="39">
        <v>1</v>
      </c>
      <c r="E81" s="29">
        <v>1</v>
      </c>
    </row>
    <row r="82" spans="2:5" ht="12.95" customHeight="1">
      <c r="B82" s="51" t="s">
        <v>302</v>
      </c>
      <c r="C82" s="13" t="s">
        <v>303</v>
      </c>
      <c r="D82" s="39">
        <v>0.08</v>
      </c>
      <c r="E82" s="29">
        <v>0.08</v>
      </c>
    </row>
    <row r="83" spans="2:5" ht="12.95" customHeight="1">
      <c r="B83" s="208" t="s">
        <v>32</v>
      </c>
      <c r="C83" s="209"/>
      <c r="D83" s="209"/>
      <c r="E83" s="210"/>
    </row>
    <row r="84" spans="2:5" ht="12.95" customHeight="1">
      <c r="B84" s="52" t="s">
        <v>147</v>
      </c>
      <c r="C84" s="13" t="s">
        <v>148</v>
      </c>
      <c r="D84" s="19">
        <v>0.25</v>
      </c>
      <c r="E84" s="29">
        <v>0.25</v>
      </c>
    </row>
    <row r="85" spans="2:5" ht="12.95" customHeight="1">
      <c r="B85" s="83" t="s">
        <v>270</v>
      </c>
      <c r="C85" s="84" t="s">
        <v>271</v>
      </c>
      <c r="D85" s="85">
        <v>0.22</v>
      </c>
      <c r="E85" s="29">
        <v>0.22</v>
      </c>
    </row>
    <row r="86" spans="2:5" ht="12.95" customHeight="1">
      <c r="B86" s="51" t="s">
        <v>88</v>
      </c>
      <c r="C86" s="13" t="s">
        <v>87</v>
      </c>
      <c r="D86" s="85">
        <v>0.4</v>
      </c>
      <c r="E86" s="29">
        <v>0.4</v>
      </c>
    </row>
    <row r="87" spans="2:5" ht="12.95" customHeight="1">
      <c r="B87" s="208" t="s">
        <v>24</v>
      </c>
      <c r="C87" s="209"/>
      <c r="D87" s="209"/>
      <c r="E87" s="210"/>
    </row>
    <row r="88" spans="2:5" ht="12.95" customHeight="1">
      <c r="B88" s="51" t="s">
        <v>86</v>
      </c>
      <c r="C88" s="48" t="s">
        <v>81</v>
      </c>
      <c r="D88" s="19">
        <v>0.84</v>
      </c>
      <c r="E88" s="29">
        <v>0.84</v>
      </c>
    </row>
    <row r="89" spans="2:5" ht="12.95" customHeight="1">
      <c r="B89" s="51" t="s">
        <v>109</v>
      </c>
      <c r="C89" s="18" t="s">
        <v>110</v>
      </c>
      <c r="D89" s="19">
        <v>1.07</v>
      </c>
      <c r="E89" s="29">
        <v>1.07</v>
      </c>
    </row>
    <row r="90" spans="2:5" ht="12.95" customHeight="1">
      <c r="B90" s="223" t="s">
        <v>23</v>
      </c>
      <c r="C90" s="224"/>
      <c r="D90" s="224"/>
      <c r="E90" s="213"/>
    </row>
    <row r="91" spans="2:5" ht="12.95" customHeight="1">
      <c r="B91" s="51" t="s">
        <v>80</v>
      </c>
      <c r="C91" s="18" t="s">
        <v>77</v>
      </c>
      <c r="D91" s="19">
        <v>0.4</v>
      </c>
      <c r="E91" s="29">
        <v>0.4</v>
      </c>
    </row>
    <row r="92" spans="2:5" ht="12.95" customHeight="1">
      <c r="B92" s="52" t="s">
        <v>160</v>
      </c>
      <c r="C92" s="13" t="s">
        <v>161</v>
      </c>
      <c r="D92" s="19">
        <v>1.21</v>
      </c>
      <c r="E92" s="99">
        <v>1.2</v>
      </c>
    </row>
    <row r="93" spans="2:5" ht="12.95" customHeight="1">
      <c r="B93" s="220" t="s">
        <v>39</v>
      </c>
      <c r="C93" s="221"/>
      <c r="D93" s="221"/>
      <c r="E93" s="222"/>
    </row>
    <row r="94" spans="2:5" ht="12.95" customHeight="1">
      <c r="B94" s="51" t="s">
        <v>112</v>
      </c>
      <c r="C94" s="18" t="s">
        <v>111</v>
      </c>
      <c r="D94" s="19">
        <v>18.96</v>
      </c>
      <c r="E94" s="29">
        <v>18.95</v>
      </c>
    </row>
    <row r="95" spans="2:5" ht="12.95" customHeight="1">
      <c r="B95" s="51" t="s">
        <v>151</v>
      </c>
      <c r="C95" s="18" t="s">
        <v>152</v>
      </c>
      <c r="D95" s="19">
        <v>18.5</v>
      </c>
      <c r="E95" s="29">
        <v>18.5</v>
      </c>
    </row>
  </sheetData>
  <mergeCells count="22">
    <mergeCell ref="B87:E87"/>
    <mergeCell ref="B90:E90"/>
    <mergeCell ref="B74:E74"/>
    <mergeCell ref="B93:E93"/>
    <mergeCell ref="B78:E78"/>
    <mergeCell ref="B80:E80"/>
    <mergeCell ref="B76:E76"/>
    <mergeCell ref="B65:E65"/>
    <mergeCell ref="B61:E61"/>
    <mergeCell ref="B83:E83"/>
    <mergeCell ref="B1:E1"/>
    <mergeCell ref="B3:E3"/>
    <mergeCell ref="B16:E16"/>
    <mergeCell ref="B38:E38"/>
    <mergeCell ref="B36:E36"/>
    <mergeCell ref="B28:E28"/>
    <mergeCell ref="B14:E14"/>
    <mergeCell ref="B21:E21"/>
    <mergeCell ref="B32:E32"/>
    <mergeCell ref="B69:E69"/>
    <mergeCell ref="B71:E71"/>
    <mergeCell ref="B59:E59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9" t="s">
        <v>38</v>
      </c>
      <c r="C1" s="229"/>
      <c r="D1" s="229"/>
    </row>
    <row r="2" spans="1:4" s="6" customFormat="1" ht="34.5" customHeight="1">
      <c r="B2" s="53" t="s">
        <v>28</v>
      </c>
      <c r="C2" s="54" t="s">
        <v>36</v>
      </c>
      <c r="D2" s="53" t="s">
        <v>37</v>
      </c>
    </row>
    <row r="3" spans="1:4" ht="66.75" customHeight="1">
      <c r="B3" s="55" t="s">
        <v>34</v>
      </c>
      <c r="C3" s="56">
        <v>42591</v>
      </c>
      <c r="D3" s="57" t="s">
        <v>119</v>
      </c>
    </row>
    <row r="4" spans="1:4" ht="55.5" customHeight="1">
      <c r="B4" s="58" t="s">
        <v>123</v>
      </c>
      <c r="C4" s="59">
        <v>44458</v>
      </c>
      <c r="D4" s="60" t="s">
        <v>258</v>
      </c>
    </row>
    <row r="5" spans="1:4" ht="65.25" customHeight="1">
      <c r="B5" s="58" t="s">
        <v>200</v>
      </c>
      <c r="C5" s="59">
        <v>44865</v>
      </c>
      <c r="D5" s="60" t="s">
        <v>259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abSelected="1" topLeftCell="B1" zoomScaleNormal="100" workbookViewId="0">
      <selection activeCell="C3" sqref="C3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31" t="s">
        <v>292</v>
      </c>
      <c r="D1" s="232"/>
    </row>
    <row r="2" spans="3:4" s="8" customFormat="1" ht="24" customHeight="1">
      <c r="C2" s="230" t="s">
        <v>278</v>
      </c>
      <c r="D2" s="230"/>
    </row>
    <row r="3" spans="3:4" s="8" customFormat="1" ht="48" customHeight="1">
      <c r="C3" s="80" t="s">
        <v>262</v>
      </c>
      <c r="D3" s="62" t="s">
        <v>293</v>
      </c>
    </row>
    <row r="4" spans="3:4" ht="20.25" customHeight="1">
      <c r="C4" s="230" t="s">
        <v>279</v>
      </c>
      <c r="D4" s="230"/>
    </row>
    <row r="5" spans="3:4" s="8" customFormat="1" ht="79.5" customHeight="1">
      <c r="C5" s="80" t="s">
        <v>283</v>
      </c>
      <c r="D5" s="62" t="s">
        <v>284</v>
      </c>
    </row>
    <row r="6" spans="3:4" ht="22.5" customHeight="1">
      <c r="C6" s="230" t="s">
        <v>280</v>
      </c>
      <c r="D6" s="230"/>
    </row>
    <row r="7" spans="3:4" ht="51.75" customHeight="1">
      <c r="C7" s="51" t="s">
        <v>135</v>
      </c>
      <c r="D7" s="62" t="s">
        <v>242</v>
      </c>
    </row>
    <row r="8" spans="3:4" ht="19.5" customHeight="1">
      <c r="C8" s="230" t="s">
        <v>281</v>
      </c>
      <c r="D8" s="230"/>
    </row>
    <row r="9" spans="3:4" ht="47.25" customHeight="1">
      <c r="C9" s="52" t="s">
        <v>268</v>
      </c>
      <c r="D9" s="62" t="s">
        <v>269</v>
      </c>
    </row>
    <row r="10" spans="3:4" ht="48" customHeight="1">
      <c r="C10" s="52" t="s">
        <v>136</v>
      </c>
      <c r="D10" s="62" t="s">
        <v>252</v>
      </c>
    </row>
    <row r="11" spans="3:4" ht="48" customHeight="1">
      <c r="C11" s="61" t="s">
        <v>44</v>
      </c>
      <c r="D11" s="62" t="s">
        <v>253</v>
      </c>
    </row>
    <row r="12" spans="3:4" ht="21.75" customHeight="1">
      <c r="C12" s="230" t="s">
        <v>282</v>
      </c>
      <c r="D12" s="230"/>
    </row>
    <row r="13" spans="3:4" ht="41.25" customHeight="1">
      <c r="C13" s="51" t="s">
        <v>265</v>
      </c>
      <c r="D13" s="62" t="s">
        <v>267</v>
      </c>
    </row>
    <row r="14" spans="3:4" ht="44.25" customHeight="1">
      <c r="C14" s="51" t="s">
        <v>130</v>
      </c>
      <c r="D14" s="62" t="s">
        <v>120</v>
      </c>
    </row>
    <row r="15" spans="3:4" ht="51" customHeight="1">
      <c r="C15" s="51" t="s">
        <v>266</v>
      </c>
      <c r="D15" s="62" t="s">
        <v>221</v>
      </c>
    </row>
  </sheetData>
  <mergeCells count="6">
    <mergeCell ref="C12:D12"/>
    <mergeCell ref="C1:D1"/>
    <mergeCell ref="C6:D6"/>
    <mergeCell ref="C4:D4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2023-03-19T10:33:23Z</cp:lastPrinted>
  <dcterms:created xsi:type="dcterms:W3CDTF">2018-01-02T05:37:56Z</dcterms:created>
  <dcterms:modified xsi:type="dcterms:W3CDTF">2023-03-19T10:48:40Z</dcterms:modified>
</cp:coreProperties>
</file>