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230" windowWidth="20115" windowHeight="1185"/>
  </bookViews>
  <sheets>
    <sheet name="المؤشرات الكلية" sheetId="11" r:id="rId1"/>
    <sheet name="منصة السوق النظامي" sheetId="15" r:id="rId2"/>
    <sheet name="اجانب لمنصة النظامي" sheetId="16" r:id="rId3"/>
    <sheet name="منصة السوق الثاني" sheetId="12" r:id="rId4"/>
    <sheet name="اجانب لمنصة الثاني" sheetId="18" r:id="rId5"/>
    <sheet name="منصة السوق الثالث" sheetId="10" r:id="rId6"/>
    <sheet name="اجانب لمنصة الثالث" sheetId="19" r:id="rId7"/>
    <sheet name="غير المتداولة" sheetId="8" r:id="rId8"/>
    <sheet name="الشركات الموقوفة" sheetId="4" r:id="rId9"/>
    <sheet name="اخبار الشركات" sheetId="5" r:id="rId10"/>
  </sheets>
  <calcPr calcId="145621"/>
</workbook>
</file>

<file path=xl/calcChain.xml><?xml version="1.0" encoding="utf-8"?>
<calcChain xmlns="http://schemas.openxmlformats.org/spreadsheetml/2006/main">
  <c r="L17" i="10" l="1"/>
  <c r="M17" i="10"/>
  <c r="N17" i="10"/>
  <c r="F9" i="18"/>
  <c r="F10" i="18" s="1"/>
  <c r="E9" i="18"/>
  <c r="E10" i="18" s="1"/>
  <c r="D9" i="18"/>
  <c r="D10" i="18" s="1"/>
  <c r="D8" i="19"/>
  <c r="D9" i="19" s="1"/>
  <c r="E8" i="19"/>
  <c r="E9" i="19" s="1"/>
  <c r="F8" i="19"/>
  <c r="F9" i="19"/>
  <c r="F26" i="16"/>
  <c r="E26" i="16"/>
  <c r="D26" i="16"/>
  <c r="F23" i="16"/>
  <c r="E23" i="16"/>
  <c r="D23" i="16"/>
  <c r="F20" i="16"/>
  <c r="E20" i="16"/>
  <c r="E27" i="16" s="1"/>
  <c r="D20" i="16"/>
  <c r="D27" i="16" s="1"/>
  <c r="F11" i="16"/>
  <c r="E11" i="16"/>
  <c r="D11" i="16"/>
  <c r="F8" i="16"/>
  <c r="F12" i="16" s="1"/>
  <c r="E8" i="16"/>
  <c r="E12" i="16" s="1"/>
  <c r="D8" i="16"/>
  <c r="D12" i="16" s="1"/>
  <c r="B10" i="11"/>
  <c r="L36" i="15"/>
  <c r="M36" i="15"/>
  <c r="N36" i="15"/>
  <c r="N40" i="15" s="1"/>
  <c r="L31" i="15"/>
  <c r="M31" i="15"/>
  <c r="N31" i="15"/>
  <c r="L22" i="15"/>
  <c r="M22" i="15"/>
  <c r="N22" i="15"/>
  <c r="L12" i="15"/>
  <c r="M12" i="15"/>
  <c r="N12" i="15"/>
  <c r="L8" i="12"/>
  <c r="L9" i="12" s="1"/>
  <c r="M8" i="12"/>
  <c r="M9" i="12" s="1"/>
  <c r="K8" i="12"/>
  <c r="K5" i="12"/>
  <c r="L5" i="12"/>
  <c r="M5" i="12"/>
  <c r="M23" i="10"/>
  <c r="N23" i="10"/>
  <c r="N24" i="10" s="1"/>
  <c r="L23" i="10"/>
  <c r="L24" i="10" s="1"/>
  <c r="M20" i="10"/>
  <c r="M24" i="10" s="1"/>
  <c r="N20" i="10"/>
  <c r="L20" i="10"/>
  <c r="L11" i="10"/>
  <c r="M11" i="10"/>
  <c r="N11" i="10"/>
  <c r="L6" i="10"/>
  <c r="M6" i="10"/>
  <c r="N6" i="10"/>
  <c r="M40" i="15" l="1"/>
  <c r="L40" i="15"/>
  <c r="F27" i="16"/>
  <c r="K9" i="12"/>
</calcChain>
</file>

<file path=xl/sharedStrings.xml><?xml version="1.0" encoding="utf-8"?>
<sst xmlns="http://schemas.openxmlformats.org/spreadsheetml/2006/main" count="514" uniqueCount="345">
  <si>
    <t>سوق العراق للاوراق المالية</t>
  </si>
  <si>
    <t xml:space="preserve">القيمة المتداولة </t>
  </si>
  <si>
    <t xml:space="preserve">الاسهم المتداولة </t>
  </si>
  <si>
    <t>الصفقات</t>
  </si>
  <si>
    <t>نسبة التغير %</t>
  </si>
  <si>
    <t xml:space="preserve">الشركات المدرجة </t>
  </si>
  <si>
    <t xml:space="preserve">الشركات المتداولة </t>
  </si>
  <si>
    <t>الشركات المرتفعة</t>
  </si>
  <si>
    <t>الشركات المنخفضة</t>
  </si>
  <si>
    <t>شركات الهيئة العامة</t>
  </si>
  <si>
    <t xml:space="preserve">الشركات غير المتداولة </t>
  </si>
  <si>
    <t xml:space="preserve">اسم الشركة </t>
  </si>
  <si>
    <t>رمز الشركة</t>
  </si>
  <si>
    <t>افتتاح</t>
  </si>
  <si>
    <t xml:space="preserve">اعلى سعر </t>
  </si>
  <si>
    <t xml:space="preserve">ادنى سعر </t>
  </si>
  <si>
    <t>المعدل الحالي</t>
  </si>
  <si>
    <t>المعدل السابق</t>
  </si>
  <si>
    <t>سعر الاغلاق</t>
  </si>
  <si>
    <t>اغلاق سابق</t>
  </si>
  <si>
    <t>التغير (%)</t>
  </si>
  <si>
    <t>قطاع المصارف</t>
  </si>
  <si>
    <t>مجموع قطاع المصارف</t>
  </si>
  <si>
    <t>قطاع الخدمات</t>
  </si>
  <si>
    <t>قطاع الصناعة</t>
  </si>
  <si>
    <t>مجموع قطاع الصناعة</t>
  </si>
  <si>
    <t>قطاع الزراعة</t>
  </si>
  <si>
    <t>مجموع السوق النظامي</t>
  </si>
  <si>
    <t>اسم الشركة</t>
  </si>
  <si>
    <t>معدل السعر السابق</t>
  </si>
  <si>
    <t>سعر الاغلاق السابق</t>
  </si>
  <si>
    <t>قطاع التأمين</t>
  </si>
  <si>
    <t>قطاع الاستثمار</t>
  </si>
  <si>
    <t>ــــــــــ</t>
  </si>
  <si>
    <t>مصرف دار السلام (BDSI)</t>
  </si>
  <si>
    <t>مصرف الاقتصاد (BEFI)</t>
  </si>
  <si>
    <t xml:space="preserve">الاسهم المتداولة  </t>
  </si>
  <si>
    <t>تاريخ الايقاف</t>
  </si>
  <si>
    <t>سبب الايقاف والملاحظات</t>
  </si>
  <si>
    <t>قطاع الاتصالات</t>
  </si>
  <si>
    <t xml:space="preserve"> الشركات الموقوفة عن التداول بقرار من هيئة الاوراق المالية </t>
  </si>
  <si>
    <t>مصرف القابض الاسلامي</t>
  </si>
  <si>
    <t>قطاع الفنادق والسياحة</t>
  </si>
  <si>
    <t>الحمراء للتأمين</t>
  </si>
  <si>
    <t>NHAM</t>
  </si>
  <si>
    <t>أولاً : أخبار الشركات .</t>
  </si>
  <si>
    <t>الموقوفة بقرار من الهيئة</t>
  </si>
  <si>
    <t>الاهلية للتأمين</t>
  </si>
  <si>
    <t>NAHF</t>
  </si>
  <si>
    <t>BQAB</t>
  </si>
  <si>
    <t>BELF</t>
  </si>
  <si>
    <t xml:space="preserve">مصرف ايلاف الاسلامي </t>
  </si>
  <si>
    <t>الحمراء للتأمين (NHAM)</t>
  </si>
  <si>
    <t>BSUC</t>
  </si>
  <si>
    <t xml:space="preserve">مصرف سومر التجاري </t>
  </si>
  <si>
    <t>BINI</t>
  </si>
  <si>
    <t>مصرف نور العراق الاسلامي</t>
  </si>
  <si>
    <t>BQUR</t>
  </si>
  <si>
    <t>مصرف القرطاس الاسلامي</t>
  </si>
  <si>
    <t xml:space="preserve">الزوراء للاستثمار المالي </t>
  </si>
  <si>
    <t>VZAF</t>
  </si>
  <si>
    <t xml:space="preserve">النخبة للمقاولات العامة </t>
  </si>
  <si>
    <t>SNUC</t>
  </si>
  <si>
    <t>مصرف العربية الاسلامي</t>
  </si>
  <si>
    <t>بغداد لمواد التغليف</t>
  </si>
  <si>
    <t>IBPM</t>
  </si>
  <si>
    <t xml:space="preserve">المصرف العراقي الاسلامي </t>
  </si>
  <si>
    <t>BIIB</t>
  </si>
  <si>
    <t>عدم تقديم الافصاح السنوي لعام 2018 ، 2019 ، 2020 .</t>
  </si>
  <si>
    <t xml:space="preserve">مصرف المستشار الاسلامي </t>
  </si>
  <si>
    <t>BMUI</t>
  </si>
  <si>
    <t>BIDB</t>
  </si>
  <si>
    <t xml:space="preserve">مصرف التنمية الدولي </t>
  </si>
  <si>
    <t>BAIB</t>
  </si>
  <si>
    <t xml:space="preserve">مصرف آسيا العراق الاسلامي </t>
  </si>
  <si>
    <t>BIBI</t>
  </si>
  <si>
    <t>مصرف الاستثمار العراقي</t>
  </si>
  <si>
    <t>NDSA</t>
  </si>
  <si>
    <t xml:space="preserve">دار السلام للتأمين </t>
  </si>
  <si>
    <t>HKAR</t>
  </si>
  <si>
    <t xml:space="preserve">فنادق كربلاء </t>
  </si>
  <si>
    <t>مصرف الائتمان</t>
  </si>
  <si>
    <t>BROI</t>
  </si>
  <si>
    <t>مصرف الموصل</t>
  </si>
  <si>
    <t>BMFI</t>
  </si>
  <si>
    <t>انتاج الالبسة الجاهزة (IRMC)</t>
  </si>
  <si>
    <t>مصرف جيهان الاسلامي</t>
  </si>
  <si>
    <t>BCIH</t>
  </si>
  <si>
    <t>الخاتم للاتصالات</t>
  </si>
  <si>
    <t>TZNI</t>
  </si>
  <si>
    <t>الموصل لمدن الالعاب</t>
  </si>
  <si>
    <t>SMOF</t>
  </si>
  <si>
    <t xml:space="preserve">العراقية للاعمال الهندسية </t>
  </si>
  <si>
    <t>IIEW</t>
  </si>
  <si>
    <t xml:space="preserve">مصرف الشرق الاوسط </t>
  </si>
  <si>
    <t>BIME</t>
  </si>
  <si>
    <t xml:space="preserve">انتاج الالبسة الجاهزة </t>
  </si>
  <si>
    <t>IRMC</t>
  </si>
  <si>
    <t>ثانياً : الشركات المساهمة الموقوفة عن التداول لانعقاد هيئاتها العامة</t>
  </si>
  <si>
    <t>الفلوجة لانتاج المواد الانشائية</t>
  </si>
  <si>
    <t>IFCM</t>
  </si>
  <si>
    <t>ثالثاً : الشركات التي في التداول برأسمال الشركة المدرج (قبل الزيادة والرسملة) .</t>
  </si>
  <si>
    <t>رابعاً : الاكتتاب .</t>
  </si>
  <si>
    <t>مصرف اربيل</t>
  </si>
  <si>
    <t>BERI</t>
  </si>
  <si>
    <t>مصرف بغداد</t>
  </si>
  <si>
    <t>BBOB</t>
  </si>
  <si>
    <t>مصرف المستشار الاسلامي (BMUI)</t>
  </si>
  <si>
    <t xml:space="preserve">مصرف الانصاري الاسلامي </t>
  </si>
  <si>
    <t>BANS</t>
  </si>
  <si>
    <t>HASH</t>
  </si>
  <si>
    <t>فندق اشور</t>
  </si>
  <si>
    <t>مصرف الاقليم التجاري</t>
  </si>
  <si>
    <t>BRTB</t>
  </si>
  <si>
    <t>الكندي لانتاج اللقاحات</t>
  </si>
  <si>
    <t>IKLV</t>
  </si>
  <si>
    <t>الفلوجة لانتاج المواد الانشائية(IFCM)</t>
  </si>
  <si>
    <t>مجموع قطاع الخدمات</t>
  </si>
  <si>
    <t>مصرف المشرق العربي الاسلامي (BAMS)</t>
  </si>
  <si>
    <t>العراقية لانتاج البذور</t>
  </si>
  <si>
    <t>AISP</t>
  </si>
  <si>
    <t>مجموع قطاع الزراعة</t>
  </si>
  <si>
    <t>مجموع قطاع الفنادق والسياحة</t>
  </si>
  <si>
    <t>فندق بغداد</t>
  </si>
  <si>
    <t>HBAG</t>
  </si>
  <si>
    <t>مجموع السوق الثاني</t>
  </si>
  <si>
    <t>VMES</t>
  </si>
  <si>
    <t>بين النهرين للاستثمارات المالية</t>
  </si>
  <si>
    <t>المصرف التجاري</t>
  </si>
  <si>
    <t>BCOI</t>
  </si>
  <si>
    <t>مصرف الثقة الدولي</t>
  </si>
  <si>
    <t>BTRU</t>
  </si>
  <si>
    <t>IBSD</t>
  </si>
  <si>
    <t xml:space="preserve">بغداد للمشروبات الغازية </t>
  </si>
  <si>
    <t>قررت الهيئة العامة في اجتماعها المنعقد في 2021/12/30 زيادة رأسمال الشركة من (3,120,000,000) دينار الى (4,680,000,000) دينار وفق المادة (55/اولاً) من قانون الشركات.حصلت موافقة هيئة الاوراق المالية على تمديد فترة اضافة اسهم الشركة لمدة اربعة اشهر من تاريخ 2022/4/30.</t>
  </si>
  <si>
    <t>المنصور الدوائية</t>
  </si>
  <si>
    <t>IMAP</t>
  </si>
  <si>
    <t>قررت الهيئة العامة في اجتماعها المنعقد في 2022/5/7 زيادة راس مال الشركة من (9.914.267.350) دينار الى (16) مليار  وفق المادة (55/ اولا) من قانون الشركات.</t>
  </si>
  <si>
    <t>المنصور الدوائية(IMAP)</t>
  </si>
  <si>
    <t>خامساً : توزيع الارباح</t>
  </si>
  <si>
    <t>فنادق المنصور</t>
  </si>
  <si>
    <t>HMAN</t>
  </si>
  <si>
    <t>مصرف أمين العراق الاسلامي (BAME)</t>
  </si>
  <si>
    <t xml:space="preserve">المعمورة العقارية </t>
  </si>
  <si>
    <t>SMRI</t>
  </si>
  <si>
    <t xml:space="preserve">تصنيع وتسويق التمور </t>
  </si>
  <si>
    <t>IIDP</t>
  </si>
  <si>
    <t>TASC</t>
  </si>
  <si>
    <t>مجموع قطاع الاتصالات</t>
  </si>
  <si>
    <t>الامين للاستثمار المالي</t>
  </si>
  <si>
    <t>VAMF</t>
  </si>
  <si>
    <t xml:space="preserve">اسماك الشرق الاوسط </t>
  </si>
  <si>
    <t>AMEF</t>
  </si>
  <si>
    <t>آسياسيل للاتصالات</t>
  </si>
  <si>
    <t>المعمورة العقارية (SMRI)</t>
  </si>
  <si>
    <t>تعلن الشركة عن البدء بتوزيع الارباح السنوية للمساهمين بنسبة (6%) من راس المال المدفوع في مقر الشركة اعتبارا من يوم 2022/6/20  مع جلب المستمسكات الثبوتية او بموجب وكالة مصدقة لغاية الساعة الثانية عشر ونصف ظهرا طيلة ايام الاسبوع عدا يوم الخميس.</t>
  </si>
  <si>
    <t>مصرف الجنوب الاسلامي</t>
  </si>
  <si>
    <t>BJAB</t>
  </si>
  <si>
    <t xml:space="preserve">مصرف المشرق العربي الاسلامي </t>
  </si>
  <si>
    <t>BAMS</t>
  </si>
  <si>
    <t>مصرف عبر العراق</t>
  </si>
  <si>
    <t>BTRI</t>
  </si>
  <si>
    <t>آسياسيل للاتصالات (TASC)</t>
  </si>
  <si>
    <t>تعلن الشركة عن البدء بتوزيع الارباح السنوية للمساهمين بنسبة (100%) من راس المال الشركة في فرعي الجادرية  مجاور فندق كورال والاعظمية  شارع عمر بن عبدالعزيز للمصرف الاهلي  اعتبارا من يوم الاحد 2022/6/19. علما ان الشركة تشترط وجود هذا التخويل (نسخة اصلية) مع كتاب شركة الوساطة الذي يتم بموجبة طلب الارباح.</t>
  </si>
  <si>
    <t xml:space="preserve">الامين للاستثمارات العقارية </t>
  </si>
  <si>
    <t>SAEI</t>
  </si>
  <si>
    <t>مصرف المنصور</t>
  </si>
  <si>
    <t>BMNS</t>
  </si>
  <si>
    <t>مصرف الطيف الاسلامي</t>
  </si>
  <si>
    <t>BTIB</t>
  </si>
  <si>
    <t>قررت الهيئة العامة في اجتماعها المنعقد في 2022/6/5 زيادة راس مال الشركة من (200) مليار دينار الى (250) مليار  وفق المادة (55/ اولا) من قانون الشركات.</t>
  </si>
  <si>
    <t>مصرف أمين العراق الاسلامي</t>
  </si>
  <si>
    <t>BAME</t>
  </si>
  <si>
    <t>مصرف العالم الاسلامي</t>
  </si>
  <si>
    <t>BWOR</t>
  </si>
  <si>
    <t>الامين للتأمين</t>
  </si>
  <si>
    <t>NAME</t>
  </si>
  <si>
    <t>مجموع السوق</t>
  </si>
  <si>
    <t>مصرف بابل</t>
  </si>
  <si>
    <t>BBAY</t>
  </si>
  <si>
    <t>BNOR</t>
  </si>
  <si>
    <t>مصرف الشمال</t>
  </si>
  <si>
    <t>SBAG</t>
  </si>
  <si>
    <t>SILT</t>
  </si>
  <si>
    <t>SIGT</t>
  </si>
  <si>
    <t xml:space="preserve">نقل المنتجات النفطية </t>
  </si>
  <si>
    <t>العراقية للنقل البري</t>
  </si>
  <si>
    <t xml:space="preserve">البادية للنقل العام </t>
  </si>
  <si>
    <t>IMCM</t>
  </si>
  <si>
    <t>ITLI</t>
  </si>
  <si>
    <t>IELI</t>
  </si>
  <si>
    <t xml:space="preserve">الصناعات الالكترونية </t>
  </si>
  <si>
    <t xml:space="preserve">الصناعات الخفيفة </t>
  </si>
  <si>
    <t xml:space="preserve">صناعة المواد الانشائية الحديثة </t>
  </si>
  <si>
    <t>AMAP</t>
  </si>
  <si>
    <t>الحديثة للانتاج الحيواني</t>
  </si>
  <si>
    <t>الخير للاستثمار المالي</t>
  </si>
  <si>
    <t>VKHF</t>
  </si>
  <si>
    <t>VBAT</t>
  </si>
  <si>
    <t>الباتك للاستثمارات المالية</t>
  </si>
  <si>
    <t>مصرف العطاء الاسلامي (BLAD)</t>
  </si>
  <si>
    <t>سد الموصل السياحية</t>
  </si>
  <si>
    <t>HTVM</t>
  </si>
  <si>
    <t xml:space="preserve">ابداع الشرق الاوسط </t>
  </si>
  <si>
    <t>SIBD</t>
  </si>
  <si>
    <t>طريق الخازر للمواد الانشائية (IKHC)</t>
  </si>
  <si>
    <t>المصرف الاهلي(BNOI)</t>
  </si>
  <si>
    <t>عدم تقديم البيانات المالية الفصلية للفصل الاول لعام 2022 .سعر الاغلاق (1.710) دينار.</t>
  </si>
  <si>
    <t>المؤشرات الكلية لتداول الاسهم في سوق العراق للاوراق المالية</t>
  </si>
  <si>
    <t>نقطة</t>
  </si>
  <si>
    <t>عقد</t>
  </si>
  <si>
    <t>دينار</t>
  </si>
  <si>
    <t>سهم</t>
  </si>
  <si>
    <t>المصرف الوطني الاسلامي</t>
  </si>
  <si>
    <t>BNAI</t>
  </si>
  <si>
    <t>الاكثر ربح</t>
  </si>
  <si>
    <t>الاكثر خسارة</t>
  </si>
  <si>
    <t>اغلاق</t>
  </si>
  <si>
    <t>التغير(%)</t>
  </si>
  <si>
    <t xml:space="preserve">الاكثر نشاطا حسب الاسهم المتداولة </t>
  </si>
  <si>
    <t xml:space="preserve">الاكثر نشاطا حسب القيمة المتداولة </t>
  </si>
  <si>
    <t xml:space="preserve">المسؤولية القانونية إستنادأ إلى قانون رقم 74 لسنة 2004 </t>
  </si>
  <si>
    <t>ينظم سوق العراق للاوراق المالية التعامل باسهم الشركات المساهمة العراقية المدرجة والمسجلة في مركز الايداع العراقي ، من خلال شركات الوساطة العراقية المرخصة من قبل هيئة الاوراق المالية</t>
  </si>
  <si>
    <t xml:space="preserve">Web site : www.isx-iq.net     E-mail : info-isx@isx-iq.net   07834000034 - 07711211522 - 07270094594  : ص . ب :3607 العلوية  الهاتف </t>
  </si>
  <si>
    <t xml:space="preserve"> بدأ الاكتتاب على أسهم الشركة إعتباراً من يوم الاثنين 2022/7/18 على الاسهم المطروحة البالغة (6,085,732,650) سهم ولمدة (60) يوماً في مصرف المنصور بفرعيه ، تنفيذاً لقرار الهيئة العامة المنعقدة في 2022/5/7 زيادة رأسمال الشركة من (9,914,267,350) دينار الى (16) مليار دينار وفق المادة (55/اولاً) من قانون الشركات.</t>
  </si>
  <si>
    <t>شركة الريباس للدواجن والاعلاف</t>
  </si>
  <si>
    <t>AREB</t>
  </si>
  <si>
    <t>المؤشر60 ISX اليوم</t>
  </si>
  <si>
    <t>المؤشر 60 ISX السابق</t>
  </si>
  <si>
    <t>الخياطة الحديثة (IMOS)</t>
  </si>
  <si>
    <t>قررت الهيئة العامة في اجتماعها المنعقد في 2022/3/3 زيادة راسمال الشركة من (250) الى (265) مليار دينار  وفق المادة (56/رابعا) من قانون الشركات .حصلت موافقة هيئة الاوراق المالية على تمديد فترة اضافة اسهم الشركة لمدة اربعة اشهر من تاريخ 2022/7/3.</t>
  </si>
  <si>
    <t>مصرف العالم الاسلامي(BWOR)</t>
  </si>
  <si>
    <t>المصرف الدولي الاسلامي</t>
  </si>
  <si>
    <t>BINT</t>
  </si>
  <si>
    <t>الصنائع الكيمياوية العصرية(IMCI)</t>
  </si>
  <si>
    <t>فندق بابل</t>
  </si>
  <si>
    <t>HBAY</t>
  </si>
  <si>
    <t>المنتجات الزراعية(AIRP)</t>
  </si>
  <si>
    <t>مصرف الخليج (BGUC)</t>
  </si>
  <si>
    <t>الاهلية للانتاج الزراعي (AAHP)</t>
  </si>
  <si>
    <t>الزوراء للاستثمار المالي (VZAF)</t>
  </si>
  <si>
    <t xml:space="preserve">صناعة وتجارة الكارتون </t>
  </si>
  <si>
    <t>IICM</t>
  </si>
  <si>
    <t>HPAL</t>
  </si>
  <si>
    <t xml:space="preserve">فندق فلسطين </t>
  </si>
  <si>
    <t>BAAI</t>
  </si>
  <si>
    <t>دار السلام للتأمين (NDSA)</t>
  </si>
  <si>
    <t>الكيمياوية والبلاستيكية (INCP)</t>
  </si>
  <si>
    <t>عدد النقاط</t>
  </si>
  <si>
    <t>صدرت المصادقة دائره تسجيل الشركات بتاريخ 2022/6/7على انتهاء اجراءات زيادة رأسمال الشركة من (200) مليار دينار الى (250) مليار دينار وفق المادة (55/اولاً) من قانون الشركات.استنادا الى قرار الهيئة العامة المنعقد في 2022/2/26</t>
  </si>
  <si>
    <t>المصرف الاهلي</t>
  </si>
  <si>
    <t>BNOI</t>
  </si>
  <si>
    <t>بغداد العراق للنقل العام(SBPT)</t>
  </si>
  <si>
    <t>قررت الهيئة العامة في اجتماعها المنعقد في 2022/8/2 زيادة راس مال الشركة من (250) مليار دينار الى (270) مليار  وفق المادة (55/ثانيا) من قانون الشركات.</t>
  </si>
  <si>
    <t>مصرف الاتحاد العراقي(BUOI)</t>
  </si>
  <si>
    <t>الاستثمارات السياحية(HNTI)</t>
  </si>
  <si>
    <t>عدم تقديم البيانات المالية السنوية لعام 2021 . سعر الاغلاق (13.000) دينار.</t>
  </si>
  <si>
    <t>عدم تقديم البيانات المالية السنوية لعام 2021 . سعر الاغلاق (9.400) دينار.</t>
  </si>
  <si>
    <t>عدم تقديم البيانات المالية السنوية لعام 2021 . سعر الاغلاق (1.940) دينار.</t>
  </si>
  <si>
    <t>عدم تقديم البيانات المالية السنوية لعام 2021 . سعر الاغلاق (1.900) دينار.</t>
  </si>
  <si>
    <t>عدم تقديم البيانات المالية السنوية لعام 2021 . سعر الاغلاق (2.800) دينار.</t>
  </si>
  <si>
    <t>عدم تقديم البيانات المالية السنوية لعام 2021 . سعر الاغلاق (0.070) دينار.</t>
  </si>
  <si>
    <t>عدم تقديم البيانات المالية السنوية لعام 2021 . سعر الاغلاق (4.800) دينار.</t>
  </si>
  <si>
    <t>عدم تقديم البيانات المالية السنوية لعام 2021 . سعر الاغلاق (0.340) دينار.</t>
  </si>
  <si>
    <t>عدم تقديم البيانات المالية السنوية لعام 2021 . سعر الاغلاق (1.300) دينار.</t>
  </si>
  <si>
    <t>عدم تقديم البيانات المالية السنوية لعام 2021 . سعر الاغلاق (0.250) دينار.</t>
  </si>
  <si>
    <t>عدم تقديم البيانات المالية السنوية لعام 2021 . سعر الاغلاق (0.240) دينار.</t>
  </si>
  <si>
    <t>مصرف اربيل(BERI)</t>
  </si>
  <si>
    <t>السجاد والمفروشات</t>
  </si>
  <si>
    <t>IITC</t>
  </si>
  <si>
    <t>الخليج للتأمين</t>
  </si>
  <si>
    <t>NGIR</t>
  </si>
  <si>
    <t>الهلال الصناعية</t>
  </si>
  <si>
    <t>IHLI</t>
  </si>
  <si>
    <t>قررت الهيئة العامة في اجتماعها المنعقد في 2021/12/6 زيادة رأسمال الشركة من (1.593.300.000) دينار الى (3.186.600.000) بنسبة (%100) وفق المادة (55/اولاً) من قانون الشركات.حصلت موافقة هيئة الاوراق المالية على تمديد فترة اضافة اسهم الشركة لمدة اربعة اشهر من تاريخ 2022/8/6.</t>
  </si>
  <si>
    <t xml:space="preserve"> المصرف تحت وصاية البنك المركزي العراقي واستمرار الايقاف لعدم تقديم الافصاح السنوي للاعوام 2016 ، 2017 ، 2018 ، 2019 ، 2020 ،2021  والافصاح الفصلي للفصل الثالث لعام 2018 والافصاح الفصلي لعام 2019 ، 2020 ، وبيانات الفصل الاول والثاني لعام 2021 . سعر الاغلاق (0.130) دينار.</t>
  </si>
  <si>
    <t>عدم تقديم البيانات المالية الفصلية للفصل الاول لعام 2022 والافصاح السنوي لعام 2021 .سعر الاغلاق (0.430) دينار.</t>
  </si>
  <si>
    <t>عدم تقديم البيانات المالية السنوية لعام 2020 والافصاح السنوي لعام 2021 . سعر الاغلاق (1.000) دينار.</t>
  </si>
  <si>
    <t>تعلن الشركة عن البدء بتوزيع الارباح السنوية للمساهمين بنسبة (24%) من راس المال المدفوع في مقر الشركة  مع جلب المستمسكات الثبوتية او بموجب وكالة مصدقة.</t>
  </si>
  <si>
    <t>الاستثمارات السياحية</t>
  </si>
  <si>
    <t>HNTI</t>
  </si>
  <si>
    <t>سيعقد إجتماع الهيئة العامة للشركة يوم الخميس الموافق 2022/8/25 الساعة العاشرة صباحاً في مقر الشركة ، مناقشة الحسابات الختامية للسنة المالية المنتهية في 2021/12/31 ،مناقشة مقسوم الارباح . سيتم إيقاف التداول على أسهم الشركة إعتباراً من جلسة الاثنين 2022/8/22 .</t>
  </si>
  <si>
    <t>قررت الهيئة العامة في اجتماعها المنعقد في 2020/11/29 زيادة رأسمال الشركة من (7) مليار دينار الى (25) مليار دينار وفق المادة (55/اولاً) من قانون الشركات. حصلت موافقة هيئة الاوراق المالية على تمديد فترة اضافة اسهم الشركة لمدة اربعة اشهر من تاريخ 2022/7/24.</t>
  </si>
  <si>
    <t>أخبار الشركات المساهمة المدرجة في سوق العراق للاوراق المالية الخميس الموافق 2022/8/18</t>
  </si>
  <si>
    <t>AAHP</t>
  </si>
  <si>
    <t xml:space="preserve">الاهلية للانتاج الزراعي </t>
  </si>
  <si>
    <t>الشركات غير المتداولة في سوق العراق للاوراق المالية لجلسة الخميس الموافق 2022/8/18</t>
  </si>
  <si>
    <t>نشرة منصة التداول الثاني الجلسة (147) ليوم الخميس الموافق 2022/8/18  Second Market Trading</t>
  </si>
  <si>
    <t>نشرة منصة تداول الشركات غير المفصحة الجلسة (26) ليوم الخميس الموافق 2022/8/18  Undisclosed Market Trading</t>
  </si>
  <si>
    <t>نشرة  تداول الاسهم المشتراة لغير العراقيين في المنصة النظامي الخميس الموافق 2022/8/18</t>
  </si>
  <si>
    <t>نشرة منصة تداول الاسهم النظامية الجلسة (147) ليوم الخميس الموافق 2022/8/18 Regular Market Trading</t>
  </si>
  <si>
    <t xml:space="preserve">طريق الخازر للمواد الانشائية </t>
  </si>
  <si>
    <t>IKHC</t>
  </si>
  <si>
    <t xml:space="preserve">جلسة الخميس الموافق 2022/8/18        - </t>
  </si>
  <si>
    <t>الجلسة (147) لسنة 2022</t>
  </si>
  <si>
    <t>تأجل إجتماع الهيئة العامة لعدم اكتمال النصاب القانوني يوم الثلاثاء الموافق 2022/8/16 الساعة العاشرة صباحاً في قاعة المصرف الوطني/الادارة العامة ، مناقشة الحسابات الختامية للسنة المالية المنتهية في 2021/12/31 ، مناقشة العجز المتراكم . تم إيقاف التداول على أسهم الشركة إعتباراً من جلسة الخميس 2022/8/4 .</t>
  </si>
  <si>
    <t>مصرف الاقليم التجاري (BRTB)</t>
  </si>
  <si>
    <t>الموصل لمدن الالعاب (SMOF)</t>
  </si>
  <si>
    <t>مصرف القابض الاسلامي (BQAB)</t>
  </si>
  <si>
    <t>سيعقد إجتماع الهيئة العامة للشركة يوم الاحد الموافق 2022/9/4 الساعة العاشرة صباحاً في مقر الشركة ، مناقشة الحسابات الختامية للسنة المالية المنتهية في 2021/12/31 ،مناقشة مقسوم الارباح . سيتم إيقاف التداول على أسهم الشركة إعتباراً من جلسة الثلاثاء 2022/8/30 .</t>
  </si>
  <si>
    <t>سيعقد إجتماع الهيئة العامة للشركة يوم الاربعاء الموافق 2022/8/31 الساعة العاشرة صباحاً في مقر الشركة ، مناقشة الحسابات الختامية للسنة المالية المنتهية في 2021/12/31 ،مناقشة مقسوم الارباح . سيتم إيقاف التداول على أسهم الشركة إعتباراً من جلسة الاحد 2022/8/28 .</t>
  </si>
  <si>
    <t>سيعقد إجتماع الهيئة العامة للشركة يوم الثلاثاء الموافق 2022/9/13 الساعة العاشرة صباحاً في مقر الشركة ، مناقشة الحسابات الختامية للسنة المالية المنتهية في 2021/12/31 ، مناقشة مقسوم الارباح ، وتعديل عقد التاسيس واعتماد التصويت التراكمي . سيتم إيقاف التداول على أسهم الشركة إعتباراً من جلسة الخميس 2022/9/8 .</t>
  </si>
  <si>
    <t>تم إطلاق التداول على أسهم الشركة إعتباراً من جلسة الخميس 2022/8/18 بعد قرار الهيئة العامة المنعقدة في 2022/8/15 ، المصادقة على الحسابات الختامية للسنة المالية المنتهية في 2022/3/31 ، توزيع ارباح نقدية بنسبة (2.5%) من راس المال ، إطفاء جزء من العجز المتراكم بمبلغ (2.777.497) دينار من الفائض المتراكم . السعر التاشيري لهذة الجلسة (0.880) دينار.</t>
  </si>
  <si>
    <t>سيعقد إجتماع الهيئة العامة للشركة يوم الاربعاء الموافق 2022/8/24 الساعة العاشرة صباحاً في مقر الشركة ، مناقشة الحسابات الختامية للسنة المالية المنتهية في 2020/12/31 ،مناقشة العجز المتراكم ، الشركة موقوفة من هيئة الاوراق المالية لعدم تقديم البيانات المالية السنوية لعام 2021 . سعر الاغلاق (1.940) دينار.</t>
  </si>
  <si>
    <t>سيعقد إجتماع الهيئة العامة للشركة يوم السبت الموافق 2022/8/27 الساعة العاشرة صباحاً في اربيل / قاعة شيراتون ، مناقشة الحسابات الختامية للسنة المالية المنتهية في 2021/12/31 ، مناقشة تعديل المادة (الخامسة) من عقد التاسيس اعتماد التصويت التراكمي . سيتم إيقاف التداول على أسهم الشركة إعتباراً من جلسة الثلاثاء 2022/8/23 .</t>
  </si>
  <si>
    <t>سيعقد إجتماع الهيئة العامة للشركة يوم الاحد الموافق 2022/8/28 الساعة العاشرة صباحاً في مقر الشركة ، مناقشة الحسابات الختامية للسنة المالية المنتهية في 2021/12/31 ،مناقشة العجز المتراكم . سيتم إيقاف التداول على أسهم الشركة إعتباراً من جلسة الثلاثاء 2022/8/23 .</t>
  </si>
  <si>
    <t>سيعقد إجتماع الهيئة العامة للشركة يوم الاثنين الموافق 2022/8/29 الساعة العاشرة صباحاً في مقر الشركة ، مناقشة الحسابات الختامية للسنة المالية المنتهية في 2021/12/31 ، مناقشة توزيع الارباح . علما ان الشركة موقوفة من هياة الاوراق المالية .</t>
  </si>
  <si>
    <t>سيعقد إجتماع الهيئة العامة للشركة يوم الاربعاء الموافق 2022/8/31 الساعة الثانية عشرا والنصف مساءاً في موسسة المحطةلريادة الاعمال ، مناقشة الحسابات الختامية للسنة المالية المنتهية في 2021/12/31 ، مناقشة توزيع الارباح ، وتعديل عقد التاسيس واعتماد التصويت التراكمي . سيتم إيقاف التداول على أسهم الشركة إعتباراً من جلسة الاحد 2022/8/28 .</t>
  </si>
  <si>
    <t>إستناداً إلى كتاب دائرة تسجيل الشركات المرقم 18195 في 2022/5/18 سيتم إطلاق أسهم الزيادة لشركة مصرف المستشار الاسلامي إعتباراً من جلسة الاحد الموافق 2022/8/21 بعد قرار الهيئة العامة المنعقدة في 2021/9/16 زيادة رأس مال الشركة من من (200) الى (250) مليار دينار وفق المادة (55/أولاً وثانيا) من قانون الشركات .</t>
  </si>
  <si>
    <t>تأجل إجتماع الهيئة العامة لعدم اكتمال النصاب القانوني يوم الاربعاء الموافق 2022/8/24 الساعة العاشرة صباحاً في مقر الشركة ، مناقشة الحسابات الختامية للسنة المالية المنتهية في 2021/12/31 ، مناقشة مقسوم الارباح ، مناقشة تقليص عدد اعضاء الهيئة من (7) الى (5) اعضاء اصليين ومثلهم احتياط . تم إيقاف التداول على أسهم الشركة إعتباراً من جلسة الاحد 2022/8/14 .</t>
  </si>
  <si>
    <t>سيعقد إجتماع الهيئة العامة للشركة يوم السبت الموافق 2022/8/20 الساعة العاشرة صباحاً في فندق كراند ميلينيوم بمحافظة السليمانية ، مناقشة الحسابات الختامية للسنة المالية المنتهية في 2021/12/31 ،انتخاب اعضاء مجلس ادارة احتياط عدد(2) . تم إيقاف التداول على أسهم الشركة إعتباراً من جلسة الثلاثاء 2022/8/16 .</t>
  </si>
  <si>
    <t>سيعقد إجتماع الهيئة العامة للشركة يوم الاحد الموافق 2022/8/21 الساعة العاشرة صباحاً في مجلس الاعمال الوطني ، انتخابات تكميلية بانتخاب (2) اعضاء اصليين و(5) اعضاء احتياط. تم إيقاف التداول على أسهم الشركة إعتباراً من جلسة الثلاثاء 2022/8/16 .</t>
  </si>
  <si>
    <t>سيعقد إجتماع الهيئة العامة للشركة يوم الثلاثاء الموافق 2022/8/23 الساعة العاشرة صباحاً في قاعة اتحاد الحقوقيين العراقيين ، مناقشة الحسابات الختامية للسنة المالية المنتهية في 2020/12/31 ،مناقشة مقسوم الارباح ، زيادة راس المال وفق المادة (55/ثانيا) من قانون الشركات . تم إيقاف التداول على أسهم الشركة إعتباراً من جلسة الخميس 2022/8/18 .</t>
  </si>
  <si>
    <t>سيتم إطلاق التداول على أسهم الشركة إعتباراً من جلسة الاحد 2022/8/21 بعد قرار الهيئة العامة المنعقدة في 2022/8/14 ، إقالة مجلس الادارة الحالي ، إنتخاب مجلس إدارة جديد من (5) أعضاء أصليين ومثلهم إحتياط .</t>
  </si>
  <si>
    <t>الوطنية لصناعات الاثاث المنزلي (IHFI)</t>
  </si>
  <si>
    <t>مصرف الراجح الاسلامي (BRAJ)</t>
  </si>
  <si>
    <t>مصرف آشور الدولي (BASH)</t>
  </si>
  <si>
    <t>المصرف المتحد (BUND)</t>
  </si>
  <si>
    <t>مصرف زين العراق الاسلامي (BZII)</t>
  </si>
  <si>
    <t>مصرف كوردستان الاسلامي (BKUI)</t>
  </si>
  <si>
    <t>مدينة العاب الكرخ (SKTA)</t>
  </si>
  <si>
    <t>الوئام للاستثمار المالي (VWIF)</t>
  </si>
  <si>
    <t>انتاج وتسويق اللحوم (AIPM)</t>
  </si>
  <si>
    <t>المعدنية والدراجات (IMIB)</t>
  </si>
  <si>
    <t>فندق السدير (HSAD)</t>
  </si>
  <si>
    <t>فنادق عشتار (HISH)</t>
  </si>
  <si>
    <t>نشرة  تداول الاسهم المشتراة لغير العراقيين في السوق النظامي</t>
  </si>
  <si>
    <t xml:space="preserve">مصرف بغداد </t>
  </si>
  <si>
    <t xml:space="preserve">المصرف الاهلي العراقي </t>
  </si>
  <si>
    <t xml:space="preserve">قطاع الاتصالات </t>
  </si>
  <si>
    <t>اسيا سيل للاتصالات</t>
  </si>
  <si>
    <t xml:space="preserve">مجموع قطاع الاتصالات </t>
  </si>
  <si>
    <t>المجموع الكلي</t>
  </si>
  <si>
    <t>نشرة  تداول الاسهم المباعة من غير العراقيين في السوق النظامي</t>
  </si>
  <si>
    <t>المصرف التجاري العراقي</t>
  </si>
  <si>
    <t>المعمورة للاستثمارات العقارية</t>
  </si>
  <si>
    <t xml:space="preserve">قطاع الصناعة </t>
  </si>
  <si>
    <t xml:space="preserve">مجموع قطاع الصناعة </t>
  </si>
  <si>
    <t>سوق العراق للأوراق المالية</t>
  </si>
  <si>
    <t>جلسة الخميس 18/8/2022</t>
  </si>
  <si>
    <t>نشرة  تداول الاسهم المباعة من غير العراقيين في السوق الثالث</t>
  </si>
  <si>
    <t xml:space="preserve">مصرف الشمال </t>
  </si>
  <si>
    <t>نشرة  تداول الاسهم المباعة من غير العراقيين في السوق الثاني</t>
  </si>
  <si>
    <t>استنادا الى كتاب هيئة الاوراق المالية المرقم (1809/10) في 2022/8/16  ، تم اطلاق التداول على اسهم شركة إعتباراً من جلسة الخميس 2022/8/18 بعد ايفاء الشركة بمتطلبات الافصاح المالي وتقديم البيانات الفصلية للفصل الاول لعام 2022 .وستكون جلسة الاحد 2022/8/21 اخر جلسة تداول على اسهم الشركة لوجود اجتماع للهيئة العامة يوم الخميس 2022/8/25</t>
  </si>
  <si>
    <t>استنادا الى كتاب هيئة الاوراق المالية المرقم (1839/10) في 2022/8/18  ، سيتم اطلاق التداول على اسهم شركة إعتباراً من جلسة الاحد 2022/8/21 بعد ايفاء الشركة بمتطلبات الافصاح المالي وتقديم البيانات السنوية لعام 2021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</si>
</sst>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[$-F400]h:mm:ss\ AM/PM"/>
    <numFmt numFmtId="166" formatCode="[$-1010000]yyyy/mm/dd;@"/>
    <numFmt numFmtId="167" formatCode="0.000"/>
  </numFmts>
  <fonts count="74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6"/>
      <color rgb="FF002060"/>
      <name val="Arial"/>
      <family val="2"/>
      <scheme val="minor"/>
    </font>
    <font>
      <b/>
      <sz val="14"/>
      <color rgb="FF002060"/>
      <name val="Arial"/>
      <family val="2"/>
      <scheme val="minor"/>
    </font>
    <font>
      <sz val="11"/>
      <color rgb="FF002060"/>
      <name val="Arial"/>
      <family val="2"/>
      <scheme val="minor"/>
    </font>
    <font>
      <b/>
      <sz val="12"/>
      <color rgb="FF002060"/>
      <name val="Arial"/>
      <family val="2"/>
    </font>
    <font>
      <b/>
      <sz val="12"/>
      <color rgb="FF002060"/>
      <name val="Arial"/>
      <family val="2"/>
      <scheme val="minor"/>
    </font>
    <font>
      <b/>
      <sz val="15"/>
      <color rgb="FF002060"/>
      <name val="Arial"/>
      <family val="2"/>
    </font>
    <font>
      <b/>
      <sz val="16"/>
      <color rgb="FF002060"/>
      <name val="Arial"/>
      <family val="2"/>
    </font>
    <font>
      <b/>
      <sz val="14"/>
      <color rgb="FF002060"/>
      <name val="Arial"/>
      <family val="2"/>
    </font>
    <font>
      <b/>
      <sz val="16"/>
      <color rgb="FF002060"/>
      <name val="Arial"/>
      <family val="2"/>
      <charset val="178"/>
    </font>
    <font>
      <sz val="11"/>
      <color theme="1"/>
      <name val="Arial"/>
      <family val="2"/>
      <charset val="178"/>
      <scheme val="minor"/>
    </font>
    <font>
      <sz val="11"/>
      <color indexed="8"/>
      <name val="Calibri"/>
      <family val="2"/>
      <charset val="178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i/>
      <sz val="11"/>
      <color indexed="23"/>
      <name val="Calibri"/>
      <family val="2"/>
      <charset val="178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1"/>
      <color indexed="60"/>
      <name val="Calibri"/>
      <family val="2"/>
      <charset val="178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178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11"/>
      <color indexed="8"/>
      <name val="Arial"/>
      <family val="2"/>
      <charset val="178"/>
    </font>
    <font>
      <sz val="11"/>
      <color theme="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1"/>
      <color theme="1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sz val="14"/>
      <color rgb="FF002060"/>
      <name val="Arial"/>
      <family val="2"/>
      <charset val="178"/>
      <scheme val="minor"/>
    </font>
    <font>
      <sz val="11"/>
      <color rgb="FF002060"/>
      <name val="Arial"/>
      <family val="2"/>
      <charset val="178"/>
      <scheme val="minor"/>
    </font>
    <font>
      <b/>
      <sz val="12"/>
      <color rgb="FF002060"/>
      <name val="Arial"/>
      <family val="2"/>
      <charset val="178"/>
    </font>
    <font>
      <b/>
      <sz val="11"/>
      <color rgb="FF002060"/>
      <name val="Arial"/>
      <family val="2"/>
    </font>
    <font>
      <b/>
      <sz val="11"/>
      <color rgb="FF002060"/>
      <name val="Arial"/>
      <family val="2"/>
      <scheme val="minor"/>
    </font>
    <font>
      <sz val="16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color theme="0"/>
      <name val="Arial Narrow"/>
      <family val="2"/>
    </font>
    <font>
      <b/>
      <sz val="11"/>
      <color rgb="FF002060"/>
      <name val="Arial"/>
      <family val="2"/>
      <charset val="178"/>
      <scheme val="minor"/>
    </font>
    <font>
      <b/>
      <sz val="11"/>
      <color rgb="FF002060"/>
      <name val="Arial"/>
      <family val="2"/>
      <charset val="178"/>
    </font>
    <font>
      <b/>
      <sz val="14"/>
      <color rgb="FF002060"/>
      <name val="Arial"/>
      <family val="2"/>
      <charset val="178"/>
      <scheme val="minor"/>
    </font>
    <font>
      <sz val="18"/>
      <color rgb="FF002060"/>
      <name val="Arial"/>
      <family val="2"/>
      <scheme val="minor"/>
    </font>
    <font>
      <sz val="16"/>
      <color rgb="FF002060"/>
      <name val="Arial"/>
      <family val="2"/>
      <scheme val="minor"/>
    </font>
    <font>
      <sz val="12"/>
      <color rgb="FF002060"/>
      <name val="Arial"/>
      <family val="2"/>
    </font>
    <font>
      <b/>
      <sz val="14"/>
      <color indexed="56"/>
      <name val="Arial"/>
      <family val="2"/>
    </font>
    <font>
      <b/>
      <sz val="12"/>
      <color rgb="FF00B050"/>
      <name val="Arial"/>
      <family val="2"/>
      <charset val="178"/>
    </font>
    <font>
      <b/>
      <sz val="12"/>
      <color rgb="FFFF0000"/>
      <name val="Arial"/>
      <family val="2"/>
    </font>
    <font>
      <b/>
      <sz val="14"/>
      <color rgb="FF002060"/>
      <name val="Arial"/>
      <family val="2"/>
      <charset val="178"/>
    </font>
    <font>
      <b/>
      <sz val="16"/>
      <color rgb="FFFF0000"/>
      <name val="Arial"/>
      <family val="2"/>
    </font>
    <font>
      <b/>
      <sz val="12"/>
      <color rgb="FF00B050"/>
      <name val="Arial"/>
      <family val="2"/>
    </font>
    <font>
      <b/>
      <sz val="12"/>
      <color indexed="56"/>
      <name val="Arial"/>
      <family val="2"/>
    </font>
    <font>
      <b/>
      <sz val="14"/>
      <color theme="3"/>
      <name val="Arial"/>
      <family val="2"/>
    </font>
    <font>
      <sz val="14"/>
      <color theme="1"/>
      <name val="Arial"/>
      <family val="2"/>
      <scheme val="minor"/>
    </font>
    <font>
      <b/>
      <sz val="18"/>
      <color theme="3"/>
      <name val="Arial"/>
      <family val="2"/>
      <charset val="178"/>
    </font>
    <font>
      <sz val="11"/>
      <color theme="3"/>
      <name val="Arial"/>
      <family val="2"/>
      <charset val="178"/>
      <scheme val="minor"/>
    </font>
    <font>
      <b/>
      <sz val="14"/>
      <color theme="3"/>
      <name val="Arial"/>
      <family val="2"/>
      <charset val="178"/>
    </font>
    <font>
      <sz val="14"/>
      <color theme="3"/>
      <name val="Arial"/>
      <family val="2"/>
      <charset val="178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44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</fills>
  <borders count="9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1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/>
      <diagonal/>
    </border>
  </borders>
  <cellStyleXfs count="437">
    <xf numFmtId="0" fontId="0" fillId="0" borderId="0"/>
    <xf numFmtId="0" fontId="1" fillId="0" borderId="0"/>
    <xf numFmtId="0" fontId="1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3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3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38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3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2" fillId="40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2" fillId="4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42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4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4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39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2" fillId="4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13" fillId="46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3" fillId="4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44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4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48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13" fillId="4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50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13" fillId="51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52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4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48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5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14" fillId="37" borderId="0" applyNumberFormat="0" applyBorder="0" applyAlignment="0" applyProtection="0"/>
    <xf numFmtId="0" fontId="33" fillId="9" borderId="14" applyNumberFormat="0" applyAlignment="0" applyProtection="0"/>
    <xf numFmtId="0" fontId="33" fillId="9" borderId="14" applyNumberFormat="0" applyAlignment="0" applyProtection="0"/>
    <xf numFmtId="0" fontId="15" fillId="54" borderId="20" applyNumberFormat="0" applyAlignment="0" applyProtection="0"/>
    <xf numFmtId="0" fontId="34" fillId="10" borderId="17" applyNumberFormat="0" applyAlignment="0" applyProtection="0"/>
    <xf numFmtId="0" fontId="34" fillId="10" borderId="17" applyNumberFormat="0" applyAlignment="0" applyProtection="0"/>
    <xf numFmtId="0" fontId="16" fillId="55" borderId="2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8" fillId="38" borderId="0" applyNumberFormat="0" applyBorder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19" fillId="0" borderId="2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20" fillId="0" borderId="2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21" fillId="0" borderId="2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8" borderId="14" applyNumberFormat="0" applyAlignment="0" applyProtection="0"/>
    <xf numFmtId="0" fontId="40" fillId="8" borderId="14" applyNumberFormat="0" applyAlignment="0" applyProtection="0"/>
    <xf numFmtId="0" fontId="22" fillId="41" borderId="20" applyNumberFormat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23" fillId="0" borderId="25" applyNumberFormat="0" applyFill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24" fillId="56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11" borderId="18" applyNumberFormat="0" applyFont="0" applyAlignment="0" applyProtection="0"/>
    <xf numFmtId="0" fontId="30" fillId="11" borderId="18" applyNumberFormat="0" applyFont="0" applyAlignment="0" applyProtection="0"/>
    <xf numFmtId="0" fontId="1" fillId="57" borderId="26" applyNumberFormat="0" applyFont="0" applyAlignment="0" applyProtection="0"/>
    <xf numFmtId="0" fontId="1" fillId="57" borderId="26" applyNumberFormat="0" applyFont="0" applyAlignment="0" applyProtection="0"/>
    <xf numFmtId="0" fontId="43" fillId="9" borderId="15" applyNumberFormat="0" applyAlignment="0" applyProtection="0"/>
    <xf numFmtId="0" fontId="43" fillId="9" borderId="15" applyNumberFormat="0" applyAlignment="0" applyProtection="0"/>
    <xf numFmtId="0" fontId="26" fillId="54" borderId="27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28" fillId="0" borderId="2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54" borderId="29" applyNumberFormat="0" applyAlignment="0" applyProtection="0"/>
    <xf numFmtId="0" fontId="22" fillId="41" borderId="29" applyNumberForma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26" fillId="54" borderId="31" applyNumberFormat="0" applyAlignment="0" applyProtection="0"/>
    <xf numFmtId="0" fontId="28" fillId="0" borderId="32" applyNumberFormat="0" applyFill="0" applyAlignment="0" applyProtection="0"/>
    <xf numFmtId="0" fontId="1" fillId="57" borderId="37" applyNumberFormat="0" applyFont="0" applyAlignment="0" applyProtection="0"/>
    <xf numFmtId="0" fontId="1" fillId="57" borderId="37" applyNumberFormat="0" applyFont="0" applyAlignment="0" applyProtection="0"/>
    <xf numFmtId="0" fontId="22" fillId="41" borderId="36" applyNumberFormat="0" applyAlignment="0" applyProtection="0"/>
    <xf numFmtId="0" fontId="15" fillId="54" borderId="36" applyNumberFormat="0" applyAlignment="0" applyProtection="0"/>
    <xf numFmtId="0" fontId="26" fillId="54" borderId="38" applyNumberFormat="0" applyAlignment="0" applyProtection="0"/>
    <xf numFmtId="0" fontId="28" fillId="0" borderId="39" applyNumberFormat="0" applyFill="0" applyAlignment="0" applyProtection="0"/>
    <xf numFmtId="0" fontId="1" fillId="57" borderId="41" applyNumberFormat="0" applyFont="0" applyAlignment="0" applyProtection="0"/>
    <xf numFmtId="0" fontId="1" fillId="57" borderId="41" applyNumberFormat="0" applyFont="0" applyAlignment="0" applyProtection="0"/>
    <xf numFmtId="0" fontId="22" fillId="41" borderId="40" applyNumberFormat="0" applyAlignment="0" applyProtection="0"/>
    <xf numFmtId="0" fontId="15" fillId="54" borderId="40" applyNumberFormat="0" applyAlignment="0" applyProtection="0"/>
    <xf numFmtId="0" fontId="26" fillId="54" borderId="42" applyNumberFormat="0" applyAlignment="0" applyProtection="0"/>
    <xf numFmtId="0" fontId="28" fillId="0" borderId="43" applyNumberFormat="0" applyFill="0" applyAlignment="0" applyProtection="0"/>
    <xf numFmtId="0" fontId="15" fillId="54" borderId="46" applyNumberFormat="0" applyAlignment="0" applyProtection="0"/>
    <xf numFmtId="0" fontId="22" fillId="41" borderId="46" applyNumberFormat="0" applyAlignment="0" applyProtection="0"/>
    <xf numFmtId="0" fontId="1" fillId="57" borderId="47" applyNumberFormat="0" applyFont="0" applyAlignment="0" applyProtection="0"/>
    <xf numFmtId="0" fontId="1" fillId="57" borderId="47" applyNumberFormat="0" applyFont="0" applyAlignment="0" applyProtection="0"/>
    <xf numFmtId="0" fontId="26" fillId="54" borderId="48" applyNumberFormat="0" applyAlignment="0" applyProtection="0"/>
    <xf numFmtId="0" fontId="28" fillId="0" borderId="49" applyNumberFormat="0" applyFill="0" applyAlignment="0" applyProtection="0"/>
  </cellStyleXfs>
  <cellXfs count="237">
    <xf numFmtId="0" fontId="0" fillId="0" borderId="0" xfId="0"/>
    <xf numFmtId="2" fontId="2" fillId="0" borderId="1" xfId="0" applyNumberFormat="1" applyFont="1" applyBorder="1"/>
    <xf numFmtId="0" fontId="4" fillId="0" borderId="0" xfId="0" applyFont="1"/>
    <xf numFmtId="2" fontId="2" fillId="0" borderId="2" xfId="0" applyNumberFormat="1" applyFont="1" applyBorder="1"/>
    <xf numFmtId="2" fontId="7" fillId="0" borderId="1" xfId="2" applyNumberFormat="1" applyFont="1" applyBorder="1" applyAlignment="1">
      <alignment vertical="center"/>
    </xf>
    <xf numFmtId="2" fontId="7" fillId="0" borderId="10" xfId="2" applyNumberFormat="1" applyFont="1" applyBorder="1" applyAlignment="1">
      <alignment vertical="center"/>
    </xf>
    <xf numFmtId="2" fontId="2" fillId="0" borderId="8" xfId="0" applyNumberFormat="1" applyFont="1" applyBorder="1" applyAlignment="1">
      <alignment vertical="center"/>
    </xf>
    <xf numFmtId="2" fontId="7" fillId="0" borderId="0" xfId="2" applyNumberFormat="1" applyFont="1" applyBorder="1" applyAlignment="1">
      <alignment vertical="center"/>
    </xf>
    <xf numFmtId="3" fontId="8" fillId="0" borderId="1" xfId="0" applyNumberFormat="1" applyFont="1" applyBorder="1" applyAlignment="1"/>
    <xf numFmtId="0" fontId="8" fillId="0" borderId="1" xfId="0" applyFont="1" applyBorder="1" applyAlignment="1"/>
    <xf numFmtId="0" fontId="0" fillId="0" borderId="0" xfId="0"/>
    <xf numFmtId="0" fontId="5" fillId="0" borderId="34" xfId="0" applyFont="1" applyFill="1" applyBorder="1" applyAlignment="1">
      <alignment vertical="center"/>
    </xf>
    <xf numFmtId="0" fontId="47" fillId="0" borderId="0" xfId="0" applyFont="1"/>
    <xf numFmtId="0" fontId="48" fillId="0" borderId="0" xfId="0" applyFont="1"/>
    <xf numFmtId="166" fontId="4" fillId="0" borderId="0" xfId="0" applyNumberFormat="1" applyFont="1"/>
    <xf numFmtId="164" fontId="5" fillId="0" borderId="57" xfId="0" applyNumberFormat="1" applyFont="1" applyBorder="1" applyAlignment="1">
      <alignment horizontal="center" vertical="center"/>
    </xf>
    <xf numFmtId="164" fontId="48" fillId="0" borderId="0" xfId="0" applyNumberFormat="1" applyFont="1"/>
    <xf numFmtId="3" fontId="0" fillId="0" borderId="0" xfId="0" applyNumberFormat="1"/>
    <xf numFmtId="164" fontId="50" fillId="0" borderId="58" xfId="0" applyNumberFormat="1" applyFont="1" applyFill="1" applyBorder="1" applyAlignment="1">
      <alignment horizontal="right" vertical="center" wrapText="1"/>
    </xf>
    <xf numFmtId="0" fontId="5" fillId="0" borderId="34" xfId="0" applyFont="1" applyFill="1" applyBorder="1" applyAlignment="1">
      <alignment vertical="center" wrapText="1"/>
    </xf>
    <xf numFmtId="4" fontId="8" fillId="0" borderId="6" xfId="0" applyNumberFormat="1" applyFont="1" applyBorder="1" applyAlignment="1">
      <alignment vertical="center"/>
    </xf>
    <xf numFmtId="1" fontId="8" fillId="0" borderId="6" xfId="0" applyNumberFormat="1" applyFont="1" applyBorder="1" applyAlignment="1">
      <alignment vertical="center"/>
    </xf>
    <xf numFmtId="3" fontId="8" fillId="0" borderId="2" xfId="0" applyNumberFormat="1" applyFont="1" applyFill="1" applyBorder="1" applyAlignment="1"/>
    <xf numFmtId="3" fontId="8" fillId="0" borderId="1" xfId="0" applyNumberFormat="1" applyFont="1" applyBorder="1" applyAlignment="1">
      <alignment vertical="center"/>
    </xf>
    <xf numFmtId="0" fontId="9" fillId="2" borderId="58" xfId="1" applyFont="1" applyFill="1" applyBorder="1" applyAlignment="1">
      <alignment horizontal="center" vertical="center"/>
    </xf>
    <xf numFmtId="0" fontId="50" fillId="0" borderId="34" xfId="0" applyFont="1" applyFill="1" applyBorder="1" applyAlignment="1">
      <alignment vertical="center"/>
    </xf>
    <xf numFmtId="0" fontId="50" fillId="0" borderId="58" xfId="0" applyFont="1" applyFill="1" applyBorder="1" applyAlignment="1">
      <alignment vertical="center"/>
    </xf>
    <xf numFmtId="164" fontId="50" fillId="0" borderId="58" xfId="0" applyNumberFormat="1" applyFont="1" applyBorder="1" applyAlignment="1">
      <alignment horizontal="center" vertical="center"/>
    </xf>
    <xf numFmtId="164" fontId="50" fillId="0" borderId="33" xfId="0" applyNumberFormat="1" applyFont="1" applyBorder="1" applyAlignment="1">
      <alignment horizontal="center" vertical="center"/>
    </xf>
    <xf numFmtId="164" fontId="50" fillId="0" borderId="58" xfId="0" applyNumberFormat="1" applyFont="1" applyBorder="1" applyAlignment="1">
      <alignment horizontal="right" vertical="center"/>
    </xf>
    <xf numFmtId="164" fontId="50" fillId="0" borderId="58" xfId="0" applyNumberFormat="1" applyFont="1" applyBorder="1" applyAlignment="1">
      <alignment horizontal="left" vertical="center"/>
    </xf>
    <xf numFmtId="2" fontId="9" fillId="0" borderId="58" xfId="2" applyNumberFormat="1" applyFont="1" applyBorder="1" applyAlignment="1">
      <alignment horizontal="center" vertical="center"/>
    </xf>
    <xf numFmtId="2" fontId="9" fillId="0" borderId="58" xfId="2" applyNumberFormat="1" applyFont="1" applyBorder="1" applyAlignment="1">
      <alignment horizontal="center" vertical="center" wrapText="1"/>
    </xf>
    <xf numFmtId="0" fontId="5" fillId="4" borderId="58" xfId="0" applyFont="1" applyFill="1" applyBorder="1" applyAlignment="1">
      <alignment vertical="center" wrapText="1"/>
    </xf>
    <xf numFmtId="166" fontId="5" fillId="4" borderId="58" xfId="0" applyNumberFormat="1" applyFont="1" applyFill="1" applyBorder="1" applyAlignment="1">
      <alignment horizontal="center" vertical="center" wrapText="1"/>
    </xf>
    <xf numFmtId="164" fontId="5" fillId="4" borderId="58" xfId="0" applyNumberFormat="1" applyFont="1" applyFill="1" applyBorder="1" applyAlignment="1">
      <alignment horizontal="right" vertical="center" wrapText="1"/>
    </xf>
    <xf numFmtId="14" fontId="5" fillId="0" borderId="58" xfId="0" applyNumberFormat="1" applyFont="1" applyFill="1" applyBorder="1" applyAlignment="1">
      <alignment horizontal="center" vertical="center"/>
    </xf>
    <xf numFmtId="166" fontId="5" fillId="4" borderId="58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vertical="center"/>
    </xf>
    <xf numFmtId="0" fontId="5" fillId="0" borderId="60" xfId="0" applyFont="1" applyFill="1" applyBorder="1" applyAlignment="1">
      <alignment horizontal="center" vertical="center"/>
    </xf>
    <xf numFmtId="167" fontId="5" fillId="0" borderId="58" xfId="0" applyNumberFormat="1" applyFont="1" applyBorder="1" applyAlignment="1">
      <alignment horizontal="center" vertical="center"/>
    </xf>
    <xf numFmtId="2" fontId="5" fillId="0" borderId="58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58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4" fontId="50" fillId="0" borderId="55" xfId="0" applyNumberFormat="1" applyFont="1" applyBorder="1" applyAlignment="1">
      <alignment horizontal="center" vertical="center"/>
    </xf>
    <xf numFmtId="4" fontId="0" fillId="0" borderId="0" xfId="0" applyNumberFormat="1"/>
    <xf numFmtId="0" fontId="0" fillId="0" borderId="0" xfId="0" applyFont="1"/>
    <xf numFmtId="0" fontId="56" fillId="2" borderId="58" xfId="1" applyFont="1" applyFill="1" applyBorder="1" applyAlignment="1">
      <alignment horizontal="center" vertical="center"/>
    </xf>
    <xf numFmtId="0" fontId="56" fillId="2" borderId="58" xfId="1" applyFont="1" applyFill="1" applyBorder="1" applyAlignment="1">
      <alignment horizontal="center" vertical="center" wrapText="1"/>
    </xf>
    <xf numFmtId="0" fontId="56" fillId="0" borderId="34" xfId="0" applyFont="1" applyFill="1" applyBorder="1" applyAlignment="1">
      <alignment vertical="center"/>
    </xf>
    <xf numFmtId="0" fontId="56" fillId="0" borderId="58" xfId="0" applyFont="1" applyFill="1" applyBorder="1" applyAlignment="1">
      <alignment vertical="center"/>
    </xf>
    <xf numFmtId="164" fontId="56" fillId="0" borderId="58" xfId="0" applyNumberFormat="1" applyFont="1" applyBorder="1" applyAlignment="1">
      <alignment horizontal="center" vertical="center"/>
    </xf>
    <xf numFmtId="4" fontId="56" fillId="0" borderId="58" xfId="0" applyNumberFormat="1" applyFont="1" applyBorder="1" applyAlignment="1">
      <alignment horizontal="center" vertical="center"/>
    </xf>
    <xf numFmtId="3" fontId="56" fillId="0" borderId="5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0" fontId="58" fillId="0" borderId="0" xfId="0" applyFont="1"/>
    <xf numFmtId="2" fontId="59" fillId="0" borderId="1" xfId="0" applyNumberFormat="1" applyFont="1" applyBorder="1"/>
    <xf numFmtId="2" fontId="59" fillId="0" borderId="2" xfId="0" applyNumberFormat="1" applyFont="1" applyBorder="1"/>
    <xf numFmtId="0" fontId="59" fillId="0" borderId="1" xfId="0" applyFont="1" applyBorder="1"/>
    <xf numFmtId="0" fontId="50" fillId="0" borderId="44" xfId="0" applyFont="1" applyFill="1" applyBorder="1" applyAlignment="1">
      <alignment vertical="center"/>
    </xf>
    <xf numFmtId="0" fontId="50" fillId="0" borderId="65" xfId="0" applyFont="1" applyFill="1" applyBorder="1" applyAlignment="1">
      <alignment vertical="center"/>
    </xf>
    <xf numFmtId="164" fontId="50" fillId="0" borderId="65" xfId="0" applyNumberFormat="1" applyFont="1" applyBorder="1" applyAlignment="1">
      <alignment horizontal="center" vertical="center"/>
    </xf>
    <xf numFmtId="164" fontId="50" fillId="0" borderId="45" xfId="0" applyNumberFormat="1" applyFont="1" applyBorder="1" applyAlignment="1">
      <alignment horizontal="center" vertical="center"/>
    </xf>
    <xf numFmtId="0" fontId="50" fillId="0" borderId="68" xfId="0" applyFont="1" applyFill="1" applyBorder="1" applyAlignment="1">
      <alignment vertical="center"/>
    </xf>
    <xf numFmtId="0" fontId="50" fillId="0" borderId="69" xfId="0" applyFont="1" applyFill="1" applyBorder="1" applyAlignment="1">
      <alignment vertical="center"/>
    </xf>
    <xf numFmtId="0" fontId="59" fillId="0" borderId="2" xfId="0" applyFont="1" applyBorder="1"/>
    <xf numFmtId="0" fontId="6" fillId="0" borderId="71" xfId="0" applyFont="1" applyBorder="1" applyAlignment="1">
      <alignment horizontal="center" vertical="center"/>
    </xf>
    <xf numFmtId="3" fontId="0" fillId="0" borderId="0" xfId="0" applyNumberFormat="1" applyFont="1"/>
    <xf numFmtId="164" fontId="50" fillId="0" borderId="79" xfId="0" applyNumberFormat="1" applyFont="1" applyBorder="1" applyAlignment="1">
      <alignment horizontal="center" vertical="center"/>
    </xf>
    <xf numFmtId="164" fontId="5" fillId="0" borderId="58" xfId="0" applyNumberFormat="1" applyFont="1" applyBorder="1" applyAlignment="1">
      <alignment horizontal="center" vertical="center"/>
    </xf>
    <xf numFmtId="4" fontId="5" fillId="0" borderId="58" xfId="0" applyNumberFormat="1" applyFont="1" applyBorder="1" applyAlignment="1">
      <alignment horizontal="center" vertical="center"/>
    </xf>
    <xf numFmtId="3" fontId="5" fillId="0" borderId="58" xfId="0" applyNumberFormat="1" applyFont="1" applyBorder="1" applyAlignment="1">
      <alignment horizontal="center" vertical="center"/>
    </xf>
    <xf numFmtId="4" fontId="63" fillId="0" borderId="58" xfId="0" applyNumberFormat="1" applyFont="1" applyBorder="1" applyAlignment="1">
      <alignment horizontal="center" vertical="center"/>
    </xf>
    <xf numFmtId="0" fontId="50" fillId="0" borderId="73" xfId="0" applyFont="1" applyFill="1" applyBorder="1" applyAlignment="1">
      <alignment vertical="center"/>
    </xf>
    <xf numFmtId="0" fontId="50" fillId="0" borderId="70" xfId="0" applyFont="1" applyFill="1" applyBorder="1" applyAlignment="1">
      <alignment vertical="center"/>
    </xf>
    <xf numFmtId="0" fontId="50" fillId="0" borderId="67" xfId="0" applyFont="1" applyFill="1" applyBorder="1" applyAlignment="1">
      <alignment vertical="center"/>
    </xf>
    <xf numFmtId="0" fontId="50" fillId="0" borderId="34" xfId="0" applyFont="1" applyFill="1" applyBorder="1" applyAlignment="1">
      <alignment vertical="center" wrapText="1"/>
    </xf>
    <xf numFmtId="0" fontId="50" fillId="0" borderId="76" xfId="0" applyFont="1" applyFill="1" applyBorder="1" applyAlignment="1">
      <alignment vertical="center"/>
    </xf>
    <xf numFmtId="0" fontId="50" fillId="4" borderId="58" xfId="0" applyFont="1" applyFill="1" applyBorder="1" applyAlignment="1">
      <alignment vertical="center" wrapText="1"/>
    </xf>
    <xf numFmtId="0" fontId="50" fillId="0" borderId="56" xfId="0" applyFont="1" applyFill="1" applyBorder="1" applyAlignment="1">
      <alignment vertical="center"/>
    </xf>
    <xf numFmtId="0" fontId="50" fillId="0" borderId="66" xfId="0" applyFont="1" applyFill="1" applyBorder="1" applyAlignment="1">
      <alignment vertical="center"/>
    </xf>
    <xf numFmtId="0" fontId="50" fillId="0" borderId="58" xfId="0" applyFont="1" applyFill="1" applyBorder="1" applyAlignment="1">
      <alignment vertical="center" wrapText="1"/>
    </xf>
    <xf numFmtId="164" fontId="50" fillId="0" borderId="81" xfId="0" applyNumberFormat="1" applyFont="1" applyBorder="1" applyAlignment="1">
      <alignment horizontal="center" vertical="center"/>
    </xf>
    <xf numFmtId="164" fontId="56" fillId="0" borderId="71" xfId="0" applyNumberFormat="1" applyFont="1" applyBorder="1" applyAlignment="1">
      <alignment horizontal="center" vertical="center"/>
    </xf>
    <xf numFmtId="164" fontId="50" fillId="0" borderId="82" xfId="0" applyNumberFormat="1" applyFont="1" applyFill="1" applyBorder="1" applyAlignment="1">
      <alignment horizontal="right" vertical="center" wrapText="1"/>
    </xf>
    <xf numFmtId="164" fontId="56" fillId="0" borderId="57" xfId="0" applyNumberFormat="1" applyFont="1" applyBorder="1" applyAlignment="1">
      <alignment horizontal="center" vertical="center"/>
    </xf>
    <xf numFmtId="4" fontId="56" fillId="0" borderId="57" xfId="0" applyNumberFormat="1" applyFont="1" applyBorder="1" applyAlignment="1">
      <alignment horizontal="center" vertical="center"/>
    </xf>
    <xf numFmtId="3" fontId="56" fillId="0" borderId="57" xfId="0" applyNumberFormat="1" applyFont="1" applyBorder="1" applyAlignment="1">
      <alignment horizontal="center" vertical="center"/>
    </xf>
    <xf numFmtId="164" fontId="56" fillId="0" borderId="57" xfId="0" applyNumberFormat="1" applyFont="1" applyBorder="1" applyAlignment="1">
      <alignment horizontal="right" vertical="center"/>
    </xf>
    <xf numFmtId="3" fontId="56" fillId="0" borderId="54" xfId="0" applyNumberFormat="1" applyFont="1" applyBorder="1" applyAlignment="1">
      <alignment horizontal="center" vertical="center"/>
    </xf>
    <xf numFmtId="4" fontId="65" fillId="0" borderId="6" xfId="0" applyNumberFormat="1" applyFont="1" applyBorder="1" applyAlignment="1">
      <alignment vertical="center"/>
    </xf>
    <xf numFmtId="0" fontId="49" fillId="0" borderId="59" xfId="0" applyFont="1" applyFill="1" applyBorder="1" applyAlignment="1">
      <alignment vertical="center"/>
    </xf>
    <xf numFmtId="164" fontId="49" fillId="0" borderId="59" xfId="0" applyNumberFormat="1" applyFont="1" applyBorder="1" applyAlignment="1">
      <alignment horizontal="center" vertical="center"/>
    </xf>
    <xf numFmtId="4" fontId="62" fillId="0" borderId="59" xfId="0" applyNumberFormat="1" applyFont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164" fontId="49" fillId="0" borderId="0" xfId="0" applyNumberFormat="1" applyFont="1" applyBorder="1" applyAlignment="1">
      <alignment horizontal="center" vertical="center"/>
    </xf>
    <xf numFmtId="4" fontId="62" fillId="0" borderId="0" xfId="0" applyNumberFormat="1" applyFont="1" applyBorder="1" applyAlignment="1">
      <alignment horizontal="center" vertical="center"/>
    </xf>
    <xf numFmtId="4" fontId="66" fillId="0" borderId="58" xfId="0" applyNumberFormat="1" applyFont="1" applyBorder="1" applyAlignment="1">
      <alignment horizontal="center" vertical="center"/>
    </xf>
    <xf numFmtId="0" fontId="67" fillId="2" borderId="84" xfId="0" applyFont="1" applyFill="1" applyBorder="1" applyAlignment="1">
      <alignment horizontal="center" vertical="center"/>
    </xf>
    <xf numFmtId="0" fontId="67" fillId="2" borderId="84" xfId="0" applyFont="1" applyFill="1" applyBorder="1" applyAlignment="1">
      <alignment horizontal="center" vertical="center" wrapText="1"/>
    </xf>
    <xf numFmtId="0" fontId="61" fillId="0" borderId="84" xfId="2" applyFont="1" applyFill="1" applyBorder="1" applyAlignment="1">
      <alignment horizontal="right" vertical="center"/>
    </xf>
    <xf numFmtId="0" fontId="61" fillId="0" borderId="84" xfId="2" applyFont="1" applyFill="1" applyBorder="1" applyAlignment="1">
      <alignment horizontal="left" vertical="center"/>
    </xf>
    <xf numFmtId="3" fontId="61" fillId="0" borderId="88" xfId="2" applyNumberFormat="1" applyFont="1" applyFill="1" applyBorder="1" applyAlignment="1">
      <alignment horizontal="center" vertical="center"/>
    </xf>
    <xf numFmtId="3" fontId="68" fillId="0" borderId="88" xfId="2" applyNumberFormat="1" applyFont="1" applyFill="1" applyBorder="1" applyAlignment="1">
      <alignment horizontal="center" vertical="center"/>
    </xf>
    <xf numFmtId="0" fontId="69" fillId="0" borderId="0" xfId="0" applyFont="1"/>
    <xf numFmtId="0" fontId="61" fillId="2" borderId="84" xfId="0" applyFont="1" applyFill="1" applyBorder="1" applyAlignment="1">
      <alignment horizontal="center" vertical="center"/>
    </xf>
    <xf numFmtId="0" fontId="61" fillId="2" borderId="84" xfId="0" applyFont="1" applyFill="1" applyBorder="1" applyAlignment="1">
      <alignment horizontal="center" vertical="center" wrapText="1"/>
    </xf>
    <xf numFmtId="0" fontId="68" fillId="0" borderId="84" xfId="2" applyFont="1" applyFill="1" applyBorder="1" applyAlignment="1">
      <alignment horizontal="right" vertical="center"/>
    </xf>
    <xf numFmtId="0" fontId="68" fillId="0" borderId="84" xfId="2" applyFont="1" applyFill="1" applyBorder="1" applyAlignment="1">
      <alignment horizontal="left" vertical="center"/>
    </xf>
    <xf numFmtId="0" fontId="71" fillId="0" borderId="0" xfId="0" applyFont="1"/>
    <xf numFmtId="0" fontId="70" fillId="0" borderId="0" xfId="0" applyFont="1" applyAlignment="1">
      <alignment vertical="center"/>
    </xf>
    <xf numFmtId="0" fontId="72" fillId="2" borderId="84" xfId="0" applyFont="1" applyFill="1" applyBorder="1" applyAlignment="1">
      <alignment horizontal="center" vertical="center"/>
    </xf>
    <xf numFmtId="0" fontId="72" fillId="2" borderId="84" xfId="0" applyFont="1" applyFill="1" applyBorder="1" applyAlignment="1">
      <alignment horizontal="center" vertical="center" wrapText="1"/>
    </xf>
    <xf numFmtId="0" fontId="72" fillId="0" borderId="84" xfId="2" applyFont="1" applyFill="1" applyBorder="1" applyAlignment="1">
      <alignment horizontal="right" vertical="center"/>
    </xf>
    <xf numFmtId="0" fontId="72" fillId="0" borderId="84" xfId="2" applyFont="1" applyFill="1" applyBorder="1" applyAlignment="1">
      <alignment horizontal="left" vertical="center"/>
    </xf>
    <xf numFmtId="3" fontId="72" fillId="0" borderId="88" xfId="2" applyNumberFormat="1" applyFont="1" applyFill="1" applyBorder="1" applyAlignment="1">
      <alignment horizontal="center" vertical="center"/>
    </xf>
    <xf numFmtId="0" fontId="73" fillId="0" borderId="0" xfId="0" applyFont="1"/>
    <xf numFmtId="3" fontId="72" fillId="0" borderId="91" xfId="2" applyNumberFormat="1" applyFont="1" applyFill="1" applyBorder="1" applyAlignment="1">
      <alignment horizontal="center" vertical="center"/>
    </xf>
    <xf numFmtId="0" fontId="54" fillId="58" borderId="64" xfId="0" applyFont="1" applyFill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0" fontId="5" fillId="0" borderId="34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right" vertical="center"/>
    </xf>
    <xf numFmtId="0" fontId="60" fillId="0" borderId="59" xfId="0" applyFont="1" applyFill="1" applyBorder="1" applyAlignment="1">
      <alignment horizontal="right" vertical="center"/>
    </xf>
    <xf numFmtId="164" fontId="60" fillId="0" borderId="61" xfId="0" applyNumberFormat="1" applyFont="1" applyFill="1" applyBorder="1" applyAlignment="1">
      <alignment horizontal="right" vertical="center" wrapText="1"/>
    </xf>
    <xf numFmtId="164" fontId="60" fillId="0" borderId="62" xfId="0" applyNumberFormat="1" applyFont="1" applyFill="1" applyBorder="1" applyAlignment="1">
      <alignment horizontal="right" vertical="center" wrapText="1"/>
    </xf>
    <xf numFmtId="164" fontId="60" fillId="0" borderId="63" xfId="0" applyNumberFormat="1" applyFont="1" applyFill="1" applyBorder="1" applyAlignment="1">
      <alignment horizontal="right" vertical="center" wrapText="1"/>
    </xf>
    <xf numFmtId="0" fontId="5" fillId="0" borderId="76" xfId="0" applyFont="1" applyFill="1" applyBorder="1" applyAlignment="1">
      <alignment horizontal="right" vertical="center" wrapText="1"/>
    </xf>
    <xf numFmtId="0" fontId="5" fillId="0" borderId="77" xfId="0" applyFont="1" applyFill="1" applyBorder="1" applyAlignment="1">
      <alignment horizontal="right" vertical="center" wrapText="1"/>
    </xf>
    <xf numFmtId="0" fontId="5" fillId="0" borderId="79" xfId="0" applyFont="1" applyFill="1" applyBorder="1" applyAlignment="1">
      <alignment horizontal="right" vertical="center" wrapText="1"/>
    </xf>
    <xf numFmtId="0" fontId="5" fillId="0" borderId="80" xfId="0" applyFont="1" applyFill="1" applyBorder="1" applyAlignment="1">
      <alignment horizontal="right" vertical="center" wrapText="1"/>
    </xf>
    <xf numFmtId="0" fontId="5" fillId="0" borderId="81" xfId="0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3" fontId="5" fillId="0" borderId="59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right" vertical="center"/>
    </xf>
    <xf numFmtId="2" fontId="2" fillId="0" borderId="7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/>
    </xf>
    <xf numFmtId="2" fontId="2" fillId="0" borderId="7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4" fontId="8" fillId="0" borderId="6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0" fontId="56" fillId="0" borderId="34" xfId="0" applyFont="1" applyFill="1" applyBorder="1" applyAlignment="1">
      <alignment horizontal="center" vertical="center"/>
    </xf>
    <xf numFmtId="0" fontId="56" fillId="0" borderId="33" xfId="0" applyFont="1" applyFill="1" applyBorder="1" applyAlignment="1">
      <alignment horizontal="center" vertical="center"/>
    </xf>
    <xf numFmtId="2" fontId="0" fillId="0" borderId="34" xfId="0" applyNumberFormat="1" applyFont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55" fillId="0" borderId="34" xfId="0" applyNumberFormat="1" applyFont="1" applyBorder="1" applyAlignment="1">
      <alignment horizontal="center" vertical="center"/>
    </xf>
    <xf numFmtId="2" fontId="55" fillId="0" borderId="35" xfId="0" applyNumberFormat="1" applyFont="1" applyBorder="1" applyAlignment="1">
      <alignment horizontal="center" vertical="center"/>
    </xf>
    <xf numFmtId="2" fontId="55" fillId="0" borderId="33" xfId="0" applyNumberFormat="1" applyFont="1" applyBorder="1" applyAlignment="1">
      <alignment horizontal="center" vertical="center"/>
    </xf>
    <xf numFmtId="2" fontId="57" fillId="0" borderId="4" xfId="0" applyNumberFormat="1" applyFont="1" applyBorder="1" applyAlignment="1">
      <alignment horizontal="center" vertical="center"/>
    </xf>
    <xf numFmtId="2" fontId="57" fillId="0" borderId="5" xfId="0" applyNumberFormat="1" applyFont="1" applyBorder="1" applyAlignment="1">
      <alignment horizontal="center" vertical="center"/>
    </xf>
    <xf numFmtId="2" fontId="0" fillId="0" borderId="73" xfId="0" applyNumberFormat="1" applyFont="1" applyBorder="1" applyAlignment="1">
      <alignment horizontal="center"/>
    </xf>
    <xf numFmtId="2" fontId="0" fillId="0" borderId="74" xfId="0" applyNumberFormat="1" applyFont="1" applyBorder="1" applyAlignment="1">
      <alignment horizontal="center"/>
    </xf>
    <xf numFmtId="2" fontId="0" fillId="0" borderId="75" xfId="0" applyNumberFormat="1" applyFont="1" applyBorder="1" applyAlignment="1">
      <alignment horizontal="center"/>
    </xf>
    <xf numFmtId="2" fontId="55" fillId="0" borderId="80" xfId="0" applyNumberFormat="1" applyFont="1" applyBorder="1" applyAlignment="1">
      <alignment horizontal="center" vertical="center"/>
    </xf>
    <xf numFmtId="2" fontId="55" fillId="0" borderId="77" xfId="0" applyNumberFormat="1" applyFont="1" applyBorder="1" applyAlignment="1">
      <alignment horizontal="center" vertical="center"/>
    </xf>
    <xf numFmtId="2" fontId="55" fillId="0" borderId="81" xfId="0" applyNumberFormat="1" applyFont="1" applyBorder="1" applyAlignment="1">
      <alignment horizontal="center" vertical="center"/>
    </xf>
    <xf numFmtId="0" fontId="68" fillId="0" borderId="89" xfId="2" applyFont="1" applyFill="1" applyBorder="1" applyAlignment="1">
      <alignment horizontal="center" vertical="center"/>
    </xf>
    <xf numFmtId="0" fontId="68" fillId="0" borderId="90" xfId="2" applyFont="1" applyFill="1" applyBorder="1" applyAlignment="1">
      <alignment horizontal="center" vertical="center"/>
    </xf>
    <xf numFmtId="0" fontId="61" fillId="0" borderId="0" xfId="0" applyFont="1" applyBorder="1" applyAlignment="1">
      <alignment horizontal="right" vertical="center"/>
    </xf>
    <xf numFmtId="0" fontId="61" fillId="0" borderId="85" xfId="0" applyFont="1" applyBorder="1" applyAlignment="1">
      <alignment horizontal="center" vertical="center"/>
    </xf>
    <xf numFmtId="0" fontId="61" fillId="0" borderId="86" xfId="0" applyFont="1" applyBorder="1" applyAlignment="1">
      <alignment horizontal="center" vertical="center"/>
    </xf>
    <xf numFmtId="0" fontId="61" fillId="0" borderId="87" xfId="0" applyFont="1" applyBorder="1" applyAlignment="1">
      <alignment horizontal="center" vertical="center"/>
    </xf>
    <xf numFmtId="0" fontId="68" fillId="0" borderId="89" xfId="0" applyFont="1" applyFill="1" applyBorder="1" applyAlignment="1">
      <alignment horizontal="center" vertical="center"/>
    </xf>
    <xf numFmtId="0" fontId="68" fillId="0" borderId="90" xfId="0" applyFont="1" applyFill="1" applyBorder="1" applyAlignment="1">
      <alignment horizontal="center" vertical="center"/>
    </xf>
    <xf numFmtId="0" fontId="68" fillId="0" borderId="85" xfId="0" applyFont="1" applyBorder="1" applyAlignment="1">
      <alignment horizontal="center" vertical="center"/>
    </xf>
    <xf numFmtId="0" fontId="68" fillId="0" borderId="86" xfId="0" applyFont="1" applyBorder="1" applyAlignment="1">
      <alignment horizontal="center" vertical="center"/>
    </xf>
    <xf numFmtId="0" fontId="68" fillId="0" borderId="87" xfId="0" applyFont="1" applyBorder="1" applyAlignment="1">
      <alignment horizontal="center" vertical="center"/>
    </xf>
    <xf numFmtId="2" fontId="55" fillId="0" borderId="66" xfId="0" applyNumberFormat="1" applyFont="1" applyBorder="1" applyAlignment="1">
      <alignment horizontal="center" vertical="center"/>
    </xf>
    <xf numFmtId="2" fontId="55" fillId="0" borderId="50" xfId="0" applyNumberFormat="1" applyFont="1" applyBorder="1" applyAlignment="1">
      <alignment horizontal="center" vertical="center"/>
    </xf>
    <xf numFmtId="2" fontId="55" fillId="0" borderId="55" xfId="0" applyNumberFormat="1" applyFont="1" applyBorder="1" applyAlignment="1">
      <alignment horizontal="center" vertical="center"/>
    </xf>
    <xf numFmtId="0" fontId="56" fillId="0" borderId="44" xfId="0" applyFont="1" applyFill="1" applyBorder="1" applyAlignment="1">
      <alignment horizontal="center" vertical="center"/>
    </xf>
    <xf numFmtId="0" fontId="56" fillId="0" borderId="45" xfId="0" applyFont="1" applyFill="1" applyBorder="1" applyAlignment="1">
      <alignment horizontal="center" vertical="center"/>
    </xf>
    <xf numFmtId="0" fontId="72" fillId="0" borderId="89" xfId="2" applyFont="1" applyFill="1" applyBorder="1" applyAlignment="1">
      <alignment horizontal="center" vertical="center"/>
    </xf>
    <xf numFmtId="0" fontId="72" fillId="0" borderId="90" xfId="2" applyFont="1" applyFill="1" applyBorder="1" applyAlignment="1">
      <alignment horizontal="center" vertical="center"/>
    </xf>
    <xf numFmtId="0" fontId="70" fillId="0" borderId="0" xfId="0" applyFont="1" applyAlignment="1">
      <alignment horizontal="right" vertical="center"/>
    </xf>
    <xf numFmtId="0" fontId="72" fillId="0" borderId="0" xfId="0" applyFont="1" applyAlignment="1">
      <alignment horizontal="right" vertical="center"/>
    </xf>
    <xf numFmtId="0" fontId="72" fillId="0" borderId="85" xfId="2" applyFont="1" applyFill="1" applyBorder="1" applyAlignment="1">
      <alignment horizontal="center" vertical="center"/>
    </xf>
    <xf numFmtId="0" fontId="72" fillId="0" borderId="87" xfId="2" applyFont="1" applyFill="1" applyBorder="1" applyAlignment="1">
      <alignment horizontal="center" vertical="center"/>
    </xf>
    <xf numFmtId="0" fontId="70" fillId="0" borderId="83" xfId="0" applyFont="1" applyBorder="1" applyAlignment="1">
      <alignment horizontal="right" vertical="center"/>
    </xf>
    <xf numFmtId="0" fontId="72" fillId="0" borderId="85" xfId="0" applyFont="1" applyBorder="1" applyAlignment="1">
      <alignment horizontal="center" vertical="center"/>
    </xf>
    <xf numFmtId="0" fontId="72" fillId="0" borderId="86" xfId="0" applyFont="1" applyBorder="1" applyAlignment="1">
      <alignment horizontal="center" vertical="center"/>
    </xf>
    <xf numFmtId="0" fontId="72" fillId="0" borderId="87" xfId="0" applyFont="1" applyBorder="1" applyAlignment="1">
      <alignment horizontal="center" vertical="center"/>
    </xf>
    <xf numFmtId="2" fontId="45" fillId="0" borderId="56" xfId="0" applyNumberFormat="1" applyFont="1" applyBorder="1" applyAlignment="1">
      <alignment horizontal="center"/>
    </xf>
    <xf numFmtId="2" fontId="45" fillId="0" borderId="50" xfId="0" applyNumberFormat="1" applyFont="1" applyBorder="1" applyAlignment="1">
      <alignment horizontal="center"/>
    </xf>
    <xf numFmtId="2" fontId="45" fillId="0" borderId="55" xfId="0" applyNumberFormat="1" applyFont="1" applyBorder="1" applyAlignment="1">
      <alignment horizontal="center"/>
    </xf>
    <xf numFmtId="2" fontId="55" fillId="0" borderId="52" xfId="0" applyNumberFormat="1" applyFont="1" applyBorder="1" applyAlignment="1">
      <alignment horizontal="center" vertical="center"/>
    </xf>
    <xf numFmtId="2" fontId="55" fillId="0" borderId="51" xfId="0" applyNumberFormat="1" applyFont="1" applyBorder="1" applyAlignment="1">
      <alignment horizontal="center" vertical="center"/>
    </xf>
    <xf numFmtId="0" fontId="56" fillId="0" borderId="53" xfId="0" applyFont="1" applyFill="1" applyBorder="1" applyAlignment="1">
      <alignment horizontal="center" vertical="center"/>
    </xf>
    <xf numFmtId="0" fontId="56" fillId="0" borderId="51" xfId="0" applyFont="1" applyFill="1" applyBorder="1" applyAlignment="1">
      <alignment horizontal="center" vertical="center"/>
    </xf>
    <xf numFmtId="2" fontId="45" fillId="0" borderId="53" xfId="0" applyNumberFormat="1" applyFont="1" applyBorder="1" applyAlignment="1">
      <alignment horizontal="center"/>
    </xf>
    <xf numFmtId="2" fontId="45" fillId="0" borderId="51" xfId="0" applyNumberFormat="1" applyFont="1" applyBorder="1" applyAlignment="1">
      <alignment horizontal="center"/>
    </xf>
    <xf numFmtId="0" fontId="72" fillId="0" borderId="89" xfId="0" applyFont="1" applyFill="1" applyBorder="1" applyAlignment="1">
      <alignment horizontal="center" vertical="center"/>
    </xf>
    <xf numFmtId="0" fontId="72" fillId="0" borderId="90" xfId="0" applyFont="1" applyFill="1" applyBorder="1" applyAlignment="1">
      <alignment horizontal="center" vertical="center"/>
    </xf>
    <xf numFmtId="2" fontId="51" fillId="0" borderId="34" xfId="0" applyNumberFormat="1" applyFont="1" applyBorder="1" applyAlignment="1">
      <alignment horizontal="center" vertical="center"/>
    </xf>
    <xf numFmtId="2" fontId="51" fillId="0" borderId="35" xfId="0" applyNumberFormat="1" applyFont="1" applyBorder="1" applyAlignment="1">
      <alignment horizontal="center" vertical="center"/>
    </xf>
    <xf numFmtId="2" fontId="51" fillId="0" borderId="33" xfId="0" applyNumberFormat="1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1" fillId="0" borderId="76" xfId="0" applyFont="1" applyBorder="1" applyAlignment="1">
      <alignment horizontal="center" vertical="center"/>
    </xf>
    <xf numFmtId="0" fontId="51" fillId="0" borderId="77" xfId="0" applyFont="1" applyBorder="1" applyAlignment="1">
      <alignment horizontal="center" vertical="center"/>
    </xf>
    <xf numFmtId="0" fontId="51" fillId="0" borderId="78" xfId="0" applyFont="1" applyBorder="1" applyAlignment="1">
      <alignment horizontal="center" vertical="center"/>
    </xf>
    <xf numFmtId="0" fontId="51" fillId="0" borderId="80" xfId="0" applyFont="1" applyBorder="1" applyAlignment="1">
      <alignment horizontal="center" vertical="center"/>
    </xf>
    <xf numFmtId="0" fontId="51" fillId="0" borderId="81" xfId="0" applyFont="1" applyBorder="1" applyAlignment="1">
      <alignment horizontal="center" vertical="center"/>
    </xf>
    <xf numFmtId="2" fontId="51" fillId="0" borderId="76" xfId="0" applyNumberFormat="1" applyFont="1" applyBorder="1" applyAlignment="1">
      <alignment horizontal="center" vertical="center"/>
    </xf>
    <xf numFmtId="2" fontId="51" fillId="0" borderId="77" xfId="0" applyNumberFormat="1" applyFont="1" applyBorder="1" applyAlignment="1">
      <alignment horizontal="center" vertical="center"/>
    </xf>
    <xf numFmtId="2" fontId="51" fillId="0" borderId="78" xfId="0" applyNumberFormat="1" applyFont="1" applyBorder="1" applyAlignment="1">
      <alignment horizontal="center" vertical="center"/>
    </xf>
    <xf numFmtId="2" fontId="7" fillId="0" borderId="4" xfId="2" applyNumberFormat="1" applyFont="1" applyBorder="1" applyAlignment="1">
      <alignment horizontal="center" vertical="center"/>
    </xf>
    <xf numFmtId="165" fontId="64" fillId="3" borderId="58" xfId="2" applyNumberFormat="1" applyFont="1" applyFill="1" applyBorder="1" applyAlignment="1">
      <alignment horizontal="right" vertical="center"/>
    </xf>
    <xf numFmtId="164" fontId="10" fillId="59" borderId="34" xfId="0" applyNumberFormat="1" applyFont="1" applyFill="1" applyBorder="1" applyAlignment="1">
      <alignment horizontal="center" vertical="center" wrapText="1"/>
    </xf>
    <xf numFmtId="164" fontId="10" fillId="59" borderId="33" xfId="0" applyNumberFormat="1" applyFont="1" applyFill="1" applyBorder="1" applyAlignment="1">
      <alignment horizontal="center" vertical="center" wrapText="1"/>
    </xf>
  </cellXfs>
  <cellStyles count="437">
    <cellStyle name="20% - Accent1 2" xfId="4"/>
    <cellStyle name="20% - Accent1 3" xfId="5"/>
    <cellStyle name="20% - Accent1 4" xfId="3"/>
    <cellStyle name="20% - Accent2 2" xfId="7"/>
    <cellStyle name="20% - Accent2 3" xfId="8"/>
    <cellStyle name="20% - Accent2 4" xfId="6"/>
    <cellStyle name="20% - Accent3 2" xfId="10"/>
    <cellStyle name="20% - Accent3 3" xfId="11"/>
    <cellStyle name="20% - Accent3 4" xfId="9"/>
    <cellStyle name="20% - Accent4 2" xfId="13"/>
    <cellStyle name="20% - Accent4 3" xfId="14"/>
    <cellStyle name="20% - Accent4 4" xfId="12"/>
    <cellStyle name="20% - Accent5 2" xfId="16"/>
    <cellStyle name="20% - Accent5 3" xfId="17"/>
    <cellStyle name="20% - Accent5 4" xfId="15"/>
    <cellStyle name="20% - Accent6 2" xfId="19"/>
    <cellStyle name="20% - Accent6 3" xfId="20"/>
    <cellStyle name="20% - Accent6 4" xfId="18"/>
    <cellStyle name="40% - Accent1 2" xfId="22"/>
    <cellStyle name="40% - Accent1 3" xfId="23"/>
    <cellStyle name="40% - Accent1 4" xfId="21"/>
    <cellStyle name="40% - Accent2 2" xfId="25"/>
    <cellStyle name="40% - Accent2 3" xfId="26"/>
    <cellStyle name="40% - Accent2 4" xfId="24"/>
    <cellStyle name="40% - Accent3 2" xfId="28"/>
    <cellStyle name="40% - Accent3 3" xfId="29"/>
    <cellStyle name="40% - Accent3 4" xfId="27"/>
    <cellStyle name="40% - Accent4 2" xfId="31"/>
    <cellStyle name="40% - Accent4 3" xfId="32"/>
    <cellStyle name="40% - Accent4 4" xfId="30"/>
    <cellStyle name="40% - Accent5 2" xfId="34"/>
    <cellStyle name="40% - Accent5 3" xfId="35"/>
    <cellStyle name="40% - Accent5 4" xfId="33"/>
    <cellStyle name="40% - Accent6 2" xfId="37"/>
    <cellStyle name="40% - Accent6 3" xfId="38"/>
    <cellStyle name="40% - Accent6 4" xfId="36"/>
    <cellStyle name="60% - Accent1 2" xfId="40"/>
    <cellStyle name="60% - Accent1 3" xfId="41"/>
    <cellStyle name="60% - Accent1 4" xfId="39"/>
    <cellStyle name="60% - Accent2 2" xfId="43"/>
    <cellStyle name="60% - Accent2 3" xfId="44"/>
    <cellStyle name="60% - Accent2 4" xfId="42"/>
    <cellStyle name="60% - Accent3 2" xfId="46"/>
    <cellStyle name="60% - Accent3 3" xfId="47"/>
    <cellStyle name="60% - Accent3 4" xfId="45"/>
    <cellStyle name="60% - Accent4 2" xfId="49"/>
    <cellStyle name="60% - Accent4 3" xfId="50"/>
    <cellStyle name="60% - Accent4 4" xfId="48"/>
    <cellStyle name="60% - Accent5 2" xfId="52"/>
    <cellStyle name="60% - Accent5 3" xfId="53"/>
    <cellStyle name="60% - Accent5 4" xfId="51"/>
    <cellStyle name="60% - Accent6 2" xfId="55"/>
    <cellStyle name="60% - Accent6 3" xfId="56"/>
    <cellStyle name="60% - Accent6 4" xfId="54"/>
    <cellStyle name="Accent1 2" xfId="58"/>
    <cellStyle name="Accent1 3" xfId="59"/>
    <cellStyle name="Accent1 4" xfId="57"/>
    <cellStyle name="Accent2 2" xfId="61"/>
    <cellStyle name="Accent2 3" xfId="62"/>
    <cellStyle name="Accent2 4" xfId="60"/>
    <cellStyle name="Accent3 2" xfId="64"/>
    <cellStyle name="Accent3 3" xfId="65"/>
    <cellStyle name="Accent3 4" xfId="63"/>
    <cellStyle name="Accent4 2" xfId="67"/>
    <cellStyle name="Accent4 3" xfId="68"/>
    <cellStyle name="Accent4 4" xfId="66"/>
    <cellStyle name="Accent5 2" xfId="70"/>
    <cellStyle name="Accent5 3" xfId="71"/>
    <cellStyle name="Accent5 4" xfId="69"/>
    <cellStyle name="Accent6 2" xfId="73"/>
    <cellStyle name="Accent6 3" xfId="74"/>
    <cellStyle name="Accent6 4" xfId="72"/>
    <cellStyle name="Bad 2" xfId="76"/>
    <cellStyle name="Bad 3" xfId="77"/>
    <cellStyle name="Bad 4" xfId="75"/>
    <cellStyle name="Calculation 2" xfId="79"/>
    <cellStyle name="Calculation 3" xfId="80"/>
    <cellStyle name="Calculation 3 2" xfId="413"/>
    <cellStyle name="Calculation 3 3" xfId="422"/>
    <cellStyle name="Calculation 3 4" xfId="428"/>
    <cellStyle name="Calculation 3 5" xfId="431"/>
    <cellStyle name="Calculation 4" xfId="78"/>
    <cellStyle name="Check Cell 2" xfId="82"/>
    <cellStyle name="Check Cell 3" xfId="83"/>
    <cellStyle name="Check Cell 4" xfId="81"/>
    <cellStyle name="Explanatory Text 2" xfId="85"/>
    <cellStyle name="Explanatory Text 3" xfId="86"/>
    <cellStyle name="Explanatory Text 4" xfId="84"/>
    <cellStyle name="Good 2" xfId="88"/>
    <cellStyle name="Good 3" xfId="89"/>
    <cellStyle name="Good 4" xfId="87"/>
    <cellStyle name="Heading 1 2" xfId="91"/>
    <cellStyle name="Heading 1 3" xfId="92"/>
    <cellStyle name="Heading 1 4" xfId="90"/>
    <cellStyle name="Heading 2 2" xfId="94"/>
    <cellStyle name="Heading 2 3" xfId="95"/>
    <cellStyle name="Heading 2 4" xfId="93"/>
    <cellStyle name="Heading 3 2" xfId="97"/>
    <cellStyle name="Heading 3 3" xfId="98"/>
    <cellStyle name="Heading 3 4" xfId="96"/>
    <cellStyle name="Heading 4 2" xfId="100"/>
    <cellStyle name="Heading 4 3" xfId="101"/>
    <cellStyle name="Heading 4 4" xfId="99"/>
    <cellStyle name="Input 2" xfId="103"/>
    <cellStyle name="Input 3" xfId="104"/>
    <cellStyle name="Input 3 2" xfId="414"/>
    <cellStyle name="Input 3 3" xfId="421"/>
    <cellStyle name="Input 3 4" xfId="427"/>
    <cellStyle name="Input 3 5" xfId="432"/>
    <cellStyle name="Input 4" xfId="102"/>
    <cellStyle name="Linked Cell 2" xfId="106"/>
    <cellStyle name="Linked Cell 3" xfId="107"/>
    <cellStyle name="Linked Cell 4" xfId="105"/>
    <cellStyle name="Neutral 2" xfId="109"/>
    <cellStyle name="Neutral 3" xfId="110"/>
    <cellStyle name="Neutral 4" xfId="108"/>
    <cellStyle name="Normal" xfId="0" builtinId="0"/>
    <cellStyle name="Normal 10" xfId="111"/>
    <cellStyle name="Normal 100" xfId="112"/>
    <cellStyle name="Normal 101" xfId="113"/>
    <cellStyle name="Normal 102" xfId="114"/>
    <cellStyle name="Normal 103" xfId="115"/>
    <cellStyle name="Normal 104" xfId="116"/>
    <cellStyle name="Normal 105" xfId="117"/>
    <cellStyle name="Normal 106" xfId="118"/>
    <cellStyle name="Normal 107" xfId="119"/>
    <cellStyle name="Normal 108" xfId="120"/>
    <cellStyle name="Normal 109" xfId="121"/>
    <cellStyle name="Normal 11" xfId="122"/>
    <cellStyle name="Normal 110" xfId="123"/>
    <cellStyle name="Normal 111" xfId="124"/>
    <cellStyle name="Normal 112" xfId="1"/>
    <cellStyle name="Normal 112 2" xfId="2"/>
    <cellStyle name="Normal 113" xfId="125"/>
    <cellStyle name="Normal 113 2" xfId="126"/>
    <cellStyle name="Normal 114" xfId="127"/>
    <cellStyle name="Normal 114 2" xfId="128"/>
    <cellStyle name="Normal 115" xfId="129"/>
    <cellStyle name="Normal 115 2" xfId="130"/>
    <cellStyle name="Normal 116" xfId="131"/>
    <cellStyle name="Normal 116 2" xfId="132"/>
    <cellStyle name="Normal 117" xfId="133"/>
    <cellStyle name="Normal 117 2" xfId="134"/>
    <cellStyle name="Normal 118" xfId="135"/>
    <cellStyle name="Normal 118 2" xfId="136"/>
    <cellStyle name="Normal 119" xfId="137"/>
    <cellStyle name="Normal 119 2" xfId="138"/>
    <cellStyle name="Normal 12" xfId="139"/>
    <cellStyle name="Normal 120" xfId="140"/>
    <cellStyle name="Normal 120 2" xfId="141"/>
    <cellStyle name="Normal 121" xfId="142"/>
    <cellStyle name="Normal 121 2" xfId="143"/>
    <cellStyle name="Normal 122" xfId="144"/>
    <cellStyle name="Normal 123" xfId="145"/>
    <cellStyle name="Normal 124" xfId="146"/>
    <cellStyle name="Normal 125" xfId="147"/>
    <cellStyle name="Normal 126" xfId="148"/>
    <cellStyle name="Normal 127" xfId="149"/>
    <cellStyle name="Normal 128" xfId="150"/>
    <cellStyle name="Normal 129" xfId="151"/>
    <cellStyle name="Normal 13" xfId="152"/>
    <cellStyle name="Normal 130" xfId="153"/>
    <cellStyle name="Normal 131" xfId="154"/>
    <cellStyle name="Normal 132" xfId="155"/>
    <cellStyle name="Normal 133" xfId="156"/>
    <cellStyle name="Normal 134" xfId="157"/>
    <cellStyle name="Normal 135" xfId="158"/>
    <cellStyle name="Normal 136" xfId="159"/>
    <cellStyle name="Normal 137" xfId="160"/>
    <cellStyle name="Normal 138" xfId="161"/>
    <cellStyle name="Normal 139" xfId="162"/>
    <cellStyle name="Normal 14" xfId="163"/>
    <cellStyle name="Normal 140" xfId="164"/>
    <cellStyle name="Normal 141" xfId="165"/>
    <cellStyle name="Normal 142" xfId="166"/>
    <cellStyle name="Normal 143" xfId="167"/>
    <cellStyle name="Normal 144" xfId="168"/>
    <cellStyle name="Normal 145" xfId="169"/>
    <cellStyle name="Normal 146" xfId="170"/>
    <cellStyle name="Normal 147" xfId="171"/>
    <cellStyle name="Normal 148" xfId="172"/>
    <cellStyle name="Normal 149" xfId="173"/>
    <cellStyle name="Normal 15" xfId="174"/>
    <cellStyle name="Normal 150" xfId="175"/>
    <cellStyle name="Normal 151" xfId="176"/>
    <cellStyle name="Normal 152" xfId="177"/>
    <cellStyle name="Normal 153" xfId="178"/>
    <cellStyle name="Normal 154" xfId="179"/>
    <cellStyle name="Normal 155" xfId="180"/>
    <cellStyle name="Normal 156" xfId="181"/>
    <cellStyle name="Normal 157" xfId="182"/>
    <cellStyle name="Normal 158" xfId="183"/>
    <cellStyle name="Normal 159" xfId="184"/>
    <cellStyle name="Normal 16" xfId="185"/>
    <cellStyle name="Normal 160" xfId="186"/>
    <cellStyle name="Normal 161" xfId="187"/>
    <cellStyle name="Normal 162" xfId="188"/>
    <cellStyle name="Normal 163" xfId="189"/>
    <cellStyle name="Normal 164" xfId="190"/>
    <cellStyle name="Normal 165" xfId="191"/>
    <cellStyle name="Normal 166" xfId="192"/>
    <cellStyle name="Normal 167" xfId="193"/>
    <cellStyle name="Normal 168" xfId="194"/>
    <cellStyle name="Normal 169" xfId="195"/>
    <cellStyle name="Normal 17" xfId="196"/>
    <cellStyle name="Normal 170" xfId="197"/>
    <cellStyle name="Normal 171" xfId="198"/>
    <cellStyle name="Normal 172" xfId="199"/>
    <cellStyle name="Normal 173" xfId="200"/>
    <cellStyle name="Normal 174" xfId="201"/>
    <cellStyle name="Normal 175" xfId="202"/>
    <cellStyle name="Normal 176" xfId="203"/>
    <cellStyle name="Normal 177" xfId="204"/>
    <cellStyle name="Normal 178" xfId="205"/>
    <cellStyle name="Normal 179" xfId="206"/>
    <cellStyle name="Normal 18" xfId="207"/>
    <cellStyle name="Normal 180" xfId="208"/>
    <cellStyle name="Normal 181" xfId="209"/>
    <cellStyle name="Normal 182" xfId="210"/>
    <cellStyle name="Normal 183" xfId="211"/>
    <cellStyle name="Normal 184" xfId="212"/>
    <cellStyle name="Normal 185" xfId="213"/>
    <cellStyle name="Normal 186" xfId="214"/>
    <cellStyle name="Normal 187" xfId="215"/>
    <cellStyle name="Normal 188" xfId="216"/>
    <cellStyle name="Normal 189" xfId="217"/>
    <cellStyle name="Normal 19" xfId="218"/>
    <cellStyle name="Normal 190" xfId="219"/>
    <cellStyle name="Normal 191" xfId="220"/>
    <cellStyle name="Normal 192" xfId="221"/>
    <cellStyle name="Normal 193" xfId="222"/>
    <cellStyle name="Normal 194" xfId="223"/>
    <cellStyle name="Normal 195" xfId="224"/>
    <cellStyle name="Normal 196" xfId="225"/>
    <cellStyle name="Normal 197" xfId="226"/>
    <cellStyle name="Normal 197 2" xfId="227"/>
    <cellStyle name="Normal 198" xfId="228"/>
    <cellStyle name="Normal 198 2" xfId="229"/>
    <cellStyle name="Normal 199" xfId="230"/>
    <cellStyle name="Normal 2" xfId="231"/>
    <cellStyle name="Normal 20" xfId="232"/>
    <cellStyle name="Normal 200" xfId="233"/>
    <cellStyle name="Normal 200 2" xfId="234"/>
    <cellStyle name="Normal 201" xfId="235"/>
    <cellStyle name="Normal 201 2" xfId="236"/>
    <cellStyle name="Normal 202" xfId="237"/>
    <cellStyle name="Normal 202 2" xfId="238"/>
    <cellStyle name="Normal 203" xfId="239"/>
    <cellStyle name="Normal 203 2" xfId="240"/>
    <cellStyle name="Normal 204" xfId="241"/>
    <cellStyle name="Normal 204 2" xfId="242"/>
    <cellStyle name="Normal 205" xfId="243"/>
    <cellStyle name="Normal 205 2" xfId="244"/>
    <cellStyle name="Normal 206" xfId="245"/>
    <cellStyle name="Normal 206 2" xfId="246"/>
    <cellStyle name="Normal 207" xfId="247"/>
    <cellStyle name="Normal 207 2" xfId="248"/>
    <cellStyle name="Normal 208" xfId="249"/>
    <cellStyle name="Normal 208 2" xfId="250"/>
    <cellStyle name="Normal 209" xfId="251"/>
    <cellStyle name="Normal 209 2" xfId="252"/>
    <cellStyle name="Normal 21" xfId="253"/>
    <cellStyle name="Normal 210" xfId="254"/>
    <cellStyle name="Normal 211" xfId="255"/>
    <cellStyle name="Normal 212" xfId="256"/>
    <cellStyle name="Normal 213" xfId="257"/>
    <cellStyle name="Normal 214" xfId="258"/>
    <cellStyle name="Normal 215" xfId="259"/>
    <cellStyle name="Normal 216" xfId="260"/>
    <cellStyle name="Normal 217" xfId="261"/>
    <cellStyle name="Normal 218" xfId="262"/>
    <cellStyle name="Normal 219" xfId="263"/>
    <cellStyle name="Normal 22" xfId="264"/>
    <cellStyle name="Normal 220" xfId="265"/>
    <cellStyle name="Normal 221" xfId="266"/>
    <cellStyle name="Normal 222" xfId="267"/>
    <cellStyle name="Normal 223" xfId="268"/>
    <cellStyle name="Normal 224" xfId="269"/>
    <cellStyle name="Normal 225" xfId="270"/>
    <cellStyle name="Normal 226" xfId="271"/>
    <cellStyle name="Normal 227" xfId="272"/>
    <cellStyle name="Normal 228" xfId="273"/>
    <cellStyle name="Normal 229" xfId="274"/>
    <cellStyle name="Normal 23" xfId="275"/>
    <cellStyle name="Normal 230" xfId="276"/>
    <cellStyle name="Normal 231" xfId="277"/>
    <cellStyle name="Normal 232" xfId="278"/>
    <cellStyle name="Normal 233" xfId="279"/>
    <cellStyle name="Normal 234" xfId="280"/>
    <cellStyle name="Normal 235" xfId="281"/>
    <cellStyle name="Normal 236" xfId="282"/>
    <cellStyle name="Normal 237" xfId="283"/>
    <cellStyle name="Normal 238" xfId="284"/>
    <cellStyle name="Normal 239" xfId="285"/>
    <cellStyle name="Normal 24" xfId="286"/>
    <cellStyle name="Normal 240" xfId="287"/>
    <cellStyle name="Normal 241" xfId="288"/>
    <cellStyle name="Normal 242" xfId="289"/>
    <cellStyle name="Normal 243" xfId="290"/>
    <cellStyle name="Normal 244" xfId="291"/>
    <cellStyle name="Normal 245" xfId="292"/>
    <cellStyle name="Normal 246" xfId="293"/>
    <cellStyle name="Normal 247" xfId="294"/>
    <cellStyle name="Normal 248" xfId="295"/>
    <cellStyle name="Normal 249" xfId="296"/>
    <cellStyle name="Normal 25" xfId="297"/>
    <cellStyle name="Normal 250" xfId="298"/>
    <cellStyle name="Normal 251" xfId="299"/>
    <cellStyle name="Normal 252" xfId="300"/>
    <cellStyle name="Normal 253" xfId="301"/>
    <cellStyle name="Normal 254" xfId="302"/>
    <cellStyle name="Normal 255" xfId="303"/>
    <cellStyle name="Normal 256" xfId="304"/>
    <cellStyle name="Normal 257" xfId="305"/>
    <cellStyle name="Normal 258" xfId="306"/>
    <cellStyle name="Normal 26" xfId="307"/>
    <cellStyle name="Normal 27" xfId="308"/>
    <cellStyle name="Normal 28" xfId="309"/>
    <cellStyle name="Normal 29" xfId="310"/>
    <cellStyle name="Normal 3" xfId="311"/>
    <cellStyle name="Normal 30" xfId="312"/>
    <cellStyle name="Normal 31" xfId="313"/>
    <cellStyle name="Normal 32" xfId="314"/>
    <cellStyle name="Normal 33" xfId="315"/>
    <cellStyle name="Normal 34" xfId="316"/>
    <cellStyle name="Normal 35" xfId="317"/>
    <cellStyle name="Normal 35 2" xfId="318"/>
    <cellStyle name="Normal 36" xfId="319"/>
    <cellStyle name="Normal 36 2" xfId="320"/>
    <cellStyle name="Normal 37" xfId="321"/>
    <cellStyle name="Normal 37 2" xfId="322"/>
    <cellStyle name="Normal 38" xfId="323"/>
    <cellStyle name="Normal 39" xfId="324"/>
    <cellStyle name="Normal 4" xfId="325"/>
    <cellStyle name="Normal 40" xfId="326"/>
    <cellStyle name="Normal 41" xfId="327"/>
    <cellStyle name="Normal 42" xfId="328"/>
    <cellStyle name="Normal 43" xfId="329"/>
    <cellStyle name="Normal 44" xfId="330"/>
    <cellStyle name="Normal 45" xfId="331"/>
    <cellStyle name="Normal 46" xfId="332"/>
    <cellStyle name="Normal 47" xfId="333"/>
    <cellStyle name="Normal 48" xfId="334"/>
    <cellStyle name="Normal 49" xfId="335"/>
    <cellStyle name="Normal 5" xfId="336"/>
    <cellStyle name="Normal 50" xfId="337"/>
    <cellStyle name="Normal 51" xfId="338"/>
    <cellStyle name="Normal 52" xfId="339"/>
    <cellStyle name="Normal 53" xfId="340"/>
    <cellStyle name="Normal 53 2" xfId="341"/>
    <cellStyle name="Normal 54" xfId="342"/>
    <cellStyle name="Normal 54 2" xfId="343"/>
    <cellStyle name="Normal 55" xfId="344"/>
    <cellStyle name="Normal 55 2" xfId="345"/>
    <cellStyle name="Normal 56" xfId="346"/>
    <cellStyle name="Normal 57" xfId="347"/>
    <cellStyle name="Normal 58" xfId="348"/>
    <cellStyle name="Normal 59" xfId="349"/>
    <cellStyle name="Normal 6" xfId="350"/>
    <cellStyle name="Normal 60" xfId="351"/>
    <cellStyle name="Normal 61" xfId="352"/>
    <cellStyle name="Normal 62" xfId="353"/>
    <cellStyle name="Normal 63" xfId="354"/>
    <cellStyle name="Normal 64" xfId="355"/>
    <cellStyle name="Normal 64 2" xfId="356"/>
    <cellStyle name="Normal 65" xfId="357"/>
    <cellStyle name="Normal 65 2" xfId="358"/>
    <cellStyle name="Normal 66" xfId="359"/>
    <cellStyle name="Normal 66 2" xfId="360"/>
    <cellStyle name="Normal 67" xfId="361"/>
    <cellStyle name="Normal 68" xfId="362"/>
    <cellStyle name="Normal 69" xfId="363"/>
    <cellStyle name="Normal 7" xfId="364"/>
    <cellStyle name="Normal 70" xfId="365"/>
    <cellStyle name="Normal 71" xfId="366"/>
    <cellStyle name="Normal 72" xfId="367"/>
    <cellStyle name="Normal 73" xfId="368"/>
    <cellStyle name="Normal 74" xfId="369"/>
    <cellStyle name="Normal 75" xfId="370"/>
    <cellStyle name="Normal 76" xfId="371"/>
    <cellStyle name="Normal 77" xfId="372"/>
    <cellStyle name="Normal 78" xfId="373"/>
    <cellStyle name="Normal 79" xfId="374"/>
    <cellStyle name="Normal 8" xfId="375"/>
    <cellStyle name="Normal 80" xfId="376"/>
    <cellStyle name="Normal 81" xfId="377"/>
    <cellStyle name="Normal 82" xfId="378"/>
    <cellStyle name="Normal 83" xfId="379"/>
    <cellStyle name="Normal 84" xfId="380"/>
    <cellStyle name="Normal 85" xfId="381"/>
    <cellStyle name="Normal 86" xfId="382"/>
    <cellStyle name="Normal 87" xfId="383"/>
    <cellStyle name="Normal 88" xfId="384"/>
    <cellStyle name="Normal 89" xfId="385"/>
    <cellStyle name="Normal 9" xfId="386"/>
    <cellStyle name="Normal 90" xfId="387"/>
    <cellStyle name="Normal 91" xfId="388"/>
    <cellStyle name="Normal 92" xfId="389"/>
    <cellStyle name="Normal 93" xfId="390"/>
    <cellStyle name="Normal 94" xfId="391"/>
    <cellStyle name="Normal 95" xfId="392"/>
    <cellStyle name="Normal 96" xfId="393"/>
    <cellStyle name="Normal 97" xfId="394"/>
    <cellStyle name="Normal 98" xfId="395"/>
    <cellStyle name="Normal 99" xfId="396"/>
    <cellStyle name="Note 2" xfId="398"/>
    <cellStyle name="Note 3" xfId="399"/>
    <cellStyle name="Note 3 2" xfId="400"/>
    <cellStyle name="Note 3 2 2" xfId="416"/>
    <cellStyle name="Note 3 2 3" xfId="419"/>
    <cellStyle name="Note 3 2 4" xfId="425"/>
    <cellStyle name="Note 3 2 5" xfId="434"/>
    <cellStyle name="Note 3 3" xfId="415"/>
    <cellStyle name="Note 3 4" xfId="420"/>
    <cellStyle name="Note 3 5" xfId="426"/>
    <cellStyle name="Note 3 6" xfId="433"/>
    <cellStyle name="Note 4" xfId="397"/>
    <cellStyle name="Output 2" xfId="402"/>
    <cellStyle name="Output 3" xfId="403"/>
    <cellStyle name="Output 3 2" xfId="417"/>
    <cellStyle name="Output 3 3" xfId="423"/>
    <cellStyle name="Output 3 4" xfId="429"/>
    <cellStyle name="Output 3 5" xfId="435"/>
    <cellStyle name="Output 4" xfId="401"/>
    <cellStyle name="Title 2" xfId="405"/>
    <cellStyle name="Title 3" xfId="406"/>
    <cellStyle name="Title 4" xfId="404"/>
    <cellStyle name="Total 2" xfId="408"/>
    <cellStyle name="Total 3" xfId="409"/>
    <cellStyle name="Total 3 2" xfId="418"/>
    <cellStyle name="Total 3 3" xfId="424"/>
    <cellStyle name="Total 3 4" xfId="430"/>
    <cellStyle name="Total 3 5" xfId="436"/>
    <cellStyle name="Total 4" xfId="407"/>
    <cellStyle name="Warning Text 2" xfId="411"/>
    <cellStyle name="Warning Text 3" xfId="412"/>
    <cellStyle name="Warning Text 4" xfId="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1238250</xdr:colOff>
      <xdr:row>0</xdr:row>
      <xdr:rowOff>1</xdr:rowOff>
    </xdr:from>
    <xdr:to>
      <xdr:col>13</xdr:col>
      <xdr:colOff>0</xdr:colOff>
      <xdr:row>1</xdr:row>
      <xdr:rowOff>466725</xdr:rowOff>
    </xdr:to>
    <xdr:pic>
      <xdr:nvPicPr>
        <xdr:cNvPr id="2" name="Picture 2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7565175" y="1"/>
          <a:ext cx="1076325" cy="838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828676</xdr:colOff>
      <xdr:row>0</xdr:row>
      <xdr:rowOff>0</xdr:rowOff>
    </xdr:from>
    <xdr:to>
      <xdr:col>13</xdr:col>
      <xdr:colOff>1346573</xdr:colOff>
      <xdr:row>0</xdr:row>
      <xdr:rowOff>390736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26561502" y="0"/>
          <a:ext cx="517897" cy="3907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1152525</xdr:colOff>
      <xdr:row>0</xdr:row>
      <xdr:rowOff>85725</xdr:rowOff>
    </xdr:from>
    <xdr:to>
      <xdr:col>6</xdr:col>
      <xdr:colOff>7657</xdr:colOff>
      <xdr:row>1</xdr:row>
      <xdr:rowOff>192434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2024743" y="85725"/>
          <a:ext cx="426757" cy="3353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699881</xdr:colOff>
      <xdr:row>0</xdr:row>
      <xdr:rowOff>9525</xdr:rowOff>
    </xdr:from>
    <xdr:to>
      <xdr:col>13</xdr:col>
      <xdr:colOff>8803</xdr:colOff>
      <xdr:row>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27222997" y="9525"/>
          <a:ext cx="528122" cy="400050"/>
        </a:xfrm>
        <a:prstGeom prst="rect">
          <a:avLst/>
        </a:prstGeom>
      </xdr:spPr>
    </xdr:pic>
    <xdr:clientData/>
  </xdr:twoCellAnchor>
  <xdr:twoCellAnchor editAs="oneCell">
    <xdr:from>
      <xdr:col>12</xdr:col>
      <xdr:colOff>1026583</xdr:colOff>
      <xdr:row>9</xdr:row>
      <xdr:rowOff>0</xdr:rowOff>
    </xdr:from>
    <xdr:to>
      <xdr:col>12</xdr:col>
      <xdr:colOff>1028825</xdr:colOff>
      <xdr:row>11</xdr:row>
      <xdr:rowOff>28228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578934" y="0"/>
          <a:ext cx="512108" cy="390178"/>
        </a:xfrm>
        <a:prstGeom prst="rect">
          <a:avLst/>
        </a:prstGeom>
      </xdr:spPr>
    </xdr:pic>
    <xdr:clientData/>
  </xdr:twoCellAnchor>
  <xdr:twoCellAnchor editAs="oneCell">
    <xdr:from>
      <xdr:col>12</xdr:col>
      <xdr:colOff>1026583</xdr:colOff>
      <xdr:row>9</xdr:row>
      <xdr:rowOff>0</xdr:rowOff>
    </xdr:from>
    <xdr:to>
      <xdr:col>12</xdr:col>
      <xdr:colOff>1028825</xdr:colOff>
      <xdr:row>11</xdr:row>
      <xdr:rowOff>28228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578934" y="0"/>
          <a:ext cx="512108" cy="390178"/>
        </a:xfrm>
        <a:prstGeom prst="rect">
          <a:avLst/>
        </a:prstGeom>
      </xdr:spPr>
    </xdr:pic>
    <xdr:clientData/>
  </xdr:twoCellAnchor>
  <xdr:twoCellAnchor editAs="oneCell">
    <xdr:from>
      <xdr:col>12</xdr:col>
      <xdr:colOff>1026583</xdr:colOff>
      <xdr:row>9</xdr:row>
      <xdr:rowOff>0</xdr:rowOff>
    </xdr:from>
    <xdr:to>
      <xdr:col>12</xdr:col>
      <xdr:colOff>1028825</xdr:colOff>
      <xdr:row>11</xdr:row>
      <xdr:rowOff>28228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578934" y="0"/>
          <a:ext cx="512108" cy="390178"/>
        </a:xfrm>
        <a:prstGeom prst="rect">
          <a:avLst/>
        </a:prstGeom>
      </xdr:spPr>
    </xdr:pic>
    <xdr:clientData/>
  </xdr:twoCellAnchor>
  <xdr:twoCellAnchor editAs="oneCell">
    <xdr:from>
      <xdr:col>12</xdr:col>
      <xdr:colOff>683683</xdr:colOff>
      <xdr:row>9</xdr:row>
      <xdr:rowOff>0</xdr:rowOff>
    </xdr:from>
    <xdr:to>
      <xdr:col>12</xdr:col>
      <xdr:colOff>685925</xdr:colOff>
      <xdr:row>11</xdr:row>
      <xdr:rowOff>56803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578934" y="0"/>
          <a:ext cx="512108" cy="390178"/>
        </a:xfrm>
        <a:prstGeom prst="rect">
          <a:avLst/>
        </a:prstGeom>
      </xdr:spPr>
    </xdr:pic>
    <xdr:clientData/>
  </xdr:twoCellAnchor>
  <xdr:twoCellAnchor editAs="oneCell">
    <xdr:from>
      <xdr:col>12</xdr:col>
      <xdr:colOff>1026583</xdr:colOff>
      <xdr:row>9</xdr:row>
      <xdr:rowOff>0</xdr:rowOff>
    </xdr:from>
    <xdr:to>
      <xdr:col>12</xdr:col>
      <xdr:colOff>1028825</xdr:colOff>
      <xdr:row>10</xdr:row>
      <xdr:rowOff>142528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578934" y="0"/>
          <a:ext cx="512108" cy="390178"/>
        </a:xfrm>
        <a:prstGeom prst="rect">
          <a:avLst/>
        </a:prstGeom>
      </xdr:spPr>
    </xdr:pic>
    <xdr:clientData/>
  </xdr:twoCellAnchor>
  <xdr:twoCellAnchor editAs="oneCell">
    <xdr:from>
      <xdr:col>12</xdr:col>
      <xdr:colOff>1026583</xdr:colOff>
      <xdr:row>9</xdr:row>
      <xdr:rowOff>0</xdr:rowOff>
    </xdr:from>
    <xdr:to>
      <xdr:col>12</xdr:col>
      <xdr:colOff>1028825</xdr:colOff>
      <xdr:row>10</xdr:row>
      <xdr:rowOff>142528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578934" y="0"/>
          <a:ext cx="512108" cy="390178"/>
        </a:xfrm>
        <a:prstGeom prst="rect">
          <a:avLst/>
        </a:prstGeom>
      </xdr:spPr>
    </xdr:pic>
    <xdr:clientData/>
  </xdr:twoCellAnchor>
  <xdr:twoCellAnchor editAs="oneCell">
    <xdr:from>
      <xdr:col>12</xdr:col>
      <xdr:colOff>1026583</xdr:colOff>
      <xdr:row>9</xdr:row>
      <xdr:rowOff>0</xdr:rowOff>
    </xdr:from>
    <xdr:to>
      <xdr:col>12</xdr:col>
      <xdr:colOff>1028825</xdr:colOff>
      <xdr:row>10</xdr:row>
      <xdr:rowOff>142528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578934" y="0"/>
          <a:ext cx="512108" cy="390178"/>
        </a:xfrm>
        <a:prstGeom prst="rect">
          <a:avLst/>
        </a:prstGeom>
      </xdr:spPr>
    </xdr:pic>
    <xdr:clientData/>
  </xdr:twoCellAnchor>
  <xdr:twoCellAnchor editAs="oneCell">
    <xdr:from>
      <xdr:col>12</xdr:col>
      <xdr:colOff>1026583</xdr:colOff>
      <xdr:row>9</xdr:row>
      <xdr:rowOff>0</xdr:rowOff>
    </xdr:from>
    <xdr:to>
      <xdr:col>12</xdr:col>
      <xdr:colOff>1028825</xdr:colOff>
      <xdr:row>11</xdr:row>
      <xdr:rowOff>28228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578934" y="0"/>
          <a:ext cx="512108" cy="390178"/>
        </a:xfrm>
        <a:prstGeom prst="rect">
          <a:avLst/>
        </a:prstGeom>
      </xdr:spPr>
    </xdr:pic>
    <xdr:clientData/>
  </xdr:twoCellAnchor>
  <xdr:twoCellAnchor editAs="oneCell">
    <xdr:from>
      <xdr:col>12</xdr:col>
      <xdr:colOff>1026583</xdr:colOff>
      <xdr:row>9</xdr:row>
      <xdr:rowOff>0</xdr:rowOff>
    </xdr:from>
    <xdr:to>
      <xdr:col>12</xdr:col>
      <xdr:colOff>1028825</xdr:colOff>
      <xdr:row>11</xdr:row>
      <xdr:rowOff>28228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578934" y="0"/>
          <a:ext cx="512108" cy="39017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1066800</xdr:colOff>
      <xdr:row>0</xdr:row>
      <xdr:rowOff>9526</xdr:rowOff>
    </xdr:from>
    <xdr:to>
      <xdr:col>5</xdr:col>
      <xdr:colOff>1562100</xdr:colOff>
      <xdr:row>1</xdr:row>
      <xdr:rowOff>127001</xdr:rowOff>
    </xdr:to>
    <xdr:pic>
      <xdr:nvPicPr>
        <xdr:cNvPr id="3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4873050" y="9526"/>
          <a:ext cx="4953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1026583</xdr:colOff>
      <xdr:row>0</xdr:row>
      <xdr:rowOff>0</xdr:rowOff>
    </xdr:from>
    <xdr:to>
      <xdr:col>13</xdr:col>
      <xdr:colOff>1538691</xdr:colOff>
      <xdr:row>0</xdr:row>
      <xdr:rowOff>390178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1234059" y="0"/>
          <a:ext cx="512108" cy="39017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1085849</xdr:colOff>
      <xdr:row>0</xdr:row>
      <xdr:rowOff>9526</xdr:rowOff>
    </xdr:from>
    <xdr:to>
      <xdr:col>5</xdr:col>
      <xdr:colOff>1562099</xdr:colOff>
      <xdr:row>1</xdr:row>
      <xdr:rowOff>127600</xdr:rowOff>
    </xdr:to>
    <xdr:pic>
      <xdr:nvPicPr>
        <xdr:cNvPr id="2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2032401" y="9526"/>
          <a:ext cx="0" cy="299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rightToLeft="1" tabSelected="1" topLeftCell="A13" zoomScale="90" zoomScaleNormal="90" workbookViewId="0">
      <selection activeCell="B27" sqref="B27:M27"/>
    </sheetView>
  </sheetViews>
  <sheetFormatPr defaultRowHeight="14.25"/>
  <cols>
    <col min="1" max="1" width="22.875" customWidth="1"/>
    <col min="2" max="2" width="11.625" customWidth="1"/>
    <col min="3" max="3" width="8.375" customWidth="1"/>
    <col min="4" max="4" width="9" customWidth="1"/>
    <col min="6" max="6" width="11.5" customWidth="1"/>
    <col min="7" max="7" width="12.375" customWidth="1"/>
    <col min="8" max="8" width="12.75" customWidth="1"/>
    <col min="11" max="12" width="9.125" customWidth="1"/>
    <col min="13" max="13" width="30.375" customWidth="1"/>
    <col min="14" max="14" width="13.375" customWidth="1"/>
  </cols>
  <sheetData>
    <row r="1" spans="1:14" s="2" customFormat="1" ht="29.25" customHeight="1">
      <c r="A1" s="149" t="s">
        <v>0</v>
      </c>
      <c r="B1" s="150"/>
      <c r="C1" s="151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4" s="2" customFormat="1" ht="41.25" customHeight="1">
      <c r="A2" s="156" t="s">
        <v>293</v>
      </c>
      <c r="B2" s="156"/>
      <c r="C2" s="157"/>
      <c r="D2" s="155" t="s">
        <v>294</v>
      </c>
      <c r="E2" s="156"/>
      <c r="F2" s="157"/>
      <c r="G2" s="60"/>
      <c r="H2" s="60"/>
      <c r="I2" s="60"/>
      <c r="J2" s="60"/>
      <c r="K2" s="60"/>
      <c r="L2" s="60"/>
      <c r="M2" s="60"/>
    </row>
    <row r="3" spans="1:14" s="2" customFormat="1" ht="23.1" customHeight="1">
      <c r="A3" s="147" t="s">
        <v>208</v>
      </c>
      <c r="B3" s="147"/>
      <c r="C3" s="147"/>
      <c r="D3" s="147"/>
      <c r="E3" s="147"/>
      <c r="F3" s="147"/>
      <c r="G3" s="147"/>
      <c r="H3" s="147"/>
      <c r="I3" s="147"/>
      <c r="J3" s="147"/>
      <c r="K3" s="148"/>
      <c r="L3" s="61"/>
      <c r="M3" s="59"/>
    </row>
    <row r="4" spans="1:14" s="10" customFormat="1" ht="28.5" customHeight="1">
      <c r="A4" s="6" t="s">
        <v>2</v>
      </c>
      <c r="B4" s="163">
        <v>483110962</v>
      </c>
      <c r="C4" s="164"/>
      <c r="D4" s="58" t="s">
        <v>212</v>
      </c>
      <c r="E4" s="60"/>
      <c r="F4" s="60"/>
      <c r="G4" s="60"/>
      <c r="H4" s="60"/>
      <c r="I4" s="60"/>
      <c r="J4" s="155" t="s">
        <v>5</v>
      </c>
      <c r="K4" s="156"/>
      <c r="L4" s="157"/>
      <c r="M4" s="23">
        <v>103</v>
      </c>
      <c r="N4" s="48"/>
    </row>
    <row r="5" spans="1:14" s="10" customFormat="1" ht="28.5" customHeight="1">
      <c r="A5" s="57" t="s">
        <v>1</v>
      </c>
      <c r="B5" s="163">
        <v>835243629</v>
      </c>
      <c r="C5" s="164"/>
      <c r="D5" s="58" t="s">
        <v>211</v>
      </c>
      <c r="E5" s="60"/>
      <c r="F5" s="60"/>
      <c r="G5" s="60"/>
      <c r="H5" s="60"/>
      <c r="I5" s="62"/>
      <c r="J5" s="158" t="s">
        <v>6</v>
      </c>
      <c r="K5" s="159"/>
      <c r="L5" s="160"/>
      <c r="M5" s="8">
        <v>36</v>
      </c>
      <c r="N5" s="17"/>
    </row>
    <row r="6" spans="1:14" s="10" customFormat="1" ht="28.5" customHeight="1">
      <c r="A6" s="6" t="s">
        <v>3</v>
      </c>
      <c r="B6" s="21">
        <v>530</v>
      </c>
      <c r="C6" s="161" t="s">
        <v>210</v>
      </c>
      <c r="D6" s="162"/>
      <c r="E6" s="60"/>
      <c r="F6" s="60"/>
      <c r="G6" s="60"/>
      <c r="H6" s="60"/>
      <c r="I6" s="62"/>
      <c r="J6" s="1" t="s">
        <v>7</v>
      </c>
      <c r="K6" s="60"/>
      <c r="L6" s="60"/>
      <c r="M6" s="8">
        <v>3</v>
      </c>
      <c r="N6" s="20"/>
    </row>
    <row r="7" spans="1:14" s="10" customFormat="1" ht="28.5" customHeight="1">
      <c r="A7" s="6" t="s">
        <v>227</v>
      </c>
      <c r="B7" s="20">
        <v>560.96</v>
      </c>
      <c r="C7" s="161" t="s">
        <v>209</v>
      </c>
      <c r="D7" s="162"/>
      <c r="E7" s="60"/>
      <c r="F7" s="60"/>
      <c r="G7" s="60"/>
      <c r="H7" s="60"/>
      <c r="I7" s="62"/>
      <c r="J7" s="1" t="s">
        <v>8</v>
      </c>
      <c r="K7" s="60"/>
      <c r="L7" s="60"/>
      <c r="M7" s="9">
        <v>17</v>
      </c>
      <c r="N7" s="48"/>
    </row>
    <row r="8" spans="1:14" s="10" customFormat="1" ht="28.5" customHeight="1">
      <c r="A8" s="6" t="s">
        <v>228</v>
      </c>
      <c r="B8" s="20">
        <v>563.30999999999995</v>
      </c>
      <c r="C8" s="161" t="s">
        <v>209</v>
      </c>
      <c r="D8" s="162"/>
      <c r="E8" s="60"/>
      <c r="F8" s="60"/>
      <c r="G8" s="60"/>
      <c r="H8" s="60"/>
      <c r="I8" s="62"/>
      <c r="J8" s="1" t="s">
        <v>9</v>
      </c>
      <c r="K8" s="60"/>
      <c r="L8" s="60"/>
      <c r="M8" s="9">
        <v>6</v>
      </c>
      <c r="N8" s="48"/>
    </row>
    <row r="9" spans="1:14" s="10" customFormat="1" ht="28.5" customHeight="1">
      <c r="A9" s="6" t="s">
        <v>4</v>
      </c>
      <c r="B9" s="94">
        <v>-0.42</v>
      </c>
      <c r="C9" s="161"/>
      <c r="D9" s="162"/>
      <c r="E9" s="60"/>
      <c r="F9" s="60"/>
      <c r="G9" s="60"/>
      <c r="H9" s="60"/>
      <c r="I9" s="62"/>
      <c r="J9" s="1" t="s">
        <v>46</v>
      </c>
      <c r="K9" s="60"/>
      <c r="L9" s="60"/>
      <c r="M9" s="8">
        <v>16</v>
      </c>
      <c r="N9" s="48"/>
    </row>
    <row r="10" spans="1:14" s="10" customFormat="1" ht="28.5" customHeight="1">
      <c r="A10" s="6" t="s">
        <v>248</v>
      </c>
      <c r="B10" s="94">
        <f>B7-B8</f>
        <v>-2.3499999999999091</v>
      </c>
      <c r="C10" s="161" t="s">
        <v>209</v>
      </c>
      <c r="D10" s="162"/>
      <c r="E10" s="60"/>
      <c r="F10" s="60"/>
      <c r="G10" s="60"/>
      <c r="H10" s="61"/>
      <c r="I10" s="69"/>
      <c r="J10" s="3" t="s">
        <v>10</v>
      </c>
      <c r="K10" s="61"/>
      <c r="L10" s="61"/>
      <c r="M10" s="22">
        <v>45</v>
      </c>
      <c r="N10" s="48"/>
    </row>
    <row r="11" spans="1:14" ht="25.5" customHeight="1">
      <c r="A11" s="138" t="s">
        <v>215</v>
      </c>
      <c r="B11" s="138"/>
      <c r="C11" s="138"/>
      <c r="D11" s="138"/>
      <c r="E11" s="138"/>
      <c r="F11" s="138"/>
      <c r="G11" s="38"/>
      <c r="H11" s="152" t="s">
        <v>216</v>
      </c>
      <c r="I11" s="153"/>
      <c r="J11" s="153"/>
      <c r="K11" s="153"/>
      <c r="L11" s="153"/>
      <c r="M11" s="154"/>
    </row>
    <row r="12" spans="1:14" ht="18" customHeight="1">
      <c r="A12" s="39" t="s">
        <v>28</v>
      </c>
      <c r="B12" s="40" t="s">
        <v>217</v>
      </c>
      <c r="C12" s="41" t="s">
        <v>218</v>
      </c>
      <c r="D12" s="123" t="s">
        <v>36</v>
      </c>
      <c r="E12" s="124"/>
      <c r="F12" s="125"/>
      <c r="G12" s="42"/>
      <c r="H12" s="144" t="s">
        <v>28</v>
      </c>
      <c r="I12" s="145"/>
      <c r="J12" s="146"/>
      <c r="K12" s="70" t="s">
        <v>217</v>
      </c>
      <c r="L12" s="70" t="s">
        <v>20</v>
      </c>
      <c r="M12" s="70" t="s">
        <v>36</v>
      </c>
    </row>
    <row r="13" spans="1:14" ht="18" customHeight="1">
      <c r="A13" s="11" t="s">
        <v>54</v>
      </c>
      <c r="B13" s="73">
        <v>0.23</v>
      </c>
      <c r="C13" s="101">
        <v>4.55</v>
      </c>
      <c r="D13" s="123">
        <v>31900000</v>
      </c>
      <c r="E13" s="124">
        <v>31900000</v>
      </c>
      <c r="F13" s="125">
        <v>31900000</v>
      </c>
      <c r="G13" s="44"/>
      <c r="H13" s="126" t="s">
        <v>178</v>
      </c>
      <c r="I13" s="127" t="s">
        <v>178</v>
      </c>
      <c r="J13" s="128" t="s">
        <v>178</v>
      </c>
      <c r="K13" s="73">
        <v>7.0000000000000007E-2</v>
      </c>
      <c r="L13" s="76">
        <v>-12.5</v>
      </c>
      <c r="M13" s="75">
        <v>28049022</v>
      </c>
    </row>
    <row r="14" spans="1:14" ht="18" customHeight="1">
      <c r="A14" s="11" t="s">
        <v>143</v>
      </c>
      <c r="B14" s="73">
        <v>5.9</v>
      </c>
      <c r="C14" s="101">
        <v>4.0599999999999996</v>
      </c>
      <c r="D14" s="123">
        <v>15110324</v>
      </c>
      <c r="E14" s="124">
        <v>15110324</v>
      </c>
      <c r="F14" s="125">
        <v>15110324</v>
      </c>
      <c r="G14" s="44"/>
      <c r="H14" s="126" t="s">
        <v>51</v>
      </c>
      <c r="I14" s="127" t="s">
        <v>51</v>
      </c>
      <c r="J14" s="128" t="s">
        <v>51</v>
      </c>
      <c r="K14" s="73">
        <v>0.55000000000000004</v>
      </c>
      <c r="L14" s="76">
        <v>-8.33</v>
      </c>
      <c r="M14" s="75">
        <v>2810000</v>
      </c>
    </row>
    <row r="15" spans="1:14" ht="18" customHeight="1">
      <c r="A15" s="11" t="s">
        <v>291</v>
      </c>
      <c r="B15" s="73">
        <v>2.0499999999999998</v>
      </c>
      <c r="C15" s="101">
        <v>1.49</v>
      </c>
      <c r="D15" s="123">
        <v>3099000</v>
      </c>
      <c r="E15" s="124">
        <v>3099000</v>
      </c>
      <c r="F15" s="125">
        <v>3099000</v>
      </c>
      <c r="G15" s="44"/>
      <c r="H15" s="126" t="s">
        <v>272</v>
      </c>
      <c r="I15" s="127" t="s">
        <v>272</v>
      </c>
      <c r="J15" s="128" t="s">
        <v>272</v>
      </c>
      <c r="K15" s="73">
        <v>0.63</v>
      </c>
      <c r="L15" s="76">
        <v>-5.97</v>
      </c>
      <c r="M15" s="75">
        <v>679566</v>
      </c>
    </row>
    <row r="16" spans="1:14" ht="18" customHeight="1">
      <c r="A16" s="95"/>
      <c r="B16" s="96"/>
      <c r="C16" s="97"/>
      <c r="D16" s="142"/>
      <c r="E16" s="142"/>
      <c r="F16" s="142"/>
      <c r="G16" s="44"/>
      <c r="H16" s="126" t="s">
        <v>135</v>
      </c>
      <c r="I16" s="127" t="s">
        <v>135</v>
      </c>
      <c r="J16" s="128" t="s">
        <v>135</v>
      </c>
      <c r="K16" s="73">
        <v>1.44</v>
      </c>
      <c r="L16" s="76">
        <v>-4.6399999999999997</v>
      </c>
      <c r="M16" s="75">
        <v>36994651</v>
      </c>
    </row>
    <row r="17" spans="1:13" ht="18" customHeight="1">
      <c r="A17" s="98"/>
      <c r="B17" s="99"/>
      <c r="C17" s="100"/>
      <c r="D17" s="143"/>
      <c r="E17" s="143"/>
      <c r="F17" s="143"/>
      <c r="G17" s="44"/>
      <c r="H17" s="126" t="s">
        <v>185</v>
      </c>
      <c r="I17" s="127" t="s">
        <v>185</v>
      </c>
      <c r="J17" s="128" t="s">
        <v>185</v>
      </c>
      <c r="K17" s="73">
        <v>1.1200000000000001</v>
      </c>
      <c r="L17" s="76">
        <v>-4.2699999999999996</v>
      </c>
      <c r="M17" s="75">
        <v>4540000</v>
      </c>
    </row>
    <row r="18" spans="1:13" ht="20.25">
      <c r="A18" s="138" t="s">
        <v>219</v>
      </c>
      <c r="B18" s="138"/>
      <c r="C18" s="138"/>
      <c r="D18" s="138"/>
      <c r="E18" s="138"/>
      <c r="F18" s="138"/>
      <c r="G18" s="45"/>
      <c r="H18" s="138" t="s">
        <v>220</v>
      </c>
      <c r="I18" s="138"/>
      <c r="J18" s="138"/>
      <c r="K18" s="138"/>
      <c r="L18" s="138"/>
      <c r="M18" s="138"/>
    </row>
    <row r="19" spans="1:13" ht="18" customHeight="1">
      <c r="A19" s="39" t="s">
        <v>28</v>
      </c>
      <c r="B19" s="40" t="s">
        <v>217</v>
      </c>
      <c r="C19" s="41" t="s">
        <v>218</v>
      </c>
      <c r="D19" s="123" t="s">
        <v>36</v>
      </c>
      <c r="E19" s="124"/>
      <c r="F19" s="125"/>
      <c r="G19" s="42"/>
      <c r="H19" s="139" t="s">
        <v>28</v>
      </c>
      <c r="I19" s="140"/>
      <c r="J19" s="141"/>
      <c r="K19" s="43" t="s">
        <v>217</v>
      </c>
      <c r="L19" s="43" t="s">
        <v>20</v>
      </c>
      <c r="M19" s="43" t="s">
        <v>1</v>
      </c>
    </row>
    <row r="20" spans="1:13" ht="18" customHeight="1">
      <c r="A20" s="11" t="s">
        <v>250</v>
      </c>
      <c r="B20" s="73">
        <v>0.96</v>
      </c>
      <c r="C20" s="74">
        <v>-2.04</v>
      </c>
      <c r="D20" s="123">
        <v>86241438</v>
      </c>
      <c r="E20" s="124">
        <v>86241438</v>
      </c>
      <c r="F20" s="125">
        <v>86241438</v>
      </c>
      <c r="G20" s="46"/>
      <c r="H20" s="126" t="s">
        <v>133</v>
      </c>
      <c r="I20" s="127" t="s">
        <v>133</v>
      </c>
      <c r="J20" s="128" t="s">
        <v>133</v>
      </c>
      <c r="K20" s="73">
        <v>3.98</v>
      </c>
      <c r="L20" s="74">
        <v>-1.73</v>
      </c>
      <c r="M20" s="75">
        <v>234617236.33000001</v>
      </c>
    </row>
    <row r="21" spans="1:13" ht="18" customHeight="1">
      <c r="A21" s="11" t="s">
        <v>133</v>
      </c>
      <c r="B21" s="73">
        <v>3.98</v>
      </c>
      <c r="C21" s="74">
        <v>-1.73</v>
      </c>
      <c r="D21" s="123">
        <v>58814305</v>
      </c>
      <c r="E21" s="124">
        <v>58814305</v>
      </c>
      <c r="F21" s="125">
        <v>58814305</v>
      </c>
      <c r="G21" s="46"/>
      <c r="H21" s="126" t="s">
        <v>153</v>
      </c>
      <c r="I21" s="127" t="s">
        <v>153</v>
      </c>
      <c r="J21" s="128" t="s">
        <v>153</v>
      </c>
      <c r="K21" s="73">
        <v>7.39</v>
      </c>
      <c r="L21" s="74">
        <v>-0.4</v>
      </c>
      <c r="M21" s="75">
        <v>135218817.34</v>
      </c>
    </row>
    <row r="22" spans="1:13" ht="18" customHeight="1">
      <c r="A22" s="11" t="s">
        <v>94</v>
      </c>
      <c r="B22" s="73">
        <v>0.16</v>
      </c>
      <c r="C22" s="74">
        <v>0</v>
      </c>
      <c r="D22" s="123">
        <v>40000000</v>
      </c>
      <c r="E22" s="124">
        <v>40000000</v>
      </c>
      <c r="F22" s="125">
        <v>40000000</v>
      </c>
      <c r="G22" s="46"/>
      <c r="H22" s="126" t="s">
        <v>143</v>
      </c>
      <c r="I22" s="127" t="s">
        <v>143</v>
      </c>
      <c r="J22" s="128" t="s">
        <v>143</v>
      </c>
      <c r="K22" s="73">
        <v>5.9</v>
      </c>
      <c r="L22" s="74">
        <v>4.0599999999999996</v>
      </c>
      <c r="M22" s="75">
        <v>85910033.040000007</v>
      </c>
    </row>
    <row r="23" spans="1:13" ht="18" customHeight="1">
      <c r="A23" s="11" t="s">
        <v>135</v>
      </c>
      <c r="B23" s="73">
        <v>1.44</v>
      </c>
      <c r="C23" s="74">
        <v>-4.6399999999999997</v>
      </c>
      <c r="D23" s="123">
        <v>36994651</v>
      </c>
      <c r="E23" s="124">
        <v>36994651</v>
      </c>
      <c r="F23" s="125">
        <v>36994651</v>
      </c>
      <c r="G23" s="46"/>
      <c r="H23" s="126" t="s">
        <v>250</v>
      </c>
      <c r="I23" s="127" t="s">
        <v>250</v>
      </c>
      <c r="J23" s="128" t="s">
        <v>250</v>
      </c>
      <c r="K23" s="73">
        <v>0.96</v>
      </c>
      <c r="L23" s="74">
        <v>-2.04</v>
      </c>
      <c r="M23" s="75">
        <v>83237709.239999995</v>
      </c>
    </row>
    <row r="24" spans="1:13" ht="18" customHeight="1">
      <c r="A24" s="11" t="s">
        <v>166</v>
      </c>
      <c r="B24" s="73">
        <v>0.39</v>
      </c>
      <c r="C24" s="74">
        <v>-2.5</v>
      </c>
      <c r="D24" s="123">
        <v>34000000</v>
      </c>
      <c r="E24" s="124">
        <v>34000000</v>
      </c>
      <c r="F24" s="125">
        <v>34000000</v>
      </c>
      <c r="G24" s="46"/>
      <c r="H24" s="126" t="s">
        <v>119</v>
      </c>
      <c r="I24" s="127" t="s">
        <v>119</v>
      </c>
      <c r="J24" s="128" t="s">
        <v>119</v>
      </c>
      <c r="K24" s="73">
        <v>10.19</v>
      </c>
      <c r="L24" s="74">
        <v>-0.1</v>
      </c>
      <c r="M24" s="75">
        <v>57663868.409999996</v>
      </c>
    </row>
    <row r="25" spans="1:13" s="10" customFormat="1" ht="39.75" customHeight="1">
      <c r="A25" s="19" t="s">
        <v>107</v>
      </c>
      <c r="B25" s="136" t="s">
        <v>308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7"/>
    </row>
    <row r="26" spans="1:13" s="10" customFormat="1" ht="36.75" customHeight="1">
      <c r="A26" s="19" t="s">
        <v>200</v>
      </c>
      <c r="B26" s="133" t="s">
        <v>344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5"/>
    </row>
    <row r="27" spans="1:13" s="10" customFormat="1" ht="37.5" customHeight="1">
      <c r="A27" s="19" t="s">
        <v>205</v>
      </c>
      <c r="B27" s="133" t="s">
        <v>343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5"/>
    </row>
    <row r="28" spans="1:13" ht="15" customHeight="1">
      <c r="A28" s="129" t="s">
        <v>221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</row>
    <row r="29" spans="1:13" ht="17.25" customHeight="1">
      <c r="A29" s="130" t="s">
        <v>222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2"/>
    </row>
    <row r="30" spans="1:13" ht="18" customHeight="1">
      <c r="A30" s="122" t="s">
        <v>223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</row>
  </sheetData>
  <mergeCells count="47">
    <mergeCell ref="A3:K3"/>
    <mergeCell ref="A1:C1"/>
    <mergeCell ref="A11:F11"/>
    <mergeCell ref="H11:M11"/>
    <mergeCell ref="J4:L4"/>
    <mergeCell ref="J5:L5"/>
    <mergeCell ref="C9:D9"/>
    <mergeCell ref="C7:D7"/>
    <mergeCell ref="C6:D6"/>
    <mergeCell ref="B5:C5"/>
    <mergeCell ref="B4:C4"/>
    <mergeCell ref="C10:D10"/>
    <mergeCell ref="D2:F2"/>
    <mergeCell ref="A2:C2"/>
    <mergeCell ref="C8:D8"/>
    <mergeCell ref="D12:F12"/>
    <mergeCell ref="H12:J12"/>
    <mergeCell ref="D13:F13"/>
    <mergeCell ref="H13:J13"/>
    <mergeCell ref="D14:F14"/>
    <mergeCell ref="H14:J14"/>
    <mergeCell ref="D15:F15"/>
    <mergeCell ref="H15:J15"/>
    <mergeCell ref="D16:F16"/>
    <mergeCell ref="H16:J16"/>
    <mergeCell ref="D17:F17"/>
    <mergeCell ref="H17:J17"/>
    <mergeCell ref="A18:F18"/>
    <mergeCell ref="H18:M18"/>
    <mergeCell ref="D19:F19"/>
    <mergeCell ref="H19:J19"/>
    <mergeCell ref="D20:F20"/>
    <mergeCell ref="H20:J20"/>
    <mergeCell ref="D21:F21"/>
    <mergeCell ref="H21:J21"/>
    <mergeCell ref="D22:F22"/>
    <mergeCell ref="H22:J22"/>
    <mergeCell ref="D23:F23"/>
    <mergeCell ref="H23:J23"/>
    <mergeCell ref="A30:M30"/>
    <mergeCell ref="D24:F24"/>
    <mergeCell ref="H24:J24"/>
    <mergeCell ref="A28:M28"/>
    <mergeCell ref="A29:M29"/>
    <mergeCell ref="B27:M27"/>
    <mergeCell ref="B25:M25"/>
    <mergeCell ref="B26:M2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rightToLeft="1" topLeftCell="B13" zoomScaleNormal="100" workbookViewId="0">
      <selection activeCell="C20" sqref="C20"/>
    </sheetView>
  </sheetViews>
  <sheetFormatPr defaultRowHeight="14.25"/>
  <cols>
    <col min="1" max="1" width="2.75" style="13" hidden="1" customWidth="1"/>
    <col min="2" max="2" width="1.125" style="13" customWidth="1"/>
    <col min="3" max="3" width="28.75" style="13" customWidth="1"/>
    <col min="4" max="4" width="98.375" style="13" customWidth="1"/>
    <col min="5" max="205" width="9" style="13"/>
    <col min="206" max="206" width="0" style="13" hidden="1" customWidth="1"/>
    <col min="207" max="207" width="1" style="13" customWidth="1"/>
    <col min="208" max="208" width="21.75" style="13" customWidth="1"/>
    <col min="209" max="209" width="91.875" style="13" customWidth="1"/>
    <col min="210" max="461" width="9" style="13"/>
    <col min="462" max="462" width="0" style="13" hidden="1" customWidth="1"/>
    <col min="463" max="463" width="1" style="13" customWidth="1"/>
    <col min="464" max="464" width="21.75" style="13" customWidth="1"/>
    <col min="465" max="465" width="91.875" style="13" customWidth="1"/>
    <col min="466" max="717" width="9" style="13"/>
    <col min="718" max="718" width="0" style="13" hidden="1" customWidth="1"/>
    <col min="719" max="719" width="1" style="13" customWidth="1"/>
    <col min="720" max="720" width="21.75" style="13" customWidth="1"/>
    <col min="721" max="721" width="91.875" style="13" customWidth="1"/>
    <col min="722" max="973" width="9" style="13"/>
    <col min="974" max="974" width="0" style="13" hidden="1" customWidth="1"/>
    <col min="975" max="975" width="1" style="13" customWidth="1"/>
    <col min="976" max="976" width="21.75" style="13" customWidth="1"/>
    <col min="977" max="977" width="91.875" style="13" customWidth="1"/>
    <col min="978" max="1229" width="9" style="13"/>
    <col min="1230" max="1230" width="0" style="13" hidden="1" customWidth="1"/>
    <col min="1231" max="1231" width="1" style="13" customWidth="1"/>
    <col min="1232" max="1232" width="21.75" style="13" customWidth="1"/>
    <col min="1233" max="1233" width="91.875" style="13" customWidth="1"/>
    <col min="1234" max="1485" width="9" style="13"/>
    <col min="1486" max="1486" width="0" style="13" hidden="1" customWidth="1"/>
    <col min="1487" max="1487" width="1" style="13" customWidth="1"/>
    <col min="1488" max="1488" width="21.75" style="13" customWidth="1"/>
    <col min="1489" max="1489" width="91.875" style="13" customWidth="1"/>
    <col min="1490" max="1741" width="9" style="13"/>
    <col min="1742" max="1742" width="0" style="13" hidden="1" customWidth="1"/>
    <col min="1743" max="1743" width="1" style="13" customWidth="1"/>
    <col min="1744" max="1744" width="21.75" style="13" customWidth="1"/>
    <col min="1745" max="1745" width="91.875" style="13" customWidth="1"/>
    <col min="1746" max="1997" width="9" style="13"/>
    <col min="1998" max="1998" width="0" style="13" hidden="1" customWidth="1"/>
    <col min="1999" max="1999" width="1" style="13" customWidth="1"/>
    <col min="2000" max="2000" width="21.75" style="13" customWidth="1"/>
    <col min="2001" max="2001" width="91.875" style="13" customWidth="1"/>
    <col min="2002" max="2253" width="9" style="13"/>
    <col min="2254" max="2254" width="0" style="13" hidden="1" customWidth="1"/>
    <col min="2255" max="2255" width="1" style="13" customWidth="1"/>
    <col min="2256" max="2256" width="21.75" style="13" customWidth="1"/>
    <col min="2257" max="2257" width="91.875" style="13" customWidth="1"/>
    <col min="2258" max="2509" width="9" style="13"/>
    <col min="2510" max="2510" width="0" style="13" hidden="1" customWidth="1"/>
    <col min="2511" max="2511" width="1" style="13" customWidth="1"/>
    <col min="2512" max="2512" width="21.75" style="13" customWidth="1"/>
    <col min="2513" max="2513" width="91.875" style="13" customWidth="1"/>
    <col min="2514" max="2765" width="9" style="13"/>
    <col min="2766" max="2766" width="0" style="13" hidden="1" customWidth="1"/>
    <col min="2767" max="2767" width="1" style="13" customWidth="1"/>
    <col min="2768" max="2768" width="21.75" style="13" customWidth="1"/>
    <col min="2769" max="2769" width="91.875" style="13" customWidth="1"/>
    <col min="2770" max="3021" width="9" style="13"/>
    <col min="3022" max="3022" width="0" style="13" hidden="1" customWidth="1"/>
    <col min="3023" max="3023" width="1" style="13" customWidth="1"/>
    <col min="3024" max="3024" width="21.75" style="13" customWidth="1"/>
    <col min="3025" max="3025" width="91.875" style="13" customWidth="1"/>
    <col min="3026" max="3277" width="9" style="13"/>
    <col min="3278" max="3278" width="0" style="13" hidden="1" customWidth="1"/>
    <col min="3279" max="3279" width="1" style="13" customWidth="1"/>
    <col min="3280" max="3280" width="21.75" style="13" customWidth="1"/>
    <col min="3281" max="3281" width="91.875" style="13" customWidth="1"/>
    <col min="3282" max="3533" width="9" style="13"/>
    <col min="3534" max="3534" width="0" style="13" hidden="1" customWidth="1"/>
    <col min="3535" max="3535" width="1" style="13" customWidth="1"/>
    <col min="3536" max="3536" width="21.75" style="13" customWidth="1"/>
    <col min="3537" max="3537" width="91.875" style="13" customWidth="1"/>
    <col min="3538" max="3789" width="9" style="13"/>
    <col min="3790" max="3790" width="0" style="13" hidden="1" customWidth="1"/>
    <col min="3791" max="3791" width="1" style="13" customWidth="1"/>
    <col min="3792" max="3792" width="21.75" style="13" customWidth="1"/>
    <col min="3793" max="3793" width="91.875" style="13" customWidth="1"/>
    <col min="3794" max="4045" width="9" style="13"/>
    <col min="4046" max="4046" width="0" style="13" hidden="1" customWidth="1"/>
    <col min="4047" max="4047" width="1" style="13" customWidth="1"/>
    <col min="4048" max="4048" width="21.75" style="13" customWidth="1"/>
    <col min="4049" max="4049" width="91.875" style="13" customWidth="1"/>
    <col min="4050" max="4301" width="9" style="13"/>
    <col min="4302" max="4302" width="0" style="13" hidden="1" customWidth="1"/>
    <col min="4303" max="4303" width="1" style="13" customWidth="1"/>
    <col min="4304" max="4304" width="21.75" style="13" customWidth="1"/>
    <col min="4305" max="4305" width="91.875" style="13" customWidth="1"/>
    <col min="4306" max="4557" width="9" style="13"/>
    <col min="4558" max="4558" width="0" style="13" hidden="1" customWidth="1"/>
    <col min="4559" max="4559" width="1" style="13" customWidth="1"/>
    <col min="4560" max="4560" width="21.75" style="13" customWidth="1"/>
    <col min="4561" max="4561" width="91.875" style="13" customWidth="1"/>
    <col min="4562" max="4813" width="9" style="13"/>
    <col min="4814" max="4814" width="0" style="13" hidden="1" customWidth="1"/>
    <col min="4815" max="4815" width="1" style="13" customWidth="1"/>
    <col min="4816" max="4816" width="21.75" style="13" customWidth="1"/>
    <col min="4817" max="4817" width="91.875" style="13" customWidth="1"/>
    <col min="4818" max="5069" width="9" style="13"/>
    <col min="5070" max="5070" width="0" style="13" hidden="1" customWidth="1"/>
    <col min="5071" max="5071" width="1" style="13" customWidth="1"/>
    <col min="5072" max="5072" width="21.75" style="13" customWidth="1"/>
    <col min="5073" max="5073" width="91.875" style="13" customWidth="1"/>
    <col min="5074" max="5325" width="9" style="13"/>
    <col min="5326" max="5326" width="0" style="13" hidden="1" customWidth="1"/>
    <col min="5327" max="5327" width="1" style="13" customWidth="1"/>
    <col min="5328" max="5328" width="21.75" style="13" customWidth="1"/>
    <col min="5329" max="5329" width="91.875" style="13" customWidth="1"/>
    <col min="5330" max="5581" width="9" style="13"/>
    <col min="5582" max="5582" width="0" style="13" hidden="1" customWidth="1"/>
    <col min="5583" max="5583" width="1" style="13" customWidth="1"/>
    <col min="5584" max="5584" width="21.75" style="13" customWidth="1"/>
    <col min="5585" max="5585" width="91.875" style="13" customWidth="1"/>
    <col min="5586" max="5837" width="9" style="13"/>
    <col min="5838" max="5838" width="0" style="13" hidden="1" customWidth="1"/>
    <col min="5839" max="5839" width="1" style="13" customWidth="1"/>
    <col min="5840" max="5840" width="21.75" style="13" customWidth="1"/>
    <col min="5841" max="5841" width="91.875" style="13" customWidth="1"/>
    <col min="5842" max="6093" width="9" style="13"/>
    <col min="6094" max="6094" width="0" style="13" hidden="1" customWidth="1"/>
    <col min="6095" max="6095" width="1" style="13" customWidth="1"/>
    <col min="6096" max="6096" width="21.75" style="13" customWidth="1"/>
    <col min="6097" max="6097" width="91.875" style="13" customWidth="1"/>
    <col min="6098" max="6349" width="9" style="13"/>
    <col min="6350" max="6350" width="0" style="13" hidden="1" customWidth="1"/>
    <col min="6351" max="6351" width="1" style="13" customWidth="1"/>
    <col min="6352" max="6352" width="21.75" style="13" customWidth="1"/>
    <col min="6353" max="6353" width="91.875" style="13" customWidth="1"/>
    <col min="6354" max="6605" width="9" style="13"/>
    <col min="6606" max="6606" width="0" style="13" hidden="1" customWidth="1"/>
    <col min="6607" max="6607" width="1" style="13" customWidth="1"/>
    <col min="6608" max="6608" width="21.75" style="13" customWidth="1"/>
    <col min="6609" max="6609" width="91.875" style="13" customWidth="1"/>
    <col min="6610" max="6861" width="9" style="13"/>
    <col min="6862" max="6862" width="0" style="13" hidden="1" customWidth="1"/>
    <col min="6863" max="6863" width="1" style="13" customWidth="1"/>
    <col min="6864" max="6864" width="21.75" style="13" customWidth="1"/>
    <col min="6865" max="6865" width="91.875" style="13" customWidth="1"/>
    <col min="6866" max="7117" width="9" style="13"/>
    <col min="7118" max="7118" width="0" style="13" hidden="1" customWidth="1"/>
    <col min="7119" max="7119" width="1" style="13" customWidth="1"/>
    <col min="7120" max="7120" width="21.75" style="13" customWidth="1"/>
    <col min="7121" max="7121" width="91.875" style="13" customWidth="1"/>
    <col min="7122" max="7373" width="9" style="13"/>
    <col min="7374" max="7374" width="0" style="13" hidden="1" customWidth="1"/>
    <col min="7375" max="7375" width="1" style="13" customWidth="1"/>
    <col min="7376" max="7376" width="21.75" style="13" customWidth="1"/>
    <col min="7377" max="7377" width="91.875" style="13" customWidth="1"/>
    <col min="7378" max="7629" width="9" style="13"/>
    <col min="7630" max="7630" width="0" style="13" hidden="1" customWidth="1"/>
    <col min="7631" max="7631" width="1" style="13" customWidth="1"/>
    <col min="7632" max="7632" width="21.75" style="13" customWidth="1"/>
    <col min="7633" max="7633" width="91.875" style="13" customWidth="1"/>
    <col min="7634" max="7885" width="9" style="13"/>
    <col min="7886" max="7886" width="0" style="13" hidden="1" customWidth="1"/>
    <col min="7887" max="7887" width="1" style="13" customWidth="1"/>
    <col min="7888" max="7888" width="21.75" style="13" customWidth="1"/>
    <col min="7889" max="7889" width="91.875" style="13" customWidth="1"/>
    <col min="7890" max="8141" width="9" style="13"/>
    <col min="8142" max="8142" width="0" style="13" hidden="1" customWidth="1"/>
    <col min="8143" max="8143" width="1" style="13" customWidth="1"/>
    <col min="8144" max="8144" width="21.75" style="13" customWidth="1"/>
    <col min="8145" max="8145" width="91.875" style="13" customWidth="1"/>
    <col min="8146" max="8397" width="9" style="13"/>
    <col min="8398" max="8398" width="0" style="13" hidden="1" customWidth="1"/>
    <col min="8399" max="8399" width="1" style="13" customWidth="1"/>
    <col min="8400" max="8400" width="21.75" style="13" customWidth="1"/>
    <col min="8401" max="8401" width="91.875" style="13" customWidth="1"/>
    <col min="8402" max="8653" width="9" style="13"/>
    <col min="8654" max="8654" width="0" style="13" hidden="1" customWidth="1"/>
    <col min="8655" max="8655" width="1" style="13" customWidth="1"/>
    <col min="8656" max="8656" width="21.75" style="13" customWidth="1"/>
    <col min="8657" max="8657" width="91.875" style="13" customWidth="1"/>
    <col min="8658" max="8909" width="9" style="13"/>
    <col min="8910" max="8910" width="0" style="13" hidden="1" customWidth="1"/>
    <col min="8911" max="8911" width="1" style="13" customWidth="1"/>
    <col min="8912" max="8912" width="21.75" style="13" customWidth="1"/>
    <col min="8913" max="8913" width="91.875" style="13" customWidth="1"/>
    <col min="8914" max="9165" width="9" style="13"/>
    <col min="9166" max="9166" width="0" style="13" hidden="1" customWidth="1"/>
    <col min="9167" max="9167" width="1" style="13" customWidth="1"/>
    <col min="9168" max="9168" width="21.75" style="13" customWidth="1"/>
    <col min="9169" max="9169" width="91.875" style="13" customWidth="1"/>
    <col min="9170" max="9421" width="9" style="13"/>
    <col min="9422" max="9422" width="0" style="13" hidden="1" customWidth="1"/>
    <col min="9423" max="9423" width="1" style="13" customWidth="1"/>
    <col min="9424" max="9424" width="21.75" style="13" customWidth="1"/>
    <col min="9425" max="9425" width="91.875" style="13" customWidth="1"/>
    <col min="9426" max="9677" width="9" style="13"/>
    <col min="9678" max="9678" width="0" style="13" hidden="1" customWidth="1"/>
    <col min="9679" max="9679" width="1" style="13" customWidth="1"/>
    <col min="9680" max="9680" width="21.75" style="13" customWidth="1"/>
    <col min="9681" max="9681" width="91.875" style="13" customWidth="1"/>
    <col min="9682" max="9933" width="9" style="13"/>
    <col min="9934" max="9934" width="0" style="13" hidden="1" customWidth="1"/>
    <col min="9935" max="9935" width="1" style="13" customWidth="1"/>
    <col min="9936" max="9936" width="21.75" style="13" customWidth="1"/>
    <col min="9937" max="9937" width="91.875" style="13" customWidth="1"/>
    <col min="9938" max="10189" width="9" style="13"/>
    <col min="10190" max="10190" width="0" style="13" hidden="1" customWidth="1"/>
    <col min="10191" max="10191" width="1" style="13" customWidth="1"/>
    <col min="10192" max="10192" width="21.75" style="13" customWidth="1"/>
    <col min="10193" max="10193" width="91.875" style="13" customWidth="1"/>
    <col min="10194" max="10445" width="9" style="13"/>
    <col min="10446" max="10446" width="0" style="13" hidden="1" customWidth="1"/>
    <col min="10447" max="10447" width="1" style="13" customWidth="1"/>
    <col min="10448" max="10448" width="21.75" style="13" customWidth="1"/>
    <col min="10449" max="10449" width="91.875" style="13" customWidth="1"/>
    <col min="10450" max="10701" width="9" style="13"/>
    <col min="10702" max="10702" width="0" style="13" hidden="1" customWidth="1"/>
    <col min="10703" max="10703" width="1" style="13" customWidth="1"/>
    <col min="10704" max="10704" width="21.75" style="13" customWidth="1"/>
    <col min="10705" max="10705" width="91.875" style="13" customWidth="1"/>
    <col min="10706" max="10957" width="9" style="13"/>
    <col min="10958" max="10958" width="0" style="13" hidden="1" customWidth="1"/>
    <col min="10959" max="10959" width="1" style="13" customWidth="1"/>
    <col min="10960" max="10960" width="21.75" style="13" customWidth="1"/>
    <col min="10961" max="10961" width="91.875" style="13" customWidth="1"/>
    <col min="10962" max="11213" width="9" style="13"/>
    <col min="11214" max="11214" width="0" style="13" hidden="1" customWidth="1"/>
    <col min="11215" max="11215" width="1" style="13" customWidth="1"/>
    <col min="11216" max="11216" width="21.75" style="13" customWidth="1"/>
    <col min="11217" max="11217" width="91.875" style="13" customWidth="1"/>
    <col min="11218" max="11469" width="9" style="13"/>
    <col min="11470" max="11470" width="0" style="13" hidden="1" customWidth="1"/>
    <col min="11471" max="11471" width="1" style="13" customWidth="1"/>
    <col min="11472" max="11472" width="21.75" style="13" customWidth="1"/>
    <col min="11473" max="11473" width="91.875" style="13" customWidth="1"/>
    <col min="11474" max="11725" width="9" style="13"/>
    <col min="11726" max="11726" width="0" style="13" hidden="1" customWidth="1"/>
    <col min="11727" max="11727" width="1" style="13" customWidth="1"/>
    <col min="11728" max="11728" width="21.75" style="13" customWidth="1"/>
    <col min="11729" max="11729" width="91.875" style="13" customWidth="1"/>
    <col min="11730" max="11981" width="9" style="13"/>
    <col min="11982" max="11982" width="0" style="13" hidden="1" customWidth="1"/>
    <col min="11983" max="11983" width="1" style="13" customWidth="1"/>
    <col min="11984" max="11984" width="21.75" style="13" customWidth="1"/>
    <col min="11985" max="11985" width="91.875" style="13" customWidth="1"/>
    <col min="11986" max="12237" width="9" style="13"/>
    <col min="12238" max="12238" width="0" style="13" hidden="1" customWidth="1"/>
    <col min="12239" max="12239" width="1" style="13" customWidth="1"/>
    <col min="12240" max="12240" width="21.75" style="13" customWidth="1"/>
    <col min="12241" max="12241" width="91.875" style="13" customWidth="1"/>
    <col min="12242" max="12493" width="9" style="13"/>
    <col min="12494" max="12494" width="0" style="13" hidden="1" customWidth="1"/>
    <col min="12495" max="12495" width="1" style="13" customWidth="1"/>
    <col min="12496" max="12496" width="21.75" style="13" customWidth="1"/>
    <col min="12497" max="12497" width="91.875" style="13" customWidth="1"/>
    <col min="12498" max="12749" width="9" style="13"/>
    <col min="12750" max="12750" width="0" style="13" hidden="1" customWidth="1"/>
    <col min="12751" max="12751" width="1" style="13" customWidth="1"/>
    <col min="12752" max="12752" width="21.75" style="13" customWidth="1"/>
    <col min="12753" max="12753" width="91.875" style="13" customWidth="1"/>
    <col min="12754" max="13005" width="9" style="13"/>
    <col min="13006" max="13006" width="0" style="13" hidden="1" customWidth="1"/>
    <col min="13007" max="13007" width="1" style="13" customWidth="1"/>
    <col min="13008" max="13008" width="21.75" style="13" customWidth="1"/>
    <col min="13009" max="13009" width="91.875" style="13" customWidth="1"/>
    <col min="13010" max="13261" width="9" style="13"/>
    <col min="13262" max="13262" width="0" style="13" hidden="1" customWidth="1"/>
    <col min="13263" max="13263" width="1" style="13" customWidth="1"/>
    <col min="13264" max="13264" width="21.75" style="13" customWidth="1"/>
    <col min="13265" max="13265" width="91.875" style="13" customWidth="1"/>
    <col min="13266" max="13517" width="9" style="13"/>
    <col min="13518" max="13518" width="0" style="13" hidden="1" customWidth="1"/>
    <col min="13519" max="13519" width="1" style="13" customWidth="1"/>
    <col min="13520" max="13520" width="21.75" style="13" customWidth="1"/>
    <col min="13521" max="13521" width="91.875" style="13" customWidth="1"/>
    <col min="13522" max="13773" width="9" style="13"/>
    <col min="13774" max="13774" width="0" style="13" hidden="1" customWidth="1"/>
    <col min="13775" max="13775" width="1" style="13" customWidth="1"/>
    <col min="13776" max="13776" width="21.75" style="13" customWidth="1"/>
    <col min="13777" max="13777" width="91.875" style="13" customWidth="1"/>
    <col min="13778" max="14029" width="9" style="13"/>
    <col min="14030" max="14030" width="0" style="13" hidden="1" customWidth="1"/>
    <col min="14031" max="14031" width="1" style="13" customWidth="1"/>
    <col min="14032" max="14032" width="21.75" style="13" customWidth="1"/>
    <col min="14033" max="14033" width="91.875" style="13" customWidth="1"/>
    <col min="14034" max="14285" width="9" style="13"/>
    <col min="14286" max="14286" width="0" style="13" hidden="1" customWidth="1"/>
    <col min="14287" max="14287" width="1" style="13" customWidth="1"/>
    <col min="14288" max="14288" width="21.75" style="13" customWidth="1"/>
    <col min="14289" max="14289" width="91.875" style="13" customWidth="1"/>
    <col min="14290" max="14541" width="9" style="13"/>
    <col min="14542" max="14542" width="0" style="13" hidden="1" customWidth="1"/>
    <col min="14543" max="14543" width="1" style="13" customWidth="1"/>
    <col min="14544" max="14544" width="21.75" style="13" customWidth="1"/>
    <col min="14545" max="14545" width="91.875" style="13" customWidth="1"/>
    <col min="14546" max="14797" width="9" style="13"/>
    <col min="14798" max="14798" width="0" style="13" hidden="1" customWidth="1"/>
    <col min="14799" max="14799" width="1" style="13" customWidth="1"/>
    <col min="14800" max="14800" width="21.75" style="13" customWidth="1"/>
    <col min="14801" max="14801" width="91.875" style="13" customWidth="1"/>
    <col min="14802" max="15053" width="9" style="13"/>
    <col min="15054" max="15054" width="0" style="13" hidden="1" customWidth="1"/>
    <col min="15055" max="15055" width="1" style="13" customWidth="1"/>
    <col min="15056" max="15056" width="21.75" style="13" customWidth="1"/>
    <col min="15057" max="15057" width="91.875" style="13" customWidth="1"/>
    <col min="15058" max="15309" width="9" style="13"/>
    <col min="15310" max="15310" width="0" style="13" hidden="1" customWidth="1"/>
    <col min="15311" max="15311" width="1" style="13" customWidth="1"/>
    <col min="15312" max="15312" width="21.75" style="13" customWidth="1"/>
    <col min="15313" max="15313" width="91.875" style="13" customWidth="1"/>
    <col min="15314" max="15565" width="9" style="13"/>
    <col min="15566" max="15566" width="0" style="13" hidden="1" customWidth="1"/>
    <col min="15567" max="15567" width="1" style="13" customWidth="1"/>
    <col min="15568" max="15568" width="21.75" style="13" customWidth="1"/>
    <col min="15569" max="15569" width="91.875" style="13" customWidth="1"/>
    <col min="15570" max="15821" width="9" style="13"/>
    <col min="15822" max="15822" width="0" style="13" hidden="1" customWidth="1"/>
    <col min="15823" max="15823" width="1" style="13" customWidth="1"/>
    <col min="15824" max="15824" width="21.75" style="13" customWidth="1"/>
    <col min="15825" max="15825" width="91.875" style="13" customWidth="1"/>
    <col min="15826" max="16384" width="9" style="13"/>
  </cols>
  <sheetData>
    <row r="1" spans="3:6" s="12" customFormat="1" ht="20.25" customHeight="1">
      <c r="C1" s="235" t="s">
        <v>283</v>
      </c>
      <c r="D1" s="236"/>
    </row>
    <row r="2" spans="3:6" ht="21" customHeight="1">
      <c r="C2" s="234" t="s">
        <v>45</v>
      </c>
      <c r="D2" s="234"/>
    </row>
    <row r="3" spans="3:6" ht="45.75" customHeight="1">
      <c r="C3" s="83" t="s">
        <v>239</v>
      </c>
      <c r="D3" s="88" t="s">
        <v>302</v>
      </c>
    </row>
    <row r="4" spans="3:6" ht="32.25" customHeight="1">
      <c r="C4" s="84" t="s">
        <v>237</v>
      </c>
      <c r="D4" s="88" t="s">
        <v>313</v>
      </c>
    </row>
    <row r="5" spans="3:6" ht="44.25" customHeight="1">
      <c r="C5" s="79" t="s">
        <v>247</v>
      </c>
      <c r="D5" s="18" t="s">
        <v>303</v>
      </c>
      <c r="F5" s="16"/>
    </row>
    <row r="6" spans="3:6" ht="33" customHeight="1">
      <c r="C6" s="80" t="s">
        <v>205</v>
      </c>
      <c r="D6" s="18" t="s">
        <v>281</v>
      </c>
      <c r="F6" s="16"/>
    </row>
    <row r="7" spans="3:6" ht="45.75" customHeight="1">
      <c r="C7" s="81" t="s">
        <v>267</v>
      </c>
      <c r="D7" s="18" t="s">
        <v>304</v>
      </c>
      <c r="F7" s="16"/>
    </row>
    <row r="8" spans="3:6" ht="32.25" customHeight="1">
      <c r="C8" s="25" t="s">
        <v>240</v>
      </c>
      <c r="D8" s="18" t="s">
        <v>305</v>
      </c>
      <c r="F8" s="16"/>
    </row>
    <row r="9" spans="3:6" ht="34.5" customHeight="1">
      <c r="C9" s="82" t="s">
        <v>35</v>
      </c>
      <c r="D9" s="18" t="s">
        <v>306</v>
      </c>
      <c r="F9" s="16"/>
    </row>
    <row r="10" spans="3:6" ht="45" customHeight="1">
      <c r="C10" s="81" t="s">
        <v>298</v>
      </c>
      <c r="D10" s="18" t="s">
        <v>307</v>
      </c>
      <c r="F10" s="16"/>
    </row>
    <row r="11" spans="3:6" ht="34.5" customHeight="1">
      <c r="C11" s="25" t="s">
        <v>246</v>
      </c>
      <c r="D11" s="18" t="s">
        <v>300</v>
      </c>
      <c r="F11" s="16"/>
    </row>
    <row r="12" spans="3:6" ht="32.25" customHeight="1">
      <c r="C12" s="25" t="s">
        <v>297</v>
      </c>
      <c r="D12" s="18" t="s">
        <v>299</v>
      </c>
      <c r="F12" s="16"/>
    </row>
    <row r="13" spans="3:6" ht="44.25" customHeight="1">
      <c r="C13" s="25" t="s">
        <v>296</v>
      </c>
      <c r="D13" s="18" t="s">
        <v>301</v>
      </c>
      <c r="F13" s="16"/>
    </row>
    <row r="14" spans="3:6" ht="23.25" customHeight="1">
      <c r="C14" s="234" t="s">
        <v>98</v>
      </c>
      <c r="D14" s="234"/>
    </row>
    <row r="15" spans="3:6" ht="35.25" customHeight="1">
      <c r="C15" s="84" t="s">
        <v>237</v>
      </c>
      <c r="D15" s="88" t="s">
        <v>313</v>
      </c>
    </row>
    <row r="16" spans="3:6" ht="45" customHeight="1">
      <c r="C16" s="83" t="s">
        <v>234</v>
      </c>
      <c r="D16" s="18" t="s">
        <v>295</v>
      </c>
    </row>
    <row r="17" spans="3:4" ht="48.75" customHeight="1">
      <c r="C17" s="25" t="s">
        <v>229</v>
      </c>
      <c r="D17" s="18" t="s">
        <v>309</v>
      </c>
    </row>
    <row r="18" spans="3:4" ht="45" customHeight="1">
      <c r="C18" s="25" t="s">
        <v>238</v>
      </c>
      <c r="D18" s="18" t="s">
        <v>310</v>
      </c>
    </row>
    <row r="19" spans="3:4" ht="32.25" customHeight="1">
      <c r="C19" s="77" t="s">
        <v>254</v>
      </c>
      <c r="D19" s="18" t="s">
        <v>311</v>
      </c>
    </row>
    <row r="20" spans="3:4" ht="47.25" customHeight="1">
      <c r="C20" s="78" t="s">
        <v>252</v>
      </c>
      <c r="D20" s="18" t="s">
        <v>312</v>
      </c>
    </row>
    <row r="21" spans="3:4" ht="25.5" customHeight="1">
      <c r="C21" s="234" t="s">
        <v>101</v>
      </c>
      <c r="D21" s="234"/>
    </row>
    <row r="22" spans="3:4" ht="32.25" customHeight="1">
      <c r="C22" s="85" t="s">
        <v>52</v>
      </c>
      <c r="D22" s="18" t="s">
        <v>282</v>
      </c>
    </row>
    <row r="23" spans="3:4" ht="36.75" customHeight="1">
      <c r="C23" s="25" t="s">
        <v>85</v>
      </c>
      <c r="D23" s="18" t="s">
        <v>274</v>
      </c>
    </row>
    <row r="24" spans="3:4" ht="34.5" customHeight="1">
      <c r="C24" s="85" t="s">
        <v>116</v>
      </c>
      <c r="D24" s="18" t="s">
        <v>134</v>
      </c>
    </row>
    <row r="25" spans="3:4" ht="30" customHeight="1">
      <c r="C25" s="80" t="s">
        <v>118</v>
      </c>
      <c r="D25" s="18" t="s">
        <v>249</v>
      </c>
    </row>
    <row r="26" spans="3:4" ht="30.75" customHeight="1">
      <c r="C26" s="85" t="s">
        <v>138</v>
      </c>
      <c r="D26" s="18" t="s">
        <v>137</v>
      </c>
    </row>
    <row r="27" spans="3:4" ht="26.25" customHeight="1">
      <c r="C27" s="25" t="s">
        <v>142</v>
      </c>
      <c r="D27" s="18" t="s">
        <v>170</v>
      </c>
    </row>
    <row r="28" spans="3:4" ht="27.75" customHeight="1">
      <c r="C28" s="25" t="s">
        <v>231</v>
      </c>
      <c r="D28" s="18" t="s">
        <v>230</v>
      </c>
    </row>
    <row r="29" spans="3:4" ht="30" customHeight="1">
      <c r="C29" s="25" t="s">
        <v>206</v>
      </c>
      <c r="D29" s="18" t="s">
        <v>253</v>
      </c>
    </row>
    <row r="30" spans="3:4" ht="21" customHeight="1">
      <c r="C30" s="234" t="s">
        <v>102</v>
      </c>
      <c r="D30" s="234"/>
    </row>
    <row r="31" spans="3:4" ht="45" customHeight="1">
      <c r="C31" s="85" t="s">
        <v>138</v>
      </c>
      <c r="D31" s="18" t="s">
        <v>224</v>
      </c>
    </row>
    <row r="32" spans="3:4" ht="23.25" customHeight="1">
      <c r="C32" s="234" t="s">
        <v>139</v>
      </c>
      <c r="D32" s="234"/>
    </row>
    <row r="33" spans="3:4" ht="30" customHeight="1">
      <c r="C33" s="25" t="s">
        <v>255</v>
      </c>
      <c r="D33" s="18" t="s">
        <v>278</v>
      </c>
    </row>
    <row r="34" spans="3:4" ht="29.25" customHeight="1">
      <c r="C34" s="25" t="s">
        <v>154</v>
      </c>
      <c r="D34" s="18" t="s">
        <v>155</v>
      </c>
    </row>
    <row r="35" spans="3:4" ht="44.25" customHeight="1">
      <c r="C35" s="25" t="s">
        <v>162</v>
      </c>
      <c r="D35" s="18" t="s">
        <v>163</v>
      </c>
    </row>
    <row r="36" spans="3:4" ht="39.75" customHeight="1"/>
    <row r="37" spans="3:4" ht="43.5" customHeight="1"/>
    <row r="38" spans="3:4" ht="57" customHeight="1"/>
  </sheetData>
  <mergeCells count="6">
    <mergeCell ref="C32:D32"/>
    <mergeCell ref="C1:D1"/>
    <mergeCell ref="C2:D2"/>
    <mergeCell ref="C21:D21"/>
    <mergeCell ref="C14:D14"/>
    <mergeCell ref="C30:D30"/>
  </mergeCells>
  <pageMargins left="0" right="0" top="0" bottom="0" header="0" footer="0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1"/>
  <sheetViews>
    <sheetView rightToLeft="1" workbookViewId="0">
      <selection sqref="A1:XFD1048576"/>
    </sheetView>
  </sheetViews>
  <sheetFormatPr defaultRowHeight="23.25" customHeight="1"/>
  <cols>
    <col min="1" max="1" width="1.25" style="49" customWidth="1"/>
    <col min="2" max="2" width="20.125" style="49" customWidth="1"/>
    <col min="3" max="3" width="9.125" style="49" customWidth="1"/>
    <col min="4" max="5" width="8.375" style="49" customWidth="1"/>
    <col min="6" max="6" width="8.25" style="49" customWidth="1"/>
    <col min="7" max="7" width="9.25" style="49" customWidth="1"/>
    <col min="8" max="8" width="8.625" style="49" customWidth="1"/>
    <col min="9" max="9" width="8.375" style="49" customWidth="1"/>
    <col min="10" max="10" width="8.25" style="49" customWidth="1"/>
    <col min="11" max="11" width="8.125" style="49" customWidth="1"/>
    <col min="12" max="12" width="9" style="49" customWidth="1"/>
    <col min="13" max="13" width="17.25" style="49" customWidth="1"/>
    <col min="14" max="14" width="17.875" style="49" customWidth="1"/>
    <col min="15" max="16384" width="9" style="49"/>
  </cols>
  <sheetData>
    <row r="1" spans="2:15" ht="31.5" customHeight="1">
      <c r="B1" s="173" t="s">
        <v>290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4"/>
    </row>
    <row r="2" spans="2:15" ht="33" customHeight="1">
      <c r="B2" s="50" t="s">
        <v>11</v>
      </c>
      <c r="C2" s="51" t="s">
        <v>12</v>
      </c>
      <c r="D2" s="51" t="s">
        <v>13</v>
      </c>
      <c r="E2" s="51" t="s">
        <v>14</v>
      </c>
      <c r="F2" s="51" t="s">
        <v>15</v>
      </c>
      <c r="G2" s="51" t="s">
        <v>16</v>
      </c>
      <c r="H2" s="51" t="s">
        <v>17</v>
      </c>
      <c r="I2" s="51" t="s">
        <v>18</v>
      </c>
      <c r="J2" s="51" t="s">
        <v>19</v>
      </c>
      <c r="K2" s="51" t="s">
        <v>20</v>
      </c>
      <c r="L2" s="51" t="s">
        <v>3</v>
      </c>
      <c r="M2" s="51" t="s">
        <v>2</v>
      </c>
      <c r="N2" s="51" t="s">
        <v>1</v>
      </c>
    </row>
    <row r="3" spans="2:15" ht="15" customHeight="1">
      <c r="B3" s="170" t="s">
        <v>21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2"/>
    </row>
    <row r="4" spans="2:15" ht="15" customHeight="1">
      <c r="B4" s="52" t="s">
        <v>105</v>
      </c>
      <c r="C4" s="53" t="s">
        <v>106</v>
      </c>
      <c r="D4" s="54">
        <v>1.18</v>
      </c>
      <c r="E4" s="54">
        <v>1.2</v>
      </c>
      <c r="F4" s="54">
        <v>1.18</v>
      </c>
      <c r="G4" s="54">
        <v>1.19</v>
      </c>
      <c r="H4" s="54">
        <v>1.19</v>
      </c>
      <c r="I4" s="54">
        <v>1.2</v>
      </c>
      <c r="J4" s="54">
        <v>1.2</v>
      </c>
      <c r="K4" s="55">
        <v>0</v>
      </c>
      <c r="L4" s="56">
        <v>8</v>
      </c>
      <c r="M4" s="56">
        <v>16407000</v>
      </c>
      <c r="N4" s="56">
        <v>19576400</v>
      </c>
    </row>
    <row r="5" spans="2:15" ht="15" customHeight="1">
      <c r="B5" s="52" t="s">
        <v>128</v>
      </c>
      <c r="C5" s="53" t="s">
        <v>129</v>
      </c>
      <c r="D5" s="54">
        <v>0.48</v>
      </c>
      <c r="E5" s="54">
        <v>0.48</v>
      </c>
      <c r="F5" s="54">
        <v>0.47</v>
      </c>
      <c r="G5" s="54">
        <v>0.47</v>
      </c>
      <c r="H5" s="54">
        <v>0.48</v>
      </c>
      <c r="I5" s="54">
        <v>0.47</v>
      </c>
      <c r="J5" s="54">
        <v>0.48</v>
      </c>
      <c r="K5" s="55">
        <v>-2.08</v>
      </c>
      <c r="L5" s="56">
        <v>23</v>
      </c>
      <c r="M5" s="56">
        <v>24551139</v>
      </c>
      <c r="N5" s="56">
        <v>11542834.779999999</v>
      </c>
      <c r="O5" s="10"/>
    </row>
    <row r="6" spans="2:15" ht="15" customHeight="1">
      <c r="B6" s="25" t="s">
        <v>51</v>
      </c>
      <c r="C6" s="26" t="s">
        <v>50</v>
      </c>
      <c r="D6" s="54">
        <v>0.56000000000000005</v>
      </c>
      <c r="E6" s="54">
        <v>0.56000000000000005</v>
      </c>
      <c r="F6" s="54">
        <v>0.55000000000000004</v>
      </c>
      <c r="G6" s="54">
        <v>0.56000000000000005</v>
      </c>
      <c r="H6" s="54">
        <v>0.57999999999999996</v>
      </c>
      <c r="I6" s="54">
        <v>0.55000000000000004</v>
      </c>
      <c r="J6" s="54">
        <v>0.6</v>
      </c>
      <c r="K6" s="55">
        <v>-8.33</v>
      </c>
      <c r="L6" s="56">
        <v>7</v>
      </c>
      <c r="M6" s="56">
        <v>2810000</v>
      </c>
      <c r="N6" s="56">
        <v>1560000</v>
      </c>
      <c r="O6" s="10"/>
    </row>
    <row r="7" spans="2:15" ht="15" customHeight="1">
      <c r="B7" s="25" t="s">
        <v>94</v>
      </c>
      <c r="C7" s="26" t="s">
        <v>95</v>
      </c>
      <c r="D7" s="54">
        <v>0.16</v>
      </c>
      <c r="E7" s="54">
        <v>0.16</v>
      </c>
      <c r="F7" s="54">
        <v>0.16</v>
      </c>
      <c r="G7" s="54">
        <v>0.16</v>
      </c>
      <c r="H7" s="54">
        <v>0.16</v>
      </c>
      <c r="I7" s="54">
        <v>0.16</v>
      </c>
      <c r="J7" s="54">
        <v>0.16</v>
      </c>
      <c r="K7" s="55">
        <v>0</v>
      </c>
      <c r="L7" s="56">
        <v>16</v>
      </c>
      <c r="M7" s="56">
        <v>40000000</v>
      </c>
      <c r="N7" s="56">
        <v>6400000</v>
      </c>
      <c r="O7" s="10"/>
    </row>
    <row r="8" spans="2:15" ht="15" customHeight="1">
      <c r="B8" s="25" t="s">
        <v>83</v>
      </c>
      <c r="C8" s="26" t="s">
        <v>84</v>
      </c>
      <c r="D8" s="54">
        <v>0.23</v>
      </c>
      <c r="E8" s="54">
        <v>0.23</v>
      </c>
      <c r="F8" s="54">
        <v>0.23</v>
      </c>
      <c r="G8" s="54">
        <v>0.23</v>
      </c>
      <c r="H8" s="54">
        <v>0.23</v>
      </c>
      <c r="I8" s="54">
        <v>0.23</v>
      </c>
      <c r="J8" s="54">
        <v>0.23</v>
      </c>
      <c r="K8" s="55">
        <v>0</v>
      </c>
      <c r="L8" s="56">
        <v>1</v>
      </c>
      <c r="M8" s="56">
        <v>2000000</v>
      </c>
      <c r="N8" s="56">
        <v>460000</v>
      </c>
      <c r="O8" s="10"/>
    </row>
    <row r="9" spans="2:15" ht="15" customHeight="1">
      <c r="B9" s="25" t="s">
        <v>166</v>
      </c>
      <c r="C9" s="26" t="s">
        <v>167</v>
      </c>
      <c r="D9" s="54">
        <v>0.4</v>
      </c>
      <c r="E9" s="54">
        <v>0.4</v>
      </c>
      <c r="F9" s="54">
        <v>0.39</v>
      </c>
      <c r="G9" s="54">
        <v>0.4</v>
      </c>
      <c r="H9" s="54">
        <v>0.4</v>
      </c>
      <c r="I9" s="54">
        <v>0.39</v>
      </c>
      <c r="J9" s="54">
        <v>0.4</v>
      </c>
      <c r="K9" s="55">
        <v>-2.5</v>
      </c>
      <c r="L9" s="56">
        <v>30</v>
      </c>
      <c r="M9" s="56">
        <v>34000000</v>
      </c>
      <c r="N9" s="56">
        <v>13430000</v>
      </c>
      <c r="O9" s="10"/>
    </row>
    <row r="10" spans="2:15" ht="15" customHeight="1">
      <c r="B10" s="67" t="s">
        <v>250</v>
      </c>
      <c r="C10" s="68" t="s">
        <v>251</v>
      </c>
      <c r="D10" s="54">
        <v>0.97</v>
      </c>
      <c r="E10" s="54">
        <v>0.99</v>
      </c>
      <c r="F10" s="54">
        <v>0.96</v>
      </c>
      <c r="G10" s="54">
        <v>0.97</v>
      </c>
      <c r="H10" s="54">
        <v>0.98</v>
      </c>
      <c r="I10" s="54">
        <v>0.96</v>
      </c>
      <c r="J10" s="54">
        <v>0.98</v>
      </c>
      <c r="K10" s="55">
        <v>-2.04</v>
      </c>
      <c r="L10" s="56">
        <v>21</v>
      </c>
      <c r="M10" s="56">
        <v>86241438</v>
      </c>
      <c r="N10" s="56">
        <v>83237709.239999995</v>
      </c>
      <c r="O10" s="10"/>
    </row>
    <row r="11" spans="2:15" ht="15" customHeight="1">
      <c r="B11" s="52" t="s">
        <v>54</v>
      </c>
      <c r="C11" s="53" t="s">
        <v>53</v>
      </c>
      <c r="D11" s="54">
        <v>0.22</v>
      </c>
      <c r="E11" s="54">
        <v>0.23</v>
      </c>
      <c r="F11" s="54">
        <v>0.22</v>
      </c>
      <c r="G11" s="54">
        <v>0.23</v>
      </c>
      <c r="H11" s="54">
        <v>0.22</v>
      </c>
      <c r="I11" s="54">
        <v>0.23</v>
      </c>
      <c r="J11" s="54">
        <v>0.22</v>
      </c>
      <c r="K11" s="55">
        <v>4.55</v>
      </c>
      <c r="L11" s="56">
        <v>10</v>
      </c>
      <c r="M11" s="56">
        <v>31900000</v>
      </c>
      <c r="N11" s="56">
        <v>7287000</v>
      </c>
      <c r="O11" s="10"/>
    </row>
    <row r="12" spans="2:15" ht="15" customHeight="1">
      <c r="B12" s="165" t="s">
        <v>22</v>
      </c>
      <c r="C12" s="166"/>
      <c r="D12" s="175"/>
      <c r="E12" s="176"/>
      <c r="F12" s="176"/>
      <c r="G12" s="176"/>
      <c r="H12" s="176"/>
      <c r="I12" s="176"/>
      <c r="J12" s="176"/>
      <c r="K12" s="177"/>
      <c r="L12" s="56">
        <f>SUM(L4:L11)</f>
        <v>116</v>
      </c>
      <c r="M12" s="56">
        <f>SUM(M4:M11)</f>
        <v>237909577</v>
      </c>
      <c r="N12" s="56">
        <f>SUM(N4:N11)</f>
        <v>143493944.01999998</v>
      </c>
    </row>
    <row r="13" spans="2:15" ht="15" customHeight="1">
      <c r="B13" s="170" t="s">
        <v>39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2"/>
    </row>
    <row r="14" spans="2:15" ht="15" customHeight="1">
      <c r="B14" s="52" t="s">
        <v>153</v>
      </c>
      <c r="C14" s="53" t="s">
        <v>147</v>
      </c>
      <c r="D14" s="54">
        <v>7.43</v>
      </c>
      <c r="E14" s="54">
        <v>7.44</v>
      </c>
      <c r="F14" s="54">
        <v>7.38</v>
      </c>
      <c r="G14" s="54">
        <v>7.42</v>
      </c>
      <c r="H14" s="54">
        <v>7.4</v>
      </c>
      <c r="I14" s="54">
        <v>7.39</v>
      </c>
      <c r="J14" s="54">
        <v>7.42</v>
      </c>
      <c r="K14" s="55">
        <v>-0.4</v>
      </c>
      <c r="L14" s="56">
        <v>46</v>
      </c>
      <c r="M14" s="56">
        <v>18227903</v>
      </c>
      <c r="N14" s="56">
        <v>135218817.34</v>
      </c>
    </row>
    <row r="15" spans="2:15" ht="13.5" customHeight="1">
      <c r="B15" s="165" t="s">
        <v>148</v>
      </c>
      <c r="C15" s="166"/>
      <c r="D15" s="167"/>
      <c r="E15" s="168"/>
      <c r="F15" s="168"/>
      <c r="G15" s="168"/>
      <c r="H15" s="168"/>
      <c r="I15" s="168"/>
      <c r="J15" s="168"/>
      <c r="K15" s="169"/>
      <c r="L15" s="56">
        <v>46</v>
      </c>
      <c r="M15" s="56">
        <v>18227903</v>
      </c>
      <c r="N15" s="56">
        <v>135218817.34</v>
      </c>
    </row>
    <row r="16" spans="2:15" ht="13.5" customHeight="1">
      <c r="B16" s="170" t="s">
        <v>31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2"/>
    </row>
    <row r="17" spans="2:15" ht="13.5" customHeight="1">
      <c r="B17" s="52" t="s">
        <v>270</v>
      </c>
      <c r="C17" s="53" t="s">
        <v>271</v>
      </c>
      <c r="D17" s="54">
        <v>0.42</v>
      </c>
      <c r="E17" s="54">
        <v>0.42</v>
      </c>
      <c r="F17" s="54">
        <v>0.42</v>
      </c>
      <c r="G17" s="54">
        <v>0.42</v>
      </c>
      <c r="H17" s="54">
        <v>0.42</v>
      </c>
      <c r="I17" s="54">
        <v>0.42</v>
      </c>
      <c r="J17" s="54">
        <v>0.42</v>
      </c>
      <c r="K17" s="55">
        <v>0</v>
      </c>
      <c r="L17" s="56">
        <v>2</v>
      </c>
      <c r="M17" s="56">
        <v>256467</v>
      </c>
      <c r="N17" s="56">
        <v>107716.14</v>
      </c>
    </row>
    <row r="18" spans="2:15" ht="13.5" customHeight="1">
      <c r="B18" s="165"/>
      <c r="C18" s="166"/>
      <c r="D18" s="167"/>
      <c r="E18" s="168"/>
      <c r="F18" s="168"/>
      <c r="G18" s="168"/>
      <c r="H18" s="168"/>
      <c r="I18" s="168"/>
      <c r="J18" s="168"/>
      <c r="K18" s="169"/>
      <c r="L18" s="56">
        <v>2</v>
      </c>
      <c r="M18" s="56">
        <v>256467</v>
      </c>
      <c r="N18" s="56">
        <v>107716.14</v>
      </c>
    </row>
    <row r="19" spans="2:15" ht="15" customHeight="1">
      <c r="B19" s="178" t="s">
        <v>23</v>
      </c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80"/>
    </row>
    <row r="20" spans="2:15" ht="15" customHeight="1">
      <c r="B20" s="25" t="s">
        <v>90</v>
      </c>
      <c r="C20" s="26" t="s">
        <v>91</v>
      </c>
      <c r="D20" s="54">
        <v>12.16</v>
      </c>
      <c r="E20" s="54">
        <v>12.16</v>
      </c>
      <c r="F20" s="54">
        <v>12.15</v>
      </c>
      <c r="G20" s="54">
        <v>12.16</v>
      </c>
      <c r="H20" s="54">
        <v>12.15</v>
      </c>
      <c r="I20" s="54">
        <v>12.15</v>
      </c>
      <c r="J20" s="54">
        <v>12.15</v>
      </c>
      <c r="K20" s="55">
        <v>0</v>
      </c>
      <c r="L20" s="56">
        <v>4</v>
      </c>
      <c r="M20" s="56">
        <v>500000</v>
      </c>
      <c r="N20" s="56">
        <v>6078500</v>
      </c>
    </row>
    <row r="21" spans="2:15" ht="15" customHeight="1">
      <c r="B21" s="52" t="s">
        <v>143</v>
      </c>
      <c r="C21" s="53" t="s">
        <v>144</v>
      </c>
      <c r="D21" s="54">
        <v>5.6</v>
      </c>
      <c r="E21" s="54">
        <v>5.9</v>
      </c>
      <c r="F21" s="54">
        <v>5.6</v>
      </c>
      <c r="G21" s="54">
        <v>5.69</v>
      </c>
      <c r="H21" s="54">
        <v>5.51</v>
      </c>
      <c r="I21" s="54">
        <v>5.9</v>
      </c>
      <c r="J21" s="54">
        <v>5.67</v>
      </c>
      <c r="K21" s="55">
        <v>4.0599999999999996</v>
      </c>
      <c r="L21" s="56">
        <v>39</v>
      </c>
      <c r="M21" s="56">
        <v>15110324</v>
      </c>
      <c r="N21" s="56">
        <v>85910033.040000007</v>
      </c>
    </row>
    <row r="22" spans="2:15" ht="15" customHeight="1">
      <c r="B22" s="165" t="s">
        <v>117</v>
      </c>
      <c r="C22" s="166"/>
      <c r="D22" s="167"/>
      <c r="E22" s="168"/>
      <c r="F22" s="168"/>
      <c r="G22" s="168"/>
      <c r="H22" s="168"/>
      <c r="I22" s="168"/>
      <c r="J22" s="168"/>
      <c r="K22" s="169"/>
      <c r="L22" s="56">
        <f>SUM(L20:L21)</f>
        <v>43</v>
      </c>
      <c r="M22" s="56">
        <f>SUM(M20:M21)</f>
        <v>15610324</v>
      </c>
      <c r="N22" s="56">
        <f>SUM(N20:N21)</f>
        <v>91988533.040000007</v>
      </c>
    </row>
    <row r="23" spans="2:15" ht="15" customHeight="1">
      <c r="B23" s="170" t="s">
        <v>24</v>
      </c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2"/>
    </row>
    <row r="24" spans="2:15" ht="15" customHeight="1">
      <c r="B24" s="52" t="s">
        <v>133</v>
      </c>
      <c r="C24" s="53" t="s">
        <v>132</v>
      </c>
      <c r="D24" s="54">
        <v>4.01</v>
      </c>
      <c r="E24" s="54">
        <v>4.04</v>
      </c>
      <c r="F24" s="54">
        <v>3.95</v>
      </c>
      <c r="G24" s="54">
        <v>3.99</v>
      </c>
      <c r="H24" s="54">
        <v>4.0599999999999996</v>
      </c>
      <c r="I24" s="54">
        <v>3.98</v>
      </c>
      <c r="J24" s="54">
        <v>4.05</v>
      </c>
      <c r="K24" s="55">
        <v>-1.73</v>
      </c>
      <c r="L24" s="56">
        <v>91</v>
      </c>
      <c r="M24" s="56">
        <v>58814305</v>
      </c>
      <c r="N24" s="56">
        <v>234617236.33000001</v>
      </c>
      <c r="O24" s="10"/>
    </row>
    <row r="25" spans="2:15" ht="15" customHeight="1">
      <c r="B25" s="52" t="s">
        <v>272</v>
      </c>
      <c r="C25" s="53" t="s">
        <v>273</v>
      </c>
      <c r="D25" s="54">
        <v>0.63</v>
      </c>
      <c r="E25" s="54">
        <v>0.63</v>
      </c>
      <c r="F25" s="54">
        <v>0.63</v>
      </c>
      <c r="G25" s="54">
        <v>0.63</v>
      </c>
      <c r="H25" s="54">
        <v>0.67</v>
      </c>
      <c r="I25" s="54">
        <v>0.63</v>
      </c>
      <c r="J25" s="54">
        <v>0.67</v>
      </c>
      <c r="K25" s="55">
        <v>-5.97</v>
      </c>
      <c r="L25" s="56">
        <v>3</v>
      </c>
      <c r="M25" s="56">
        <v>679566</v>
      </c>
      <c r="N25" s="56">
        <v>428126.58</v>
      </c>
      <c r="O25" s="10"/>
    </row>
    <row r="26" spans="2:15" ht="15" customHeight="1">
      <c r="B26" s="25" t="s">
        <v>268</v>
      </c>
      <c r="C26" s="26" t="s">
        <v>269</v>
      </c>
      <c r="D26" s="54">
        <v>16</v>
      </c>
      <c r="E26" s="54">
        <v>16</v>
      </c>
      <c r="F26" s="54">
        <v>16</v>
      </c>
      <c r="G26" s="54">
        <v>16</v>
      </c>
      <c r="H26" s="54">
        <v>16</v>
      </c>
      <c r="I26" s="54">
        <v>16</v>
      </c>
      <c r="J26" s="54">
        <v>16</v>
      </c>
      <c r="K26" s="55">
        <v>0</v>
      </c>
      <c r="L26" s="56">
        <v>1</v>
      </c>
      <c r="M26" s="56">
        <v>65134</v>
      </c>
      <c r="N26" s="56">
        <v>1042144</v>
      </c>
      <c r="O26" s="10"/>
    </row>
    <row r="27" spans="2:15" ht="15" customHeight="1">
      <c r="B27" s="25" t="s">
        <v>291</v>
      </c>
      <c r="C27" s="26" t="s">
        <v>292</v>
      </c>
      <c r="D27" s="54">
        <v>1.95</v>
      </c>
      <c r="E27" s="54">
        <v>2.0499999999999998</v>
      </c>
      <c r="F27" s="54">
        <v>1.95</v>
      </c>
      <c r="G27" s="54">
        <v>1.98</v>
      </c>
      <c r="H27" s="54">
        <v>2.02</v>
      </c>
      <c r="I27" s="54">
        <v>2.0499999999999998</v>
      </c>
      <c r="J27" s="54">
        <v>2.02</v>
      </c>
      <c r="K27" s="55">
        <v>1.49</v>
      </c>
      <c r="L27" s="56">
        <v>4</v>
      </c>
      <c r="M27" s="56">
        <v>3099000</v>
      </c>
      <c r="N27" s="56">
        <v>6122950</v>
      </c>
      <c r="O27" s="10"/>
    </row>
    <row r="28" spans="2:15" ht="15" customHeight="1">
      <c r="B28" s="52" t="s">
        <v>114</v>
      </c>
      <c r="C28" s="53" t="s">
        <v>115</v>
      </c>
      <c r="D28" s="54">
        <v>1.4</v>
      </c>
      <c r="E28" s="54">
        <v>1.4</v>
      </c>
      <c r="F28" s="54">
        <v>1.4</v>
      </c>
      <c r="G28" s="54">
        <v>1.4</v>
      </c>
      <c r="H28" s="54">
        <v>1.4</v>
      </c>
      <c r="I28" s="54">
        <v>1.4</v>
      </c>
      <c r="J28" s="54">
        <v>1.4</v>
      </c>
      <c r="K28" s="55">
        <v>0</v>
      </c>
      <c r="L28" s="56">
        <v>4</v>
      </c>
      <c r="M28" s="56">
        <v>12000000</v>
      </c>
      <c r="N28" s="56">
        <v>16800000</v>
      </c>
      <c r="O28" s="10"/>
    </row>
    <row r="29" spans="2:15" ht="15" customHeight="1">
      <c r="B29" s="52" t="s">
        <v>135</v>
      </c>
      <c r="C29" s="53" t="s">
        <v>136</v>
      </c>
      <c r="D29" s="54">
        <v>1.52</v>
      </c>
      <c r="E29" s="54">
        <v>1.55</v>
      </c>
      <c r="F29" s="54">
        <v>1.41</v>
      </c>
      <c r="G29" s="54">
        <v>1.45</v>
      </c>
      <c r="H29" s="54">
        <v>1.53</v>
      </c>
      <c r="I29" s="54">
        <v>1.44</v>
      </c>
      <c r="J29" s="54">
        <v>1.51</v>
      </c>
      <c r="K29" s="55">
        <v>-4.6399999999999997</v>
      </c>
      <c r="L29" s="56">
        <v>66</v>
      </c>
      <c r="M29" s="56">
        <v>36994651</v>
      </c>
      <c r="N29" s="56">
        <v>53765640.210000001</v>
      </c>
      <c r="O29" s="10"/>
    </row>
    <row r="30" spans="2:15" ht="15" customHeight="1">
      <c r="B30" s="25" t="s">
        <v>96</v>
      </c>
      <c r="C30" s="26" t="s">
        <v>97</v>
      </c>
      <c r="D30" s="54">
        <v>6</v>
      </c>
      <c r="E30" s="54">
        <v>6</v>
      </c>
      <c r="F30" s="54">
        <v>6</v>
      </c>
      <c r="G30" s="54">
        <v>6</v>
      </c>
      <c r="H30" s="54">
        <v>6</v>
      </c>
      <c r="I30" s="54">
        <v>6</v>
      </c>
      <c r="J30" s="54">
        <v>6</v>
      </c>
      <c r="K30" s="55">
        <v>0</v>
      </c>
      <c r="L30" s="56">
        <v>1</v>
      </c>
      <c r="M30" s="56">
        <v>14896</v>
      </c>
      <c r="N30" s="56">
        <v>89376</v>
      </c>
      <c r="O30" s="10"/>
    </row>
    <row r="31" spans="2:15" ht="15" customHeight="1">
      <c r="B31" s="165" t="s">
        <v>25</v>
      </c>
      <c r="C31" s="166"/>
      <c r="D31" s="167"/>
      <c r="E31" s="168"/>
      <c r="F31" s="168"/>
      <c r="G31" s="168"/>
      <c r="H31" s="168"/>
      <c r="I31" s="168"/>
      <c r="J31" s="168"/>
      <c r="K31" s="169"/>
      <c r="L31" s="56">
        <f>SUM(L24:L30)</f>
        <v>170</v>
      </c>
      <c r="M31" s="56">
        <f>SUM(M24:M30)</f>
        <v>111667552</v>
      </c>
      <c r="N31" s="56">
        <f>SUM(N24:N30)</f>
        <v>312865473.12</v>
      </c>
    </row>
    <row r="32" spans="2:15" ht="15" customHeight="1">
      <c r="B32" s="170" t="s">
        <v>42</v>
      </c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2"/>
    </row>
    <row r="33" spans="2:15" ht="15" customHeight="1">
      <c r="B33" s="25" t="s">
        <v>235</v>
      </c>
      <c r="C33" s="26" t="s">
        <v>236</v>
      </c>
      <c r="D33" s="54">
        <v>100</v>
      </c>
      <c r="E33" s="54">
        <v>100</v>
      </c>
      <c r="F33" s="54">
        <v>100</v>
      </c>
      <c r="G33" s="54">
        <v>100</v>
      </c>
      <c r="H33" s="54">
        <v>100</v>
      </c>
      <c r="I33" s="54">
        <v>100</v>
      </c>
      <c r="J33" s="54">
        <v>100</v>
      </c>
      <c r="K33" s="55">
        <v>0</v>
      </c>
      <c r="L33" s="56">
        <v>1</v>
      </c>
      <c r="M33" s="56">
        <v>14694</v>
      </c>
      <c r="N33" s="56">
        <v>1469400</v>
      </c>
    </row>
    <row r="34" spans="2:15" ht="15" customHeight="1">
      <c r="B34" s="52" t="s">
        <v>140</v>
      </c>
      <c r="C34" s="53" t="s">
        <v>141</v>
      </c>
      <c r="D34" s="54">
        <v>20.5</v>
      </c>
      <c r="E34" s="54">
        <v>20.6</v>
      </c>
      <c r="F34" s="54">
        <v>20.27</v>
      </c>
      <c r="G34" s="54">
        <v>20.5</v>
      </c>
      <c r="H34" s="54">
        <v>20.75</v>
      </c>
      <c r="I34" s="54">
        <v>20.27</v>
      </c>
      <c r="J34" s="54">
        <v>20.75</v>
      </c>
      <c r="K34" s="55">
        <v>-2.31</v>
      </c>
      <c r="L34" s="56">
        <v>3</v>
      </c>
      <c r="M34" s="56">
        <v>120000</v>
      </c>
      <c r="N34" s="56">
        <v>2460400</v>
      </c>
    </row>
    <row r="35" spans="2:15" ht="15" customHeight="1">
      <c r="B35" s="52" t="s">
        <v>279</v>
      </c>
      <c r="C35" s="53" t="s">
        <v>280</v>
      </c>
      <c r="D35" s="54">
        <v>10.050000000000001</v>
      </c>
      <c r="E35" s="54">
        <v>10.050000000000001</v>
      </c>
      <c r="F35" s="54">
        <v>10.050000000000001</v>
      </c>
      <c r="G35" s="54">
        <v>10.050000000000001</v>
      </c>
      <c r="H35" s="54">
        <v>10.09</v>
      </c>
      <c r="I35" s="54">
        <v>10.050000000000001</v>
      </c>
      <c r="J35" s="54">
        <v>10.050000000000001</v>
      </c>
      <c r="K35" s="55">
        <v>0</v>
      </c>
      <c r="L35" s="56">
        <v>13</v>
      </c>
      <c r="M35" s="56">
        <v>4700000</v>
      </c>
      <c r="N35" s="56">
        <v>47235000</v>
      </c>
    </row>
    <row r="36" spans="2:15" ht="15" customHeight="1">
      <c r="B36" s="165" t="s">
        <v>122</v>
      </c>
      <c r="C36" s="166"/>
      <c r="D36" s="167"/>
      <c r="E36" s="168"/>
      <c r="F36" s="168"/>
      <c r="G36" s="168"/>
      <c r="H36" s="168"/>
      <c r="I36" s="168"/>
      <c r="J36" s="168"/>
      <c r="K36" s="169"/>
      <c r="L36" s="56">
        <f>SUM(L33:L35)</f>
        <v>17</v>
      </c>
      <c r="M36" s="56">
        <f>SUM(M33:M35)</f>
        <v>4834694</v>
      </c>
      <c r="N36" s="56">
        <f>SUM(N33:N35)</f>
        <v>51164800</v>
      </c>
    </row>
    <row r="37" spans="2:15" ht="15" customHeight="1">
      <c r="B37" s="170" t="s">
        <v>26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2"/>
    </row>
    <row r="38" spans="2:15" ht="15" customHeight="1">
      <c r="B38" s="25" t="s">
        <v>119</v>
      </c>
      <c r="C38" s="26" t="s">
        <v>120</v>
      </c>
      <c r="D38" s="54">
        <v>10.25</v>
      </c>
      <c r="E38" s="54">
        <v>10.26</v>
      </c>
      <c r="F38" s="54">
        <v>10.19</v>
      </c>
      <c r="G38" s="54">
        <v>10.220000000000001</v>
      </c>
      <c r="H38" s="54">
        <v>10.199999999999999</v>
      </c>
      <c r="I38" s="54">
        <v>10.19</v>
      </c>
      <c r="J38" s="54">
        <v>10.199999999999999</v>
      </c>
      <c r="K38" s="55">
        <v>-0.1</v>
      </c>
      <c r="L38" s="56">
        <v>45</v>
      </c>
      <c r="M38" s="56">
        <v>5642112</v>
      </c>
      <c r="N38" s="56">
        <v>57663868.409999996</v>
      </c>
      <c r="O38" s="10"/>
    </row>
    <row r="39" spans="2:15" ht="15" customHeight="1">
      <c r="B39" s="165" t="s">
        <v>121</v>
      </c>
      <c r="C39" s="166"/>
      <c r="D39" s="167"/>
      <c r="E39" s="168"/>
      <c r="F39" s="168"/>
      <c r="G39" s="168"/>
      <c r="H39" s="168"/>
      <c r="I39" s="168"/>
      <c r="J39" s="168"/>
      <c r="K39" s="169"/>
      <c r="L39" s="56">
        <v>45</v>
      </c>
      <c r="M39" s="56">
        <v>5642112</v>
      </c>
      <c r="N39" s="56">
        <v>57663868.409999996</v>
      </c>
    </row>
    <row r="40" spans="2:15" ht="15" customHeight="1">
      <c r="B40" s="165" t="s">
        <v>27</v>
      </c>
      <c r="C40" s="166"/>
      <c r="D40" s="167"/>
      <c r="E40" s="168"/>
      <c r="F40" s="168"/>
      <c r="G40" s="168"/>
      <c r="H40" s="168"/>
      <c r="I40" s="168"/>
      <c r="J40" s="168"/>
      <c r="K40" s="169"/>
      <c r="L40" s="56">
        <f>L39+L36+L31+L22+L18+L15+L12</f>
        <v>439</v>
      </c>
      <c r="M40" s="56">
        <f t="shared" ref="M40:N40" si="0">M39+M36+M31+M22+M18+M15+M12</f>
        <v>394148629</v>
      </c>
      <c r="N40" s="56">
        <f t="shared" si="0"/>
        <v>792503152.06999993</v>
      </c>
    </row>
    <row r="41" spans="2:15" ht="23.25" customHeight="1">
      <c r="L41" s="71"/>
      <c r="M41" s="71"/>
      <c r="N41" s="71"/>
    </row>
  </sheetData>
  <mergeCells count="24">
    <mergeCell ref="B1:N1"/>
    <mergeCell ref="B39:C39"/>
    <mergeCell ref="D39:K39"/>
    <mergeCell ref="B3:N3"/>
    <mergeCell ref="B12:C12"/>
    <mergeCell ref="D12:K12"/>
    <mergeCell ref="B13:N13"/>
    <mergeCell ref="B15:C15"/>
    <mergeCell ref="D15:K15"/>
    <mergeCell ref="B19:N19"/>
    <mergeCell ref="B32:N32"/>
    <mergeCell ref="B16:N16"/>
    <mergeCell ref="B18:C18"/>
    <mergeCell ref="D18:K18"/>
    <mergeCell ref="B40:C40"/>
    <mergeCell ref="D40:K40"/>
    <mergeCell ref="B22:C22"/>
    <mergeCell ref="D22:K22"/>
    <mergeCell ref="B23:N23"/>
    <mergeCell ref="B31:C31"/>
    <mergeCell ref="D31:K31"/>
    <mergeCell ref="B36:C36"/>
    <mergeCell ref="D36:K36"/>
    <mergeCell ref="B37:N3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rightToLeft="1" workbookViewId="0">
      <selection activeCell="D34" sqref="D34"/>
    </sheetView>
  </sheetViews>
  <sheetFormatPr defaultRowHeight="14.25"/>
  <cols>
    <col min="1" max="1" width="1.125" style="10" customWidth="1"/>
    <col min="2" max="2" width="24" style="10" customWidth="1"/>
    <col min="3" max="3" width="9.75" style="10" customWidth="1"/>
    <col min="4" max="4" width="13.375" style="10" customWidth="1"/>
    <col min="5" max="5" width="18.125" style="10" customWidth="1"/>
    <col min="6" max="6" width="20.625" style="10" customWidth="1"/>
    <col min="7" max="16384" width="9" style="10"/>
  </cols>
  <sheetData>
    <row r="1" spans="2:6" ht="18" customHeight="1">
      <c r="B1" s="183" t="s">
        <v>289</v>
      </c>
      <c r="C1" s="183"/>
      <c r="D1" s="183"/>
      <c r="E1" s="183"/>
      <c r="F1" s="183"/>
    </row>
    <row r="2" spans="2:6" ht="18" customHeight="1">
      <c r="B2" s="183"/>
      <c r="C2" s="183"/>
      <c r="D2" s="183"/>
      <c r="E2" s="183"/>
      <c r="F2" s="183"/>
    </row>
    <row r="3" spans="2:6" ht="27.75" customHeight="1">
      <c r="B3" s="183" t="s">
        <v>326</v>
      </c>
      <c r="C3" s="183"/>
      <c r="D3" s="183"/>
      <c r="E3" s="183"/>
      <c r="F3" s="183"/>
    </row>
    <row r="4" spans="2:6" ht="21" customHeight="1">
      <c r="B4" s="102" t="s">
        <v>28</v>
      </c>
      <c r="C4" s="103" t="s">
        <v>12</v>
      </c>
      <c r="D4" s="103" t="s">
        <v>3</v>
      </c>
      <c r="E4" s="103" t="s">
        <v>36</v>
      </c>
      <c r="F4" s="103" t="s">
        <v>1</v>
      </c>
    </row>
    <row r="5" spans="2:6" ht="18">
      <c r="B5" s="184" t="s">
        <v>21</v>
      </c>
      <c r="C5" s="185"/>
      <c r="D5" s="185"/>
      <c r="E5" s="185"/>
      <c r="F5" s="186"/>
    </row>
    <row r="6" spans="2:6" ht="18">
      <c r="B6" s="104" t="s">
        <v>327</v>
      </c>
      <c r="C6" s="105" t="s">
        <v>106</v>
      </c>
      <c r="D6" s="106">
        <v>4</v>
      </c>
      <c r="E6" s="106">
        <v>14000000</v>
      </c>
      <c r="F6" s="106">
        <v>16713070</v>
      </c>
    </row>
    <row r="7" spans="2:6" ht="18">
      <c r="B7" s="104" t="s">
        <v>328</v>
      </c>
      <c r="C7" s="105" t="s">
        <v>251</v>
      </c>
      <c r="D7" s="106">
        <v>6</v>
      </c>
      <c r="E7" s="106">
        <v>13540000</v>
      </c>
      <c r="F7" s="106">
        <v>13236300</v>
      </c>
    </row>
    <row r="8" spans="2:6" ht="18">
      <c r="B8" s="187" t="s">
        <v>22</v>
      </c>
      <c r="C8" s="188"/>
      <c r="D8" s="107">
        <f>SUM(D6:D7)</f>
        <v>10</v>
      </c>
      <c r="E8" s="107">
        <f>SUM(E6:E7)</f>
        <v>27540000</v>
      </c>
      <c r="F8" s="107">
        <f>SUM(F6:F7)</f>
        <v>29949370</v>
      </c>
    </row>
    <row r="9" spans="2:6" ht="18">
      <c r="B9" s="184" t="s">
        <v>329</v>
      </c>
      <c r="C9" s="185"/>
      <c r="D9" s="185"/>
      <c r="E9" s="185"/>
      <c r="F9" s="186"/>
    </row>
    <row r="10" spans="2:6" ht="18">
      <c r="B10" s="104" t="s">
        <v>330</v>
      </c>
      <c r="C10" s="105" t="s">
        <v>147</v>
      </c>
      <c r="D10" s="106">
        <v>2</v>
      </c>
      <c r="E10" s="106">
        <v>10013000</v>
      </c>
      <c r="F10" s="106">
        <v>74396720</v>
      </c>
    </row>
    <row r="11" spans="2:6" ht="18">
      <c r="B11" s="181" t="s">
        <v>331</v>
      </c>
      <c r="C11" s="182"/>
      <c r="D11" s="107">
        <f>SUM(D10)</f>
        <v>2</v>
      </c>
      <c r="E11" s="107">
        <f>SUM(E10)</f>
        <v>10013000</v>
      </c>
      <c r="F11" s="107">
        <f>SUM(F10)</f>
        <v>74396720</v>
      </c>
    </row>
    <row r="12" spans="2:6" ht="18">
      <c r="B12" s="181" t="s">
        <v>332</v>
      </c>
      <c r="C12" s="182"/>
      <c r="D12" s="107">
        <f>D8+D11</f>
        <v>12</v>
      </c>
      <c r="E12" s="107">
        <f>E8+E11</f>
        <v>37553000</v>
      </c>
      <c r="F12" s="107">
        <f>F8+F11</f>
        <v>104346090</v>
      </c>
    </row>
    <row r="13" spans="2:6" ht="18">
      <c r="B13" s="108"/>
      <c r="C13" s="108"/>
      <c r="D13" s="108"/>
      <c r="E13" s="108"/>
      <c r="F13" s="108"/>
    </row>
    <row r="14" spans="2:6" ht="18">
      <c r="B14" s="183" t="s">
        <v>333</v>
      </c>
      <c r="C14" s="183"/>
      <c r="D14" s="183"/>
      <c r="E14" s="183"/>
      <c r="F14" s="183"/>
    </row>
    <row r="15" spans="2:6" ht="36">
      <c r="B15" s="109" t="s">
        <v>28</v>
      </c>
      <c r="C15" s="110" t="s">
        <v>12</v>
      </c>
      <c r="D15" s="110" t="s">
        <v>3</v>
      </c>
      <c r="E15" s="110" t="s">
        <v>36</v>
      </c>
      <c r="F15" s="110" t="s">
        <v>1</v>
      </c>
    </row>
    <row r="16" spans="2:6" ht="18">
      <c r="B16" s="184" t="s">
        <v>21</v>
      </c>
      <c r="C16" s="185"/>
      <c r="D16" s="185"/>
      <c r="E16" s="185"/>
      <c r="F16" s="186"/>
    </row>
    <row r="17" spans="2:6" ht="18">
      <c r="B17" s="104" t="s">
        <v>334</v>
      </c>
      <c r="C17" s="105" t="s">
        <v>129</v>
      </c>
      <c r="D17" s="106">
        <v>4</v>
      </c>
      <c r="E17" s="106">
        <v>4100000</v>
      </c>
      <c r="F17" s="106">
        <v>1927000</v>
      </c>
    </row>
    <row r="18" spans="2:6" ht="18">
      <c r="B18" s="104" t="s">
        <v>327</v>
      </c>
      <c r="C18" s="105" t="s">
        <v>106</v>
      </c>
      <c r="D18" s="106">
        <v>1</v>
      </c>
      <c r="E18" s="106">
        <v>1229375</v>
      </c>
      <c r="F18" s="106">
        <v>1475250</v>
      </c>
    </row>
    <row r="19" spans="2:6" ht="18">
      <c r="B19" s="104" t="s">
        <v>328</v>
      </c>
      <c r="C19" s="105" t="s">
        <v>251</v>
      </c>
      <c r="D19" s="106">
        <v>7</v>
      </c>
      <c r="E19" s="106">
        <v>66701438</v>
      </c>
      <c r="F19" s="106">
        <v>64160394.859999999</v>
      </c>
    </row>
    <row r="20" spans="2:6" ht="18">
      <c r="B20" s="187" t="s">
        <v>22</v>
      </c>
      <c r="C20" s="188"/>
      <c r="D20" s="107">
        <f>SUM(D17:D19)</f>
        <v>12</v>
      </c>
      <c r="E20" s="107">
        <f>SUM(E17:E19)</f>
        <v>72030813</v>
      </c>
      <c r="F20" s="107">
        <f>SUM(F17:F19)</f>
        <v>67562644.859999999</v>
      </c>
    </row>
    <row r="21" spans="2:6" ht="18">
      <c r="B21" s="189" t="s">
        <v>23</v>
      </c>
      <c r="C21" s="190"/>
      <c r="D21" s="190"/>
      <c r="E21" s="190"/>
      <c r="F21" s="191"/>
    </row>
    <row r="22" spans="2:6" ht="18">
      <c r="B22" s="111" t="s">
        <v>335</v>
      </c>
      <c r="C22" s="112" t="s">
        <v>144</v>
      </c>
      <c r="D22" s="107">
        <v>8</v>
      </c>
      <c r="E22" s="107">
        <v>2000000</v>
      </c>
      <c r="F22" s="107">
        <v>11350000</v>
      </c>
    </row>
    <row r="23" spans="2:6" ht="18">
      <c r="B23" s="181" t="s">
        <v>117</v>
      </c>
      <c r="C23" s="182"/>
      <c r="D23" s="107">
        <f>SUM(D22)</f>
        <v>8</v>
      </c>
      <c r="E23" s="107">
        <f>SUM(E22)</f>
        <v>2000000</v>
      </c>
      <c r="F23" s="107">
        <f>SUM(F22)</f>
        <v>11350000</v>
      </c>
    </row>
    <row r="24" spans="2:6" ht="18">
      <c r="B24" s="189" t="s">
        <v>336</v>
      </c>
      <c r="C24" s="190"/>
      <c r="D24" s="190"/>
      <c r="E24" s="190"/>
      <c r="F24" s="191"/>
    </row>
    <row r="25" spans="2:6" ht="18">
      <c r="B25" s="111" t="s">
        <v>133</v>
      </c>
      <c r="C25" s="112" t="s">
        <v>132</v>
      </c>
      <c r="D25" s="107">
        <v>43</v>
      </c>
      <c r="E25" s="107">
        <v>33500000</v>
      </c>
      <c r="F25" s="107">
        <v>133027071.90000001</v>
      </c>
    </row>
    <row r="26" spans="2:6" ht="18">
      <c r="B26" s="181" t="s">
        <v>337</v>
      </c>
      <c r="C26" s="182"/>
      <c r="D26" s="107">
        <f>SUM(D25)</f>
        <v>43</v>
      </c>
      <c r="E26" s="107">
        <f>SUM(E25)</f>
        <v>33500000</v>
      </c>
      <c r="F26" s="107">
        <f>SUM(F25)</f>
        <v>133027071.90000001</v>
      </c>
    </row>
    <row r="27" spans="2:6" ht="18">
      <c r="B27" s="181" t="s">
        <v>332</v>
      </c>
      <c r="C27" s="182"/>
      <c r="D27" s="107">
        <f>D20+D23+D26</f>
        <v>63</v>
      </c>
      <c r="E27" s="107">
        <f>E20+E23+E26</f>
        <v>107530813</v>
      </c>
      <c r="F27" s="107">
        <f>F20+F23+F26</f>
        <v>211939716.75999999</v>
      </c>
    </row>
  </sheetData>
  <mergeCells count="15">
    <mergeCell ref="B1:F2"/>
    <mergeCell ref="B3:F3"/>
    <mergeCell ref="B5:F5"/>
    <mergeCell ref="B8:C8"/>
    <mergeCell ref="B9:F9"/>
    <mergeCell ref="B11:C11"/>
    <mergeCell ref="B12:C12"/>
    <mergeCell ref="B14:F14"/>
    <mergeCell ref="B16:F16"/>
    <mergeCell ref="B27:C27"/>
    <mergeCell ref="B20:C20"/>
    <mergeCell ref="B21:F21"/>
    <mergeCell ref="B23:C23"/>
    <mergeCell ref="B24:F24"/>
    <mergeCell ref="B26:C2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rightToLeft="1" workbookViewId="0">
      <selection activeCell="C7" sqref="C7"/>
    </sheetView>
  </sheetViews>
  <sheetFormatPr defaultRowHeight="14.25"/>
  <cols>
    <col min="1" max="1" width="18.75" customWidth="1"/>
    <col min="2" max="2" width="11.375" customWidth="1"/>
    <col min="3" max="3" width="10.375" customWidth="1"/>
    <col min="7" max="7" width="10" bestFit="1" customWidth="1"/>
    <col min="9" max="9" width="7.625" customWidth="1"/>
    <col min="12" max="12" width="15.5" customWidth="1"/>
    <col min="13" max="13" width="16" customWidth="1"/>
  </cols>
  <sheetData>
    <row r="1" spans="1:13" s="10" customFormat="1" ht="32.25" customHeight="1">
      <c r="A1" s="173" t="s">
        <v>287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4"/>
    </row>
    <row r="2" spans="1:13" s="10" customFormat="1" ht="38.25" customHeight="1">
      <c r="A2" s="50" t="s">
        <v>11</v>
      </c>
      <c r="B2" s="51" t="s">
        <v>12</v>
      </c>
      <c r="C2" s="51" t="s">
        <v>13</v>
      </c>
      <c r="D2" s="51" t="s">
        <v>14</v>
      </c>
      <c r="E2" s="51" t="s">
        <v>15</v>
      </c>
      <c r="F2" s="51" t="s">
        <v>16</v>
      </c>
      <c r="G2" s="51" t="s">
        <v>17</v>
      </c>
      <c r="H2" s="51" t="s">
        <v>18</v>
      </c>
      <c r="I2" s="51" t="s">
        <v>19</v>
      </c>
      <c r="J2" s="51" t="s">
        <v>20</v>
      </c>
      <c r="K2" s="51" t="s">
        <v>3</v>
      </c>
      <c r="L2" s="51" t="s">
        <v>2</v>
      </c>
      <c r="M2" s="51" t="s">
        <v>1</v>
      </c>
    </row>
    <row r="3" spans="1:13" s="10" customFormat="1" ht="23.1" customHeight="1">
      <c r="A3" s="192" t="s">
        <v>24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4"/>
    </row>
    <row r="4" spans="1:13" s="10" customFormat="1" ht="23.1" customHeight="1">
      <c r="A4" s="52" t="s">
        <v>99</v>
      </c>
      <c r="B4" s="53" t="s">
        <v>100</v>
      </c>
      <c r="C4" s="89">
        <v>3.02</v>
      </c>
      <c r="D4" s="89">
        <v>3.05</v>
      </c>
      <c r="E4" s="89">
        <v>3</v>
      </c>
      <c r="F4" s="89">
        <v>3.02</v>
      </c>
      <c r="G4" s="89">
        <v>3</v>
      </c>
      <c r="H4" s="89">
        <v>3</v>
      </c>
      <c r="I4" s="89">
        <v>3</v>
      </c>
      <c r="J4" s="90">
        <v>0</v>
      </c>
      <c r="K4" s="91">
        <v>6</v>
      </c>
      <c r="L4" s="91">
        <v>1250000</v>
      </c>
      <c r="M4" s="91">
        <v>3769500</v>
      </c>
    </row>
    <row r="5" spans="1:13" s="10" customFormat="1" ht="23.1" customHeight="1">
      <c r="A5" s="165" t="s">
        <v>25</v>
      </c>
      <c r="B5" s="166"/>
      <c r="C5" s="167"/>
      <c r="D5" s="168"/>
      <c r="E5" s="168"/>
      <c r="F5" s="168"/>
      <c r="G5" s="168"/>
      <c r="H5" s="168"/>
      <c r="I5" s="168"/>
      <c r="J5" s="169"/>
      <c r="K5" s="91">
        <f>SUM(K4:K4)</f>
        <v>6</v>
      </c>
      <c r="L5" s="91">
        <f>SUM(L4:L4)</f>
        <v>1250000</v>
      </c>
      <c r="M5" s="91">
        <f>SUM(M4:M4)</f>
        <v>3769500</v>
      </c>
    </row>
    <row r="6" spans="1:13" s="10" customFormat="1" ht="23.1" customHeight="1">
      <c r="A6" s="170" t="s">
        <v>42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2"/>
    </row>
    <row r="7" spans="1:13" s="10" customFormat="1" ht="23.1" customHeight="1">
      <c r="A7" s="52" t="s">
        <v>111</v>
      </c>
      <c r="B7" s="53" t="s">
        <v>110</v>
      </c>
      <c r="C7" s="89">
        <v>7.8</v>
      </c>
      <c r="D7" s="89">
        <v>7.9</v>
      </c>
      <c r="E7" s="89">
        <v>7.51</v>
      </c>
      <c r="F7" s="89">
        <v>7.75</v>
      </c>
      <c r="G7" s="89">
        <v>7.6</v>
      </c>
      <c r="H7" s="89">
        <v>7.51</v>
      </c>
      <c r="I7" s="89">
        <v>7.6</v>
      </c>
      <c r="J7" s="90">
        <v>-1.18</v>
      </c>
      <c r="K7" s="91">
        <v>3</v>
      </c>
      <c r="L7" s="91">
        <v>468691</v>
      </c>
      <c r="M7" s="91">
        <v>3631789.8</v>
      </c>
    </row>
    <row r="8" spans="1:13" s="10" customFormat="1" ht="23.1" customHeight="1">
      <c r="A8" s="195" t="s">
        <v>122</v>
      </c>
      <c r="B8" s="196"/>
      <c r="C8" s="167"/>
      <c r="D8" s="168"/>
      <c r="E8" s="168"/>
      <c r="F8" s="168"/>
      <c r="G8" s="168"/>
      <c r="H8" s="168"/>
      <c r="I8" s="168"/>
      <c r="J8" s="169"/>
      <c r="K8" s="91">
        <f>K7</f>
        <v>3</v>
      </c>
      <c r="L8" s="91">
        <f t="shared" ref="L8:M8" si="0">L7</f>
        <v>468691</v>
      </c>
      <c r="M8" s="91">
        <f t="shared" si="0"/>
        <v>3631789.8</v>
      </c>
    </row>
    <row r="9" spans="1:13" s="10" customFormat="1" ht="23.1" customHeight="1">
      <c r="A9" s="165" t="s">
        <v>125</v>
      </c>
      <c r="B9" s="166"/>
      <c r="C9" s="167"/>
      <c r="D9" s="168"/>
      <c r="E9" s="168"/>
      <c r="F9" s="168"/>
      <c r="G9" s="168"/>
      <c r="H9" s="168"/>
      <c r="I9" s="168"/>
      <c r="J9" s="169"/>
      <c r="K9" s="91">
        <f>K8+K5</f>
        <v>9</v>
      </c>
      <c r="L9" s="91">
        <f t="shared" ref="L9:M9" si="1">L8+L5</f>
        <v>1718691</v>
      </c>
      <c r="M9" s="91">
        <f t="shared" si="1"/>
        <v>7401289.7999999998</v>
      </c>
    </row>
  </sheetData>
  <mergeCells count="9">
    <mergeCell ref="A9:B9"/>
    <mergeCell ref="C9:J9"/>
    <mergeCell ref="A1:M1"/>
    <mergeCell ref="A5:B5"/>
    <mergeCell ref="C5:J5"/>
    <mergeCell ref="A3:M3"/>
    <mergeCell ref="A6:M6"/>
    <mergeCell ref="A8:B8"/>
    <mergeCell ref="C8:J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rightToLeft="1" workbookViewId="0">
      <selection activeCell="B7" sqref="B7:F7"/>
    </sheetView>
  </sheetViews>
  <sheetFormatPr defaultRowHeight="14.25"/>
  <cols>
    <col min="1" max="1" width="3.75" style="113" customWidth="1"/>
    <col min="2" max="2" width="25.25" style="113" bestFit="1" customWidth="1"/>
    <col min="3" max="3" width="12.375" style="113" customWidth="1"/>
    <col min="4" max="4" width="11.625" style="113" customWidth="1"/>
    <col min="5" max="5" width="16.25" style="113" customWidth="1"/>
    <col min="6" max="6" width="20.75" style="113" customWidth="1"/>
    <col min="7" max="255" width="9" style="113"/>
    <col min="256" max="256" width="3.75" style="113" customWidth="1"/>
    <col min="257" max="257" width="25.25" style="113" bestFit="1" customWidth="1"/>
    <col min="258" max="258" width="12.375" style="113" customWidth="1"/>
    <col min="259" max="259" width="11.625" style="113" customWidth="1"/>
    <col min="260" max="260" width="16.25" style="113" customWidth="1"/>
    <col min="261" max="261" width="20.75" style="113" customWidth="1"/>
    <col min="262" max="511" width="9" style="113"/>
    <col min="512" max="512" width="3.75" style="113" customWidth="1"/>
    <col min="513" max="513" width="25.25" style="113" bestFit="1" customWidth="1"/>
    <col min="514" max="514" width="12.375" style="113" customWidth="1"/>
    <col min="515" max="515" width="11.625" style="113" customWidth="1"/>
    <col min="516" max="516" width="16.25" style="113" customWidth="1"/>
    <col min="517" max="517" width="20.75" style="113" customWidth="1"/>
    <col min="518" max="767" width="9" style="113"/>
    <col min="768" max="768" width="3.75" style="113" customWidth="1"/>
    <col min="769" max="769" width="25.25" style="113" bestFit="1" customWidth="1"/>
    <col min="770" max="770" width="12.375" style="113" customWidth="1"/>
    <col min="771" max="771" width="11.625" style="113" customWidth="1"/>
    <col min="772" max="772" width="16.25" style="113" customWidth="1"/>
    <col min="773" max="773" width="20.75" style="113" customWidth="1"/>
    <col min="774" max="1023" width="9" style="113"/>
    <col min="1024" max="1024" width="3.75" style="113" customWidth="1"/>
    <col min="1025" max="1025" width="25.25" style="113" bestFit="1" customWidth="1"/>
    <col min="1026" max="1026" width="12.375" style="113" customWidth="1"/>
    <col min="1027" max="1027" width="11.625" style="113" customWidth="1"/>
    <col min="1028" max="1028" width="16.25" style="113" customWidth="1"/>
    <col min="1029" max="1029" width="20.75" style="113" customWidth="1"/>
    <col min="1030" max="1279" width="9" style="113"/>
    <col min="1280" max="1280" width="3.75" style="113" customWidth="1"/>
    <col min="1281" max="1281" width="25.25" style="113" bestFit="1" customWidth="1"/>
    <col min="1282" max="1282" width="12.375" style="113" customWidth="1"/>
    <col min="1283" max="1283" width="11.625" style="113" customWidth="1"/>
    <col min="1284" max="1284" width="16.25" style="113" customWidth="1"/>
    <col min="1285" max="1285" width="20.75" style="113" customWidth="1"/>
    <col min="1286" max="1535" width="9" style="113"/>
    <col min="1536" max="1536" width="3.75" style="113" customWidth="1"/>
    <col min="1537" max="1537" width="25.25" style="113" bestFit="1" customWidth="1"/>
    <col min="1538" max="1538" width="12.375" style="113" customWidth="1"/>
    <col min="1539" max="1539" width="11.625" style="113" customWidth="1"/>
    <col min="1540" max="1540" width="16.25" style="113" customWidth="1"/>
    <col min="1541" max="1541" width="20.75" style="113" customWidth="1"/>
    <col min="1542" max="1791" width="9" style="113"/>
    <col min="1792" max="1792" width="3.75" style="113" customWidth="1"/>
    <col min="1793" max="1793" width="25.25" style="113" bestFit="1" customWidth="1"/>
    <col min="1794" max="1794" width="12.375" style="113" customWidth="1"/>
    <col min="1795" max="1795" width="11.625" style="113" customWidth="1"/>
    <col min="1796" max="1796" width="16.25" style="113" customWidth="1"/>
    <col min="1797" max="1797" width="20.75" style="113" customWidth="1"/>
    <col min="1798" max="2047" width="9" style="113"/>
    <col min="2048" max="2048" width="3.75" style="113" customWidth="1"/>
    <col min="2049" max="2049" width="25.25" style="113" bestFit="1" customWidth="1"/>
    <col min="2050" max="2050" width="12.375" style="113" customWidth="1"/>
    <col min="2051" max="2051" width="11.625" style="113" customWidth="1"/>
    <col min="2052" max="2052" width="16.25" style="113" customWidth="1"/>
    <col min="2053" max="2053" width="20.75" style="113" customWidth="1"/>
    <col min="2054" max="2303" width="9" style="113"/>
    <col min="2304" max="2304" width="3.75" style="113" customWidth="1"/>
    <col min="2305" max="2305" width="25.25" style="113" bestFit="1" customWidth="1"/>
    <col min="2306" max="2306" width="12.375" style="113" customWidth="1"/>
    <col min="2307" max="2307" width="11.625" style="113" customWidth="1"/>
    <col min="2308" max="2308" width="16.25" style="113" customWidth="1"/>
    <col min="2309" max="2309" width="20.75" style="113" customWidth="1"/>
    <col min="2310" max="2559" width="9" style="113"/>
    <col min="2560" max="2560" width="3.75" style="113" customWidth="1"/>
    <col min="2561" max="2561" width="25.25" style="113" bestFit="1" customWidth="1"/>
    <col min="2562" max="2562" width="12.375" style="113" customWidth="1"/>
    <col min="2563" max="2563" width="11.625" style="113" customWidth="1"/>
    <col min="2564" max="2564" width="16.25" style="113" customWidth="1"/>
    <col min="2565" max="2565" width="20.75" style="113" customWidth="1"/>
    <col min="2566" max="2815" width="9" style="113"/>
    <col min="2816" max="2816" width="3.75" style="113" customWidth="1"/>
    <col min="2817" max="2817" width="25.25" style="113" bestFit="1" customWidth="1"/>
    <col min="2818" max="2818" width="12.375" style="113" customWidth="1"/>
    <col min="2819" max="2819" width="11.625" style="113" customWidth="1"/>
    <col min="2820" max="2820" width="16.25" style="113" customWidth="1"/>
    <col min="2821" max="2821" width="20.75" style="113" customWidth="1"/>
    <col min="2822" max="3071" width="9" style="113"/>
    <col min="3072" max="3072" width="3.75" style="113" customWidth="1"/>
    <col min="3073" max="3073" width="25.25" style="113" bestFit="1" customWidth="1"/>
    <col min="3074" max="3074" width="12.375" style="113" customWidth="1"/>
    <col min="3075" max="3075" width="11.625" style="113" customWidth="1"/>
    <col min="3076" max="3076" width="16.25" style="113" customWidth="1"/>
    <col min="3077" max="3077" width="20.75" style="113" customWidth="1"/>
    <col min="3078" max="3327" width="9" style="113"/>
    <col min="3328" max="3328" width="3.75" style="113" customWidth="1"/>
    <col min="3329" max="3329" width="25.25" style="113" bestFit="1" customWidth="1"/>
    <col min="3330" max="3330" width="12.375" style="113" customWidth="1"/>
    <col min="3331" max="3331" width="11.625" style="113" customWidth="1"/>
    <col min="3332" max="3332" width="16.25" style="113" customWidth="1"/>
    <col min="3333" max="3333" width="20.75" style="113" customWidth="1"/>
    <col min="3334" max="3583" width="9" style="113"/>
    <col min="3584" max="3584" width="3.75" style="113" customWidth="1"/>
    <col min="3585" max="3585" width="25.25" style="113" bestFit="1" customWidth="1"/>
    <col min="3586" max="3586" width="12.375" style="113" customWidth="1"/>
    <col min="3587" max="3587" width="11.625" style="113" customWidth="1"/>
    <col min="3588" max="3588" width="16.25" style="113" customWidth="1"/>
    <col min="3589" max="3589" width="20.75" style="113" customWidth="1"/>
    <col min="3590" max="3839" width="9" style="113"/>
    <col min="3840" max="3840" width="3.75" style="113" customWidth="1"/>
    <col min="3841" max="3841" width="25.25" style="113" bestFit="1" customWidth="1"/>
    <col min="3842" max="3842" width="12.375" style="113" customWidth="1"/>
    <col min="3843" max="3843" width="11.625" style="113" customWidth="1"/>
    <col min="3844" max="3844" width="16.25" style="113" customWidth="1"/>
    <col min="3845" max="3845" width="20.75" style="113" customWidth="1"/>
    <col min="3846" max="4095" width="9" style="113"/>
    <col min="4096" max="4096" width="3.75" style="113" customWidth="1"/>
    <col min="4097" max="4097" width="25.25" style="113" bestFit="1" customWidth="1"/>
    <col min="4098" max="4098" width="12.375" style="113" customWidth="1"/>
    <col min="4099" max="4099" width="11.625" style="113" customWidth="1"/>
    <col min="4100" max="4100" width="16.25" style="113" customWidth="1"/>
    <col min="4101" max="4101" width="20.75" style="113" customWidth="1"/>
    <col min="4102" max="4351" width="9" style="113"/>
    <col min="4352" max="4352" width="3.75" style="113" customWidth="1"/>
    <col min="4353" max="4353" width="25.25" style="113" bestFit="1" customWidth="1"/>
    <col min="4354" max="4354" width="12.375" style="113" customWidth="1"/>
    <col min="4355" max="4355" width="11.625" style="113" customWidth="1"/>
    <col min="4356" max="4356" width="16.25" style="113" customWidth="1"/>
    <col min="4357" max="4357" width="20.75" style="113" customWidth="1"/>
    <col min="4358" max="4607" width="9" style="113"/>
    <col min="4608" max="4608" width="3.75" style="113" customWidth="1"/>
    <col min="4609" max="4609" width="25.25" style="113" bestFit="1" customWidth="1"/>
    <col min="4610" max="4610" width="12.375" style="113" customWidth="1"/>
    <col min="4611" max="4611" width="11.625" style="113" customWidth="1"/>
    <col min="4612" max="4612" width="16.25" style="113" customWidth="1"/>
    <col min="4613" max="4613" width="20.75" style="113" customWidth="1"/>
    <col min="4614" max="4863" width="9" style="113"/>
    <col min="4864" max="4864" width="3.75" style="113" customWidth="1"/>
    <col min="4865" max="4865" width="25.25" style="113" bestFit="1" customWidth="1"/>
    <col min="4866" max="4866" width="12.375" style="113" customWidth="1"/>
    <col min="4867" max="4867" width="11.625" style="113" customWidth="1"/>
    <col min="4868" max="4868" width="16.25" style="113" customWidth="1"/>
    <col min="4869" max="4869" width="20.75" style="113" customWidth="1"/>
    <col min="4870" max="5119" width="9" style="113"/>
    <col min="5120" max="5120" width="3.75" style="113" customWidth="1"/>
    <col min="5121" max="5121" width="25.25" style="113" bestFit="1" customWidth="1"/>
    <col min="5122" max="5122" width="12.375" style="113" customWidth="1"/>
    <col min="5123" max="5123" width="11.625" style="113" customWidth="1"/>
    <col min="5124" max="5124" width="16.25" style="113" customWidth="1"/>
    <col min="5125" max="5125" width="20.75" style="113" customWidth="1"/>
    <col min="5126" max="5375" width="9" style="113"/>
    <col min="5376" max="5376" width="3.75" style="113" customWidth="1"/>
    <col min="5377" max="5377" width="25.25" style="113" bestFit="1" customWidth="1"/>
    <col min="5378" max="5378" width="12.375" style="113" customWidth="1"/>
    <col min="5379" max="5379" width="11.625" style="113" customWidth="1"/>
    <col min="5380" max="5380" width="16.25" style="113" customWidth="1"/>
    <col min="5381" max="5381" width="20.75" style="113" customWidth="1"/>
    <col min="5382" max="5631" width="9" style="113"/>
    <col min="5632" max="5632" width="3.75" style="113" customWidth="1"/>
    <col min="5633" max="5633" width="25.25" style="113" bestFit="1" customWidth="1"/>
    <col min="5634" max="5634" width="12.375" style="113" customWidth="1"/>
    <col min="5635" max="5635" width="11.625" style="113" customWidth="1"/>
    <col min="5636" max="5636" width="16.25" style="113" customWidth="1"/>
    <col min="5637" max="5637" width="20.75" style="113" customWidth="1"/>
    <col min="5638" max="5887" width="9" style="113"/>
    <col min="5888" max="5888" width="3.75" style="113" customWidth="1"/>
    <col min="5889" max="5889" width="25.25" style="113" bestFit="1" customWidth="1"/>
    <col min="5890" max="5890" width="12.375" style="113" customWidth="1"/>
    <col min="5891" max="5891" width="11.625" style="113" customWidth="1"/>
    <col min="5892" max="5892" width="16.25" style="113" customWidth="1"/>
    <col min="5893" max="5893" width="20.75" style="113" customWidth="1"/>
    <col min="5894" max="6143" width="9" style="113"/>
    <col min="6144" max="6144" width="3.75" style="113" customWidth="1"/>
    <col min="6145" max="6145" width="25.25" style="113" bestFit="1" customWidth="1"/>
    <col min="6146" max="6146" width="12.375" style="113" customWidth="1"/>
    <col min="6147" max="6147" width="11.625" style="113" customWidth="1"/>
    <col min="6148" max="6148" width="16.25" style="113" customWidth="1"/>
    <col min="6149" max="6149" width="20.75" style="113" customWidth="1"/>
    <col min="6150" max="6399" width="9" style="113"/>
    <col min="6400" max="6400" width="3.75" style="113" customWidth="1"/>
    <col min="6401" max="6401" width="25.25" style="113" bestFit="1" customWidth="1"/>
    <col min="6402" max="6402" width="12.375" style="113" customWidth="1"/>
    <col min="6403" max="6403" width="11.625" style="113" customWidth="1"/>
    <col min="6404" max="6404" width="16.25" style="113" customWidth="1"/>
    <col min="6405" max="6405" width="20.75" style="113" customWidth="1"/>
    <col min="6406" max="6655" width="9" style="113"/>
    <col min="6656" max="6656" width="3.75" style="113" customWidth="1"/>
    <col min="6657" max="6657" width="25.25" style="113" bestFit="1" customWidth="1"/>
    <col min="6658" max="6658" width="12.375" style="113" customWidth="1"/>
    <col min="6659" max="6659" width="11.625" style="113" customWidth="1"/>
    <col min="6660" max="6660" width="16.25" style="113" customWidth="1"/>
    <col min="6661" max="6661" width="20.75" style="113" customWidth="1"/>
    <col min="6662" max="6911" width="9" style="113"/>
    <col min="6912" max="6912" width="3.75" style="113" customWidth="1"/>
    <col min="6913" max="6913" width="25.25" style="113" bestFit="1" customWidth="1"/>
    <col min="6914" max="6914" width="12.375" style="113" customWidth="1"/>
    <col min="6915" max="6915" width="11.625" style="113" customWidth="1"/>
    <col min="6916" max="6916" width="16.25" style="113" customWidth="1"/>
    <col min="6917" max="6917" width="20.75" style="113" customWidth="1"/>
    <col min="6918" max="7167" width="9" style="113"/>
    <col min="7168" max="7168" width="3.75" style="113" customWidth="1"/>
    <col min="7169" max="7169" width="25.25" style="113" bestFit="1" customWidth="1"/>
    <col min="7170" max="7170" width="12.375" style="113" customWidth="1"/>
    <col min="7171" max="7171" width="11.625" style="113" customWidth="1"/>
    <col min="7172" max="7172" width="16.25" style="113" customWidth="1"/>
    <col min="7173" max="7173" width="20.75" style="113" customWidth="1"/>
    <col min="7174" max="7423" width="9" style="113"/>
    <col min="7424" max="7424" width="3.75" style="113" customWidth="1"/>
    <col min="7425" max="7425" width="25.25" style="113" bestFit="1" customWidth="1"/>
    <col min="7426" max="7426" width="12.375" style="113" customWidth="1"/>
    <col min="7427" max="7427" width="11.625" style="113" customWidth="1"/>
    <col min="7428" max="7428" width="16.25" style="113" customWidth="1"/>
    <col min="7429" max="7429" width="20.75" style="113" customWidth="1"/>
    <col min="7430" max="7679" width="9" style="113"/>
    <col min="7680" max="7680" width="3.75" style="113" customWidth="1"/>
    <col min="7681" max="7681" width="25.25" style="113" bestFit="1" customWidth="1"/>
    <col min="7682" max="7682" width="12.375" style="113" customWidth="1"/>
    <col min="7683" max="7683" width="11.625" style="113" customWidth="1"/>
    <col min="7684" max="7684" width="16.25" style="113" customWidth="1"/>
    <col min="7685" max="7685" width="20.75" style="113" customWidth="1"/>
    <col min="7686" max="7935" width="9" style="113"/>
    <col min="7936" max="7936" width="3.75" style="113" customWidth="1"/>
    <col min="7937" max="7937" width="25.25" style="113" bestFit="1" customWidth="1"/>
    <col min="7938" max="7938" width="12.375" style="113" customWidth="1"/>
    <col min="7939" max="7939" width="11.625" style="113" customWidth="1"/>
    <col min="7940" max="7940" width="16.25" style="113" customWidth="1"/>
    <col min="7941" max="7941" width="20.75" style="113" customWidth="1"/>
    <col min="7942" max="8191" width="9" style="113"/>
    <col min="8192" max="8192" width="3.75" style="113" customWidth="1"/>
    <col min="8193" max="8193" width="25.25" style="113" bestFit="1" customWidth="1"/>
    <col min="8194" max="8194" width="12.375" style="113" customWidth="1"/>
    <col min="8195" max="8195" width="11.625" style="113" customWidth="1"/>
    <col min="8196" max="8196" width="16.25" style="113" customWidth="1"/>
    <col min="8197" max="8197" width="20.75" style="113" customWidth="1"/>
    <col min="8198" max="8447" width="9" style="113"/>
    <col min="8448" max="8448" width="3.75" style="113" customWidth="1"/>
    <col min="8449" max="8449" width="25.25" style="113" bestFit="1" customWidth="1"/>
    <col min="8450" max="8450" width="12.375" style="113" customWidth="1"/>
    <col min="8451" max="8451" width="11.625" style="113" customWidth="1"/>
    <col min="8452" max="8452" width="16.25" style="113" customWidth="1"/>
    <col min="8453" max="8453" width="20.75" style="113" customWidth="1"/>
    <col min="8454" max="8703" width="9" style="113"/>
    <col min="8704" max="8704" width="3.75" style="113" customWidth="1"/>
    <col min="8705" max="8705" width="25.25" style="113" bestFit="1" customWidth="1"/>
    <col min="8706" max="8706" width="12.375" style="113" customWidth="1"/>
    <col min="8707" max="8707" width="11.625" style="113" customWidth="1"/>
    <col min="8708" max="8708" width="16.25" style="113" customWidth="1"/>
    <col min="8709" max="8709" width="20.75" style="113" customWidth="1"/>
    <col min="8710" max="8959" width="9" style="113"/>
    <col min="8960" max="8960" width="3.75" style="113" customWidth="1"/>
    <col min="8961" max="8961" width="25.25" style="113" bestFit="1" customWidth="1"/>
    <col min="8962" max="8962" width="12.375" style="113" customWidth="1"/>
    <col min="8963" max="8963" width="11.625" style="113" customWidth="1"/>
    <col min="8964" max="8964" width="16.25" style="113" customWidth="1"/>
    <col min="8965" max="8965" width="20.75" style="113" customWidth="1"/>
    <col min="8966" max="9215" width="9" style="113"/>
    <col min="9216" max="9216" width="3.75" style="113" customWidth="1"/>
    <col min="9217" max="9217" width="25.25" style="113" bestFit="1" customWidth="1"/>
    <col min="9218" max="9218" width="12.375" style="113" customWidth="1"/>
    <col min="9219" max="9219" width="11.625" style="113" customWidth="1"/>
    <col min="9220" max="9220" width="16.25" style="113" customWidth="1"/>
    <col min="9221" max="9221" width="20.75" style="113" customWidth="1"/>
    <col min="9222" max="9471" width="9" style="113"/>
    <col min="9472" max="9472" width="3.75" style="113" customWidth="1"/>
    <col min="9473" max="9473" width="25.25" style="113" bestFit="1" customWidth="1"/>
    <col min="9474" max="9474" width="12.375" style="113" customWidth="1"/>
    <col min="9475" max="9475" width="11.625" style="113" customWidth="1"/>
    <col min="9476" max="9476" width="16.25" style="113" customWidth="1"/>
    <col min="9477" max="9477" width="20.75" style="113" customWidth="1"/>
    <col min="9478" max="9727" width="9" style="113"/>
    <col min="9728" max="9728" width="3.75" style="113" customWidth="1"/>
    <col min="9729" max="9729" width="25.25" style="113" bestFit="1" customWidth="1"/>
    <col min="9730" max="9730" width="12.375" style="113" customWidth="1"/>
    <col min="9731" max="9731" width="11.625" style="113" customWidth="1"/>
    <col min="9732" max="9732" width="16.25" style="113" customWidth="1"/>
    <col min="9733" max="9733" width="20.75" style="113" customWidth="1"/>
    <col min="9734" max="9983" width="9" style="113"/>
    <col min="9984" max="9984" width="3.75" style="113" customWidth="1"/>
    <col min="9985" max="9985" width="25.25" style="113" bestFit="1" customWidth="1"/>
    <col min="9986" max="9986" width="12.375" style="113" customWidth="1"/>
    <col min="9987" max="9987" width="11.625" style="113" customWidth="1"/>
    <col min="9988" max="9988" width="16.25" style="113" customWidth="1"/>
    <col min="9989" max="9989" width="20.75" style="113" customWidth="1"/>
    <col min="9990" max="10239" width="9" style="113"/>
    <col min="10240" max="10240" width="3.75" style="113" customWidth="1"/>
    <col min="10241" max="10241" width="25.25" style="113" bestFit="1" customWidth="1"/>
    <col min="10242" max="10242" width="12.375" style="113" customWidth="1"/>
    <col min="10243" max="10243" width="11.625" style="113" customWidth="1"/>
    <col min="10244" max="10244" width="16.25" style="113" customWidth="1"/>
    <col min="10245" max="10245" width="20.75" style="113" customWidth="1"/>
    <col min="10246" max="10495" width="9" style="113"/>
    <col min="10496" max="10496" width="3.75" style="113" customWidth="1"/>
    <col min="10497" max="10497" width="25.25" style="113" bestFit="1" customWidth="1"/>
    <col min="10498" max="10498" width="12.375" style="113" customWidth="1"/>
    <col min="10499" max="10499" width="11.625" style="113" customWidth="1"/>
    <col min="10500" max="10500" width="16.25" style="113" customWidth="1"/>
    <col min="10501" max="10501" width="20.75" style="113" customWidth="1"/>
    <col min="10502" max="10751" width="9" style="113"/>
    <col min="10752" max="10752" width="3.75" style="113" customWidth="1"/>
    <col min="10753" max="10753" width="25.25" style="113" bestFit="1" customWidth="1"/>
    <col min="10754" max="10754" width="12.375" style="113" customWidth="1"/>
    <col min="10755" max="10755" width="11.625" style="113" customWidth="1"/>
    <col min="10756" max="10756" width="16.25" style="113" customWidth="1"/>
    <col min="10757" max="10757" width="20.75" style="113" customWidth="1"/>
    <col min="10758" max="11007" width="9" style="113"/>
    <col min="11008" max="11008" width="3.75" style="113" customWidth="1"/>
    <col min="11009" max="11009" width="25.25" style="113" bestFit="1" customWidth="1"/>
    <col min="11010" max="11010" width="12.375" style="113" customWidth="1"/>
    <col min="11011" max="11011" width="11.625" style="113" customWidth="1"/>
    <col min="11012" max="11012" width="16.25" style="113" customWidth="1"/>
    <col min="11013" max="11013" width="20.75" style="113" customWidth="1"/>
    <col min="11014" max="11263" width="9" style="113"/>
    <col min="11264" max="11264" width="3.75" style="113" customWidth="1"/>
    <col min="11265" max="11265" width="25.25" style="113" bestFit="1" customWidth="1"/>
    <col min="11266" max="11266" width="12.375" style="113" customWidth="1"/>
    <col min="11267" max="11267" width="11.625" style="113" customWidth="1"/>
    <col min="11268" max="11268" width="16.25" style="113" customWidth="1"/>
    <col min="11269" max="11269" width="20.75" style="113" customWidth="1"/>
    <col min="11270" max="11519" width="9" style="113"/>
    <col min="11520" max="11520" width="3.75" style="113" customWidth="1"/>
    <col min="11521" max="11521" width="25.25" style="113" bestFit="1" customWidth="1"/>
    <col min="11522" max="11522" width="12.375" style="113" customWidth="1"/>
    <col min="11523" max="11523" width="11.625" style="113" customWidth="1"/>
    <col min="11524" max="11524" width="16.25" style="113" customWidth="1"/>
    <col min="11525" max="11525" width="20.75" style="113" customWidth="1"/>
    <col min="11526" max="11775" width="9" style="113"/>
    <col min="11776" max="11776" width="3.75" style="113" customWidth="1"/>
    <col min="11777" max="11777" width="25.25" style="113" bestFit="1" customWidth="1"/>
    <col min="11778" max="11778" width="12.375" style="113" customWidth="1"/>
    <col min="11779" max="11779" width="11.625" style="113" customWidth="1"/>
    <col min="11780" max="11780" width="16.25" style="113" customWidth="1"/>
    <col min="11781" max="11781" width="20.75" style="113" customWidth="1"/>
    <col min="11782" max="12031" width="9" style="113"/>
    <col min="12032" max="12032" width="3.75" style="113" customWidth="1"/>
    <col min="12033" max="12033" width="25.25" style="113" bestFit="1" customWidth="1"/>
    <col min="12034" max="12034" width="12.375" style="113" customWidth="1"/>
    <col min="12035" max="12035" width="11.625" style="113" customWidth="1"/>
    <col min="12036" max="12036" width="16.25" style="113" customWidth="1"/>
    <col min="12037" max="12037" width="20.75" style="113" customWidth="1"/>
    <col min="12038" max="12287" width="9" style="113"/>
    <col min="12288" max="12288" width="3.75" style="113" customWidth="1"/>
    <col min="12289" max="12289" width="25.25" style="113" bestFit="1" customWidth="1"/>
    <col min="12290" max="12290" width="12.375" style="113" customWidth="1"/>
    <col min="12291" max="12291" width="11.625" style="113" customWidth="1"/>
    <col min="12292" max="12292" width="16.25" style="113" customWidth="1"/>
    <col min="12293" max="12293" width="20.75" style="113" customWidth="1"/>
    <col min="12294" max="12543" width="9" style="113"/>
    <col min="12544" max="12544" width="3.75" style="113" customWidth="1"/>
    <col min="12545" max="12545" width="25.25" style="113" bestFit="1" customWidth="1"/>
    <col min="12546" max="12546" width="12.375" style="113" customWidth="1"/>
    <col min="12547" max="12547" width="11.625" style="113" customWidth="1"/>
    <col min="12548" max="12548" width="16.25" style="113" customWidth="1"/>
    <col min="12549" max="12549" width="20.75" style="113" customWidth="1"/>
    <col min="12550" max="12799" width="9" style="113"/>
    <col min="12800" max="12800" width="3.75" style="113" customWidth="1"/>
    <col min="12801" max="12801" width="25.25" style="113" bestFit="1" customWidth="1"/>
    <col min="12802" max="12802" width="12.375" style="113" customWidth="1"/>
    <col min="12803" max="12803" width="11.625" style="113" customWidth="1"/>
    <col min="12804" max="12804" width="16.25" style="113" customWidth="1"/>
    <col min="12805" max="12805" width="20.75" style="113" customWidth="1"/>
    <col min="12806" max="13055" width="9" style="113"/>
    <col min="13056" max="13056" width="3.75" style="113" customWidth="1"/>
    <col min="13057" max="13057" width="25.25" style="113" bestFit="1" customWidth="1"/>
    <col min="13058" max="13058" width="12.375" style="113" customWidth="1"/>
    <col min="13059" max="13059" width="11.625" style="113" customWidth="1"/>
    <col min="13060" max="13060" width="16.25" style="113" customWidth="1"/>
    <col min="13061" max="13061" width="20.75" style="113" customWidth="1"/>
    <col min="13062" max="13311" width="9" style="113"/>
    <col min="13312" max="13312" width="3.75" style="113" customWidth="1"/>
    <col min="13313" max="13313" width="25.25" style="113" bestFit="1" customWidth="1"/>
    <col min="13314" max="13314" width="12.375" style="113" customWidth="1"/>
    <col min="13315" max="13315" width="11.625" style="113" customWidth="1"/>
    <col min="13316" max="13316" width="16.25" style="113" customWidth="1"/>
    <col min="13317" max="13317" width="20.75" style="113" customWidth="1"/>
    <col min="13318" max="13567" width="9" style="113"/>
    <col min="13568" max="13568" width="3.75" style="113" customWidth="1"/>
    <col min="13569" max="13569" width="25.25" style="113" bestFit="1" customWidth="1"/>
    <col min="13570" max="13570" width="12.375" style="113" customWidth="1"/>
    <col min="13571" max="13571" width="11.625" style="113" customWidth="1"/>
    <col min="13572" max="13572" width="16.25" style="113" customWidth="1"/>
    <col min="13573" max="13573" width="20.75" style="113" customWidth="1"/>
    <col min="13574" max="13823" width="9" style="113"/>
    <col min="13824" max="13824" width="3.75" style="113" customWidth="1"/>
    <col min="13825" max="13825" width="25.25" style="113" bestFit="1" customWidth="1"/>
    <col min="13826" max="13826" width="12.375" style="113" customWidth="1"/>
    <col min="13827" max="13827" width="11.625" style="113" customWidth="1"/>
    <col min="13828" max="13828" width="16.25" style="113" customWidth="1"/>
    <col min="13829" max="13829" width="20.75" style="113" customWidth="1"/>
    <col min="13830" max="14079" width="9" style="113"/>
    <col min="14080" max="14080" width="3.75" style="113" customWidth="1"/>
    <col min="14081" max="14081" width="25.25" style="113" bestFit="1" customWidth="1"/>
    <col min="14082" max="14082" width="12.375" style="113" customWidth="1"/>
    <col min="14083" max="14083" width="11.625" style="113" customWidth="1"/>
    <col min="14084" max="14084" width="16.25" style="113" customWidth="1"/>
    <col min="14085" max="14085" width="20.75" style="113" customWidth="1"/>
    <col min="14086" max="14335" width="9" style="113"/>
    <col min="14336" max="14336" width="3.75" style="113" customWidth="1"/>
    <col min="14337" max="14337" width="25.25" style="113" bestFit="1" customWidth="1"/>
    <col min="14338" max="14338" width="12.375" style="113" customWidth="1"/>
    <col min="14339" max="14339" width="11.625" style="113" customWidth="1"/>
    <col min="14340" max="14340" width="16.25" style="113" customWidth="1"/>
    <col min="14341" max="14341" width="20.75" style="113" customWidth="1"/>
    <col min="14342" max="14591" width="9" style="113"/>
    <col min="14592" max="14592" width="3.75" style="113" customWidth="1"/>
    <col min="14593" max="14593" width="25.25" style="113" bestFit="1" customWidth="1"/>
    <col min="14594" max="14594" width="12.375" style="113" customWidth="1"/>
    <col min="14595" max="14595" width="11.625" style="113" customWidth="1"/>
    <col min="14596" max="14596" width="16.25" style="113" customWidth="1"/>
    <col min="14597" max="14597" width="20.75" style="113" customWidth="1"/>
    <col min="14598" max="14847" width="9" style="113"/>
    <col min="14848" max="14848" width="3.75" style="113" customWidth="1"/>
    <col min="14849" max="14849" width="25.25" style="113" bestFit="1" customWidth="1"/>
    <col min="14850" max="14850" width="12.375" style="113" customWidth="1"/>
    <col min="14851" max="14851" width="11.625" style="113" customWidth="1"/>
    <col min="14852" max="14852" width="16.25" style="113" customWidth="1"/>
    <col min="14853" max="14853" width="20.75" style="113" customWidth="1"/>
    <col min="14854" max="15103" width="9" style="113"/>
    <col min="15104" max="15104" width="3.75" style="113" customWidth="1"/>
    <col min="15105" max="15105" width="25.25" style="113" bestFit="1" customWidth="1"/>
    <col min="15106" max="15106" width="12.375" style="113" customWidth="1"/>
    <col min="15107" max="15107" width="11.625" style="113" customWidth="1"/>
    <col min="15108" max="15108" width="16.25" style="113" customWidth="1"/>
    <col min="15109" max="15109" width="20.75" style="113" customWidth="1"/>
    <col min="15110" max="15359" width="9" style="113"/>
    <col min="15360" max="15360" width="3.75" style="113" customWidth="1"/>
    <col min="15361" max="15361" width="25.25" style="113" bestFit="1" customWidth="1"/>
    <col min="15362" max="15362" width="12.375" style="113" customWidth="1"/>
    <col min="15363" max="15363" width="11.625" style="113" customWidth="1"/>
    <col min="15364" max="15364" width="16.25" style="113" customWidth="1"/>
    <col min="15365" max="15365" width="20.75" style="113" customWidth="1"/>
    <col min="15366" max="15615" width="9" style="113"/>
    <col min="15616" max="15616" width="3.75" style="113" customWidth="1"/>
    <col min="15617" max="15617" width="25.25" style="113" bestFit="1" customWidth="1"/>
    <col min="15618" max="15618" width="12.375" style="113" customWidth="1"/>
    <col min="15619" max="15619" width="11.625" style="113" customWidth="1"/>
    <col min="15620" max="15620" width="16.25" style="113" customWidth="1"/>
    <col min="15621" max="15621" width="20.75" style="113" customWidth="1"/>
    <col min="15622" max="15871" width="9" style="113"/>
    <col min="15872" max="15872" width="3.75" style="113" customWidth="1"/>
    <col min="15873" max="15873" width="25.25" style="113" bestFit="1" customWidth="1"/>
    <col min="15874" max="15874" width="12.375" style="113" customWidth="1"/>
    <col min="15875" max="15875" width="11.625" style="113" customWidth="1"/>
    <col min="15876" max="15876" width="16.25" style="113" customWidth="1"/>
    <col min="15877" max="15877" width="20.75" style="113" customWidth="1"/>
    <col min="15878" max="16127" width="9" style="113"/>
    <col min="16128" max="16128" width="3.75" style="113" customWidth="1"/>
    <col min="16129" max="16129" width="25.25" style="113" bestFit="1" customWidth="1"/>
    <col min="16130" max="16130" width="12.375" style="113" customWidth="1"/>
    <col min="16131" max="16131" width="11.625" style="113" customWidth="1"/>
    <col min="16132" max="16132" width="16.25" style="113" customWidth="1"/>
    <col min="16133" max="16133" width="20.75" style="113" customWidth="1"/>
    <col min="16134" max="16384" width="9" style="113"/>
  </cols>
  <sheetData>
    <row r="1" spans="2:6" ht="23.25">
      <c r="B1" s="199" t="s">
        <v>338</v>
      </c>
      <c r="C1" s="199"/>
    </row>
    <row r="2" spans="2:6" ht="23.25">
      <c r="B2" s="114" t="s">
        <v>339</v>
      </c>
      <c r="C2" s="114"/>
    </row>
    <row r="3" spans="2:6" ht="18">
      <c r="B3" s="200"/>
      <c r="C3" s="200"/>
      <c r="D3" s="200"/>
    </row>
    <row r="4" spans="2:6" ht="18">
      <c r="B4" s="120"/>
      <c r="C4" s="120"/>
      <c r="D4" s="120"/>
      <c r="E4" s="120"/>
      <c r="F4" s="120"/>
    </row>
    <row r="5" spans="2:6" ht="23.25">
      <c r="B5" s="203" t="s">
        <v>342</v>
      </c>
      <c r="C5" s="203"/>
      <c r="D5" s="203"/>
      <c r="E5" s="203"/>
      <c r="F5" s="203"/>
    </row>
    <row r="6" spans="2:6" ht="18">
      <c r="B6" s="115" t="s">
        <v>28</v>
      </c>
      <c r="C6" s="116" t="s">
        <v>12</v>
      </c>
      <c r="D6" s="116" t="s">
        <v>3</v>
      </c>
      <c r="E6" s="116" t="s">
        <v>36</v>
      </c>
      <c r="F6" s="116" t="s">
        <v>1</v>
      </c>
    </row>
    <row r="7" spans="2:6" ht="18">
      <c r="B7" s="204" t="s">
        <v>336</v>
      </c>
      <c r="C7" s="205"/>
      <c r="D7" s="205"/>
      <c r="E7" s="205"/>
      <c r="F7" s="206"/>
    </row>
    <row r="8" spans="2:6" ht="18">
      <c r="B8" s="117" t="s">
        <v>99</v>
      </c>
      <c r="C8" s="118" t="s">
        <v>100</v>
      </c>
      <c r="D8" s="119">
        <v>2</v>
      </c>
      <c r="E8" s="119">
        <v>250000</v>
      </c>
      <c r="F8" s="119">
        <v>752000</v>
      </c>
    </row>
    <row r="9" spans="2:6" ht="18">
      <c r="B9" s="201" t="s">
        <v>337</v>
      </c>
      <c r="C9" s="202"/>
      <c r="D9" s="121">
        <f t="shared" ref="D9:F10" si="0">SUM(D8)</f>
        <v>2</v>
      </c>
      <c r="E9" s="121">
        <f t="shared" si="0"/>
        <v>250000</v>
      </c>
      <c r="F9" s="121">
        <f t="shared" si="0"/>
        <v>752000</v>
      </c>
    </row>
    <row r="10" spans="2:6" ht="18">
      <c r="B10" s="197" t="s">
        <v>332</v>
      </c>
      <c r="C10" s="198"/>
      <c r="D10" s="119">
        <f t="shared" si="0"/>
        <v>2</v>
      </c>
      <c r="E10" s="119">
        <f t="shared" si="0"/>
        <v>250000</v>
      </c>
      <c r="F10" s="119">
        <f t="shared" si="0"/>
        <v>752000</v>
      </c>
    </row>
  </sheetData>
  <mergeCells count="6">
    <mergeCell ref="B10:C10"/>
    <mergeCell ref="B1:C1"/>
    <mergeCell ref="B3:D3"/>
    <mergeCell ref="B9:C9"/>
    <mergeCell ref="B5:F5"/>
    <mergeCell ref="B7:F7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rightToLeft="1" topLeftCell="A14" zoomScale="90" zoomScaleNormal="90" workbookViewId="0">
      <selection activeCell="L24" sqref="L24:N24"/>
    </sheetView>
  </sheetViews>
  <sheetFormatPr defaultRowHeight="14.25"/>
  <cols>
    <col min="1" max="1" width="0.625" style="10" customWidth="1"/>
    <col min="2" max="2" width="16.5" customWidth="1"/>
    <col min="3" max="3" width="7" customWidth="1"/>
    <col min="12" max="12" width="10.625" customWidth="1"/>
    <col min="13" max="13" width="16.875" customWidth="1"/>
    <col min="14" max="14" width="20.625" customWidth="1"/>
  </cols>
  <sheetData>
    <row r="1" spans="2:14" s="10" customFormat="1" ht="33" customHeight="1">
      <c r="B1" s="173" t="s">
        <v>288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4"/>
    </row>
    <row r="2" spans="2:14" s="10" customFormat="1" ht="41.25" customHeight="1">
      <c r="B2" s="50" t="s">
        <v>11</v>
      </c>
      <c r="C2" s="51" t="s">
        <v>12</v>
      </c>
      <c r="D2" s="51" t="s">
        <v>13</v>
      </c>
      <c r="E2" s="51" t="s">
        <v>14</v>
      </c>
      <c r="F2" s="51" t="s">
        <v>15</v>
      </c>
      <c r="G2" s="51" t="s">
        <v>16</v>
      </c>
      <c r="H2" s="51" t="s">
        <v>17</v>
      </c>
      <c r="I2" s="51" t="s">
        <v>18</v>
      </c>
      <c r="J2" s="51" t="s">
        <v>19</v>
      </c>
      <c r="K2" s="51" t="s">
        <v>20</v>
      </c>
      <c r="L2" s="51" t="s">
        <v>3</v>
      </c>
      <c r="M2" s="51" t="s">
        <v>2</v>
      </c>
      <c r="N2" s="51" t="s">
        <v>1</v>
      </c>
    </row>
    <row r="3" spans="2:14" s="10" customFormat="1" ht="24.95" customHeight="1">
      <c r="B3" s="170" t="s">
        <v>21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2"/>
    </row>
    <row r="4" spans="2:14" s="10" customFormat="1" ht="24.95" customHeight="1">
      <c r="B4" s="52" t="s">
        <v>178</v>
      </c>
      <c r="C4" s="53" t="s">
        <v>179</v>
      </c>
      <c r="D4" s="89">
        <v>7.0000000000000007E-2</v>
      </c>
      <c r="E4" s="89">
        <v>7.0000000000000007E-2</v>
      </c>
      <c r="F4" s="89">
        <v>7.0000000000000007E-2</v>
      </c>
      <c r="G4" s="89">
        <v>7.0000000000000007E-2</v>
      </c>
      <c r="H4" s="89">
        <v>7.0000000000000007E-2</v>
      </c>
      <c r="I4" s="89">
        <v>7.0000000000000007E-2</v>
      </c>
      <c r="J4" s="89">
        <v>0.08</v>
      </c>
      <c r="K4" s="90">
        <v>-12.5</v>
      </c>
      <c r="L4" s="91">
        <v>14</v>
      </c>
      <c r="M4" s="91">
        <v>28049022</v>
      </c>
      <c r="N4" s="91">
        <v>1963431.54</v>
      </c>
    </row>
    <row r="5" spans="2:14" s="10" customFormat="1" ht="24.95" customHeight="1">
      <c r="B5" s="52" t="s">
        <v>181</v>
      </c>
      <c r="C5" s="53" t="s">
        <v>180</v>
      </c>
      <c r="D5" s="89">
        <v>0.08</v>
      </c>
      <c r="E5" s="89">
        <v>0.08</v>
      </c>
      <c r="F5" s="89">
        <v>0.08</v>
      </c>
      <c r="G5" s="89">
        <v>0.08</v>
      </c>
      <c r="H5" s="89">
        <v>0.08</v>
      </c>
      <c r="I5" s="89">
        <v>0.08</v>
      </c>
      <c r="J5" s="89">
        <v>0.08</v>
      </c>
      <c r="K5" s="90">
        <v>0</v>
      </c>
      <c r="L5" s="91">
        <v>9</v>
      </c>
      <c r="M5" s="91">
        <v>19652410</v>
      </c>
      <c r="N5" s="91">
        <v>1572192.8</v>
      </c>
    </row>
    <row r="6" spans="2:14" s="10" customFormat="1" ht="24.95" customHeight="1">
      <c r="B6" s="165" t="s">
        <v>22</v>
      </c>
      <c r="C6" s="166"/>
      <c r="D6" s="214"/>
      <c r="E6" s="208"/>
      <c r="F6" s="208"/>
      <c r="G6" s="208"/>
      <c r="H6" s="208"/>
      <c r="I6" s="208"/>
      <c r="J6" s="208"/>
      <c r="K6" s="215"/>
      <c r="L6" s="91">
        <f>SUM(L4:L5)</f>
        <v>23</v>
      </c>
      <c r="M6" s="91">
        <f>SUM(M4:M5)</f>
        <v>47701432</v>
      </c>
      <c r="N6" s="91">
        <f>SUM(N4:N5)</f>
        <v>3535624.34</v>
      </c>
    </row>
    <row r="7" spans="2:14" s="10" customFormat="1" ht="24.95" customHeight="1">
      <c r="B7" s="210" t="s">
        <v>23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211"/>
    </row>
    <row r="8" spans="2:14" s="10" customFormat="1" ht="24.95" customHeight="1">
      <c r="B8" s="52" t="s">
        <v>187</v>
      </c>
      <c r="C8" s="53" t="s">
        <v>182</v>
      </c>
      <c r="D8" s="89">
        <v>0.51</v>
      </c>
      <c r="E8" s="89">
        <v>0.51</v>
      </c>
      <c r="F8" s="89">
        <v>0.51</v>
      </c>
      <c r="G8" s="89">
        <v>0.51</v>
      </c>
      <c r="H8" s="89">
        <v>0.53</v>
      </c>
      <c r="I8" s="89">
        <v>0.51</v>
      </c>
      <c r="J8" s="89">
        <v>0.53</v>
      </c>
      <c r="K8" s="90">
        <v>-3.77</v>
      </c>
      <c r="L8" s="91">
        <v>5</v>
      </c>
      <c r="M8" s="91">
        <v>1510000</v>
      </c>
      <c r="N8" s="91">
        <v>770100</v>
      </c>
    </row>
    <row r="9" spans="2:14" s="10" customFormat="1" ht="24.95" customHeight="1">
      <c r="B9" s="52" t="s">
        <v>185</v>
      </c>
      <c r="C9" s="53" t="s">
        <v>184</v>
      </c>
      <c r="D9" s="89">
        <v>1.1200000000000001</v>
      </c>
      <c r="E9" s="89">
        <v>1.1200000000000001</v>
      </c>
      <c r="F9" s="89">
        <v>1.1200000000000001</v>
      </c>
      <c r="G9" s="89">
        <v>1.1200000000000001</v>
      </c>
      <c r="H9" s="89">
        <v>1.18</v>
      </c>
      <c r="I9" s="89">
        <v>1.1200000000000001</v>
      </c>
      <c r="J9" s="89">
        <v>1.17</v>
      </c>
      <c r="K9" s="90">
        <v>-4.2699999999999996</v>
      </c>
      <c r="L9" s="91">
        <v>12</v>
      </c>
      <c r="M9" s="91">
        <v>4540000</v>
      </c>
      <c r="N9" s="91">
        <v>5084800</v>
      </c>
    </row>
    <row r="10" spans="2:14" s="10" customFormat="1" ht="24.95" customHeight="1">
      <c r="B10" s="52" t="s">
        <v>186</v>
      </c>
      <c r="C10" s="53" t="s">
        <v>183</v>
      </c>
      <c r="D10" s="89">
        <v>1.59</v>
      </c>
      <c r="E10" s="89">
        <v>1.59</v>
      </c>
      <c r="F10" s="89">
        <v>1.59</v>
      </c>
      <c r="G10" s="89">
        <v>1.59</v>
      </c>
      <c r="H10" s="89">
        <v>1.58</v>
      </c>
      <c r="I10" s="89">
        <v>1.59</v>
      </c>
      <c r="J10" s="89">
        <v>1.59</v>
      </c>
      <c r="K10" s="90">
        <v>0</v>
      </c>
      <c r="L10" s="91">
        <v>3</v>
      </c>
      <c r="M10" s="91">
        <v>2000000</v>
      </c>
      <c r="N10" s="91">
        <v>3180000</v>
      </c>
    </row>
    <row r="11" spans="2:14" s="10" customFormat="1" ht="24.95" customHeight="1">
      <c r="B11" s="212" t="s">
        <v>117</v>
      </c>
      <c r="C11" s="213"/>
      <c r="D11" s="214"/>
      <c r="E11" s="208"/>
      <c r="F11" s="208"/>
      <c r="G11" s="208"/>
      <c r="H11" s="208"/>
      <c r="I11" s="208"/>
      <c r="J11" s="208"/>
      <c r="K11" s="215"/>
      <c r="L11" s="91">
        <f>SUM(L8:L10)</f>
        <v>20</v>
      </c>
      <c r="M11" s="91">
        <f>SUM(M8:M10)</f>
        <v>8050000</v>
      </c>
      <c r="N11" s="91">
        <f>SUM(N8:N10)</f>
        <v>9034900</v>
      </c>
    </row>
    <row r="12" spans="2:14" s="10" customFormat="1" ht="24.95" customHeight="1">
      <c r="B12" s="210" t="s">
        <v>24</v>
      </c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211"/>
    </row>
    <row r="13" spans="2:14" s="10" customFormat="1" ht="24.95" customHeight="1">
      <c r="B13" s="92" t="s">
        <v>191</v>
      </c>
      <c r="C13" s="89" t="s">
        <v>190</v>
      </c>
      <c r="D13" s="89">
        <v>0.63</v>
      </c>
      <c r="E13" s="89">
        <v>0.64</v>
      </c>
      <c r="F13" s="89">
        <v>0.63</v>
      </c>
      <c r="G13" s="89">
        <v>0.63</v>
      </c>
      <c r="H13" s="89">
        <v>0.63</v>
      </c>
      <c r="I13" s="89">
        <v>0.63</v>
      </c>
      <c r="J13" s="89">
        <v>0.63</v>
      </c>
      <c r="K13" s="90">
        <v>0</v>
      </c>
      <c r="L13" s="91">
        <v>10</v>
      </c>
      <c r="M13" s="91">
        <v>3961210</v>
      </c>
      <c r="N13" s="91">
        <v>2500562.2999999998</v>
      </c>
    </row>
    <row r="14" spans="2:14" s="10" customFormat="1" ht="24.95" customHeight="1">
      <c r="B14" s="92" t="s">
        <v>241</v>
      </c>
      <c r="C14" s="89" t="s">
        <v>242</v>
      </c>
      <c r="D14" s="89">
        <v>0.83</v>
      </c>
      <c r="E14" s="89">
        <v>0.85</v>
      </c>
      <c r="F14" s="89">
        <v>0.83</v>
      </c>
      <c r="G14" s="89">
        <v>0.84</v>
      </c>
      <c r="H14" s="89">
        <v>0.85</v>
      </c>
      <c r="I14" s="89">
        <v>0.85</v>
      </c>
      <c r="J14" s="89">
        <v>0.85</v>
      </c>
      <c r="K14" s="90">
        <v>0</v>
      </c>
      <c r="L14" s="91">
        <v>3</v>
      </c>
      <c r="M14" s="91">
        <v>1500000</v>
      </c>
      <c r="N14" s="91">
        <v>1265000</v>
      </c>
    </row>
    <row r="15" spans="2:14" s="10" customFormat="1" ht="24.95" customHeight="1">
      <c r="B15" s="52" t="s">
        <v>193</v>
      </c>
      <c r="C15" s="53" t="s">
        <v>188</v>
      </c>
      <c r="D15" s="89">
        <v>0.52</v>
      </c>
      <c r="E15" s="89">
        <v>0.52</v>
      </c>
      <c r="F15" s="89">
        <v>0.52</v>
      </c>
      <c r="G15" s="89">
        <v>0.52</v>
      </c>
      <c r="H15" s="89">
        <v>0.54</v>
      </c>
      <c r="I15" s="89">
        <v>0.52</v>
      </c>
      <c r="J15" s="89">
        <v>0.54</v>
      </c>
      <c r="K15" s="90">
        <v>-3.7</v>
      </c>
      <c r="L15" s="91">
        <v>1</v>
      </c>
      <c r="M15" s="91">
        <v>10000</v>
      </c>
      <c r="N15" s="91">
        <v>5200</v>
      </c>
    </row>
    <row r="16" spans="2:14" s="10" customFormat="1" ht="24.95" customHeight="1">
      <c r="B16" s="92" t="s">
        <v>192</v>
      </c>
      <c r="C16" s="89" t="s">
        <v>189</v>
      </c>
      <c r="D16" s="89">
        <v>0.56000000000000005</v>
      </c>
      <c r="E16" s="89">
        <v>0.57999999999999996</v>
      </c>
      <c r="F16" s="89">
        <v>0.54</v>
      </c>
      <c r="G16" s="89">
        <v>0.56000000000000005</v>
      </c>
      <c r="H16" s="89">
        <v>0.56000000000000005</v>
      </c>
      <c r="I16" s="89">
        <v>0.54</v>
      </c>
      <c r="J16" s="89">
        <v>0.56000000000000005</v>
      </c>
      <c r="K16" s="90">
        <v>-3.57</v>
      </c>
      <c r="L16" s="91">
        <v>19</v>
      </c>
      <c r="M16" s="91">
        <v>24500000</v>
      </c>
      <c r="N16" s="91">
        <v>13655000</v>
      </c>
    </row>
    <row r="17" spans="2:14" s="10" customFormat="1" ht="24.95" customHeight="1">
      <c r="B17" s="195" t="s">
        <v>25</v>
      </c>
      <c r="C17" s="196"/>
      <c r="D17" s="214"/>
      <c r="E17" s="208"/>
      <c r="F17" s="208"/>
      <c r="G17" s="208"/>
      <c r="H17" s="208"/>
      <c r="I17" s="208"/>
      <c r="J17" s="208"/>
      <c r="K17" s="215"/>
      <c r="L17" s="91">
        <f>SUM(L13:L16)</f>
        <v>33</v>
      </c>
      <c r="M17" s="91">
        <f>SUM(M13:M16)</f>
        <v>29971210</v>
      </c>
      <c r="N17" s="91">
        <f>SUM(N13:N16)</f>
        <v>17425762.300000001</v>
      </c>
    </row>
    <row r="18" spans="2:14" s="10" customFormat="1" ht="24.95" customHeight="1">
      <c r="B18" s="170" t="s">
        <v>42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2"/>
    </row>
    <row r="19" spans="2:14" s="10" customFormat="1" ht="24.95" customHeight="1">
      <c r="B19" s="92" t="s">
        <v>244</v>
      </c>
      <c r="C19" s="89" t="s">
        <v>243</v>
      </c>
      <c r="D19" s="89">
        <v>9.8000000000000007</v>
      </c>
      <c r="E19" s="89">
        <v>9.9</v>
      </c>
      <c r="F19" s="89">
        <v>9.75</v>
      </c>
      <c r="G19" s="89">
        <v>9.7799999999999994</v>
      </c>
      <c r="H19" s="89">
        <v>9.84</v>
      </c>
      <c r="I19" s="89">
        <v>9.9</v>
      </c>
      <c r="J19" s="89">
        <v>10</v>
      </c>
      <c r="K19" s="90">
        <v>-1</v>
      </c>
      <c r="L19" s="91">
        <v>5</v>
      </c>
      <c r="M19" s="91">
        <v>521000</v>
      </c>
      <c r="N19" s="91">
        <v>5092900</v>
      </c>
    </row>
    <row r="20" spans="2:14" s="10" customFormat="1" ht="24.95" customHeight="1">
      <c r="B20" s="195" t="s">
        <v>122</v>
      </c>
      <c r="C20" s="196"/>
      <c r="D20" s="214"/>
      <c r="E20" s="208"/>
      <c r="F20" s="208"/>
      <c r="G20" s="208"/>
      <c r="H20" s="208"/>
      <c r="I20" s="208"/>
      <c r="J20" s="208"/>
      <c r="K20" s="215"/>
      <c r="L20" s="91">
        <f>L19</f>
        <v>5</v>
      </c>
      <c r="M20" s="91">
        <f t="shared" ref="M20:N20" si="0">M19</f>
        <v>521000</v>
      </c>
      <c r="N20" s="91">
        <f t="shared" si="0"/>
        <v>5092900</v>
      </c>
    </row>
    <row r="21" spans="2:14" s="10" customFormat="1" ht="24.95" customHeight="1">
      <c r="B21" s="170" t="s">
        <v>42</v>
      </c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2"/>
    </row>
    <row r="22" spans="2:14" s="10" customFormat="1" ht="24.95" customHeight="1">
      <c r="B22" s="52" t="s">
        <v>195</v>
      </c>
      <c r="C22" s="53" t="s">
        <v>194</v>
      </c>
      <c r="D22" s="89">
        <v>0.25</v>
      </c>
      <c r="E22" s="89">
        <v>0.25</v>
      </c>
      <c r="F22" s="89">
        <v>0.25</v>
      </c>
      <c r="G22" s="89">
        <v>0.25</v>
      </c>
      <c r="H22" s="89">
        <v>0.25</v>
      </c>
      <c r="I22" s="89">
        <v>0.25</v>
      </c>
      <c r="J22" s="89">
        <v>0.25</v>
      </c>
      <c r="K22" s="90">
        <v>0</v>
      </c>
      <c r="L22" s="91">
        <v>1</v>
      </c>
      <c r="M22" s="91">
        <v>1000000</v>
      </c>
      <c r="N22" s="91">
        <v>250000</v>
      </c>
    </row>
    <row r="23" spans="2:14" s="10" customFormat="1" ht="24.95" customHeight="1">
      <c r="B23" s="195" t="s">
        <v>122</v>
      </c>
      <c r="C23" s="196"/>
      <c r="D23" s="214"/>
      <c r="E23" s="208"/>
      <c r="F23" s="208"/>
      <c r="G23" s="208"/>
      <c r="H23" s="208"/>
      <c r="I23" s="208"/>
      <c r="J23" s="208"/>
      <c r="K23" s="215"/>
      <c r="L23" s="91">
        <f>L22</f>
        <v>1</v>
      </c>
      <c r="M23" s="91">
        <f t="shared" ref="M23:N23" si="1">M22</f>
        <v>1000000</v>
      </c>
      <c r="N23" s="91">
        <f t="shared" si="1"/>
        <v>250000</v>
      </c>
    </row>
    <row r="24" spans="2:14" s="10" customFormat="1" ht="24.95" customHeight="1">
      <c r="B24" s="195" t="s">
        <v>177</v>
      </c>
      <c r="C24" s="196"/>
      <c r="D24" s="207"/>
      <c r="E24" s="208"/>
      <c r="F24" s="208"/>
      <c r="G24" s="208"/>
      <c r="H24" s="208"/>
      <c r="I24" s="208"/>
      <c r="J24" s="208"/>
      <c r="K24" s="209"/>
      <c r="L24" s="93">
        <f>L23+L20+L17+L11+L6</f>
        <v>82</v>
      </c>
      <c r="M24" s="93">
        <f t="shared" ref="M24:N24" si="2">M23+M20+M17+M11+M6</f>
        <v>87243642</v>
      </c>
      <c r="N24" s="93">
        <f t="shared" si="2"/>
        <v>35339186.640000001</v>
      </c>
    </row>
    <row r="26" spans="2:14">
      <c r="L26" s="17"/>
      <c r="M26" s="17"/>
      <c r="N26" s="17"/>
    </row>
    <row r="29" spans="2:14">
      <c r="L29" s="17"/>
      <c r="M29" s="17"/>
      <c r="N29" s="17"/>
    </row>
  </sheetData>
  <mergeCells count="18">
    <mergeCell ref="B1:N1"/>
    <mergeCell ref="B3:N3"/>
    <mergeCell ref="B6:C6"/>
    <mergeCell ref="D6:K6"/>
    <mergeCell ref="B24:C24"/>
    <mergeCell ref="D24:K24"/>
    <mergeCell ref="B7:N7"/>
    <mergeCell ref="B11:C11"/>
    <mergeCell ref="D11:K11"/>
    <mergeCell ref="B12:N12"/>
    <mergeCell ref="B17:C17"/>
    <mergeCell ref="D17:K17"/>
    <mergeCell ref="B18:N18"/>
    <mergeCell ref="B20:C20"/>
    <mergeCell ref="D20:K20"/>
    <mergeCell ref="B21:N21"/>
    <mergeCell ref="B23:C23"/>
    <mergeCell ref="D23:K2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"/>
  <sheetViews>
    <sheetView rightToLeft="1" workbookViewId="0">
      <selection activeCell="E8" sqref="E8"/>
    </sheetView>
  </sheetViews>
  <sheetFormatPr defaultRowHeight="14.25"/>
  <cols>
    <col min="1" max="1" width="3.75" style="113" customWidth="1"/>
    <col min="2" max="2" width="25.25" style="113" bestFit="1" customWidth="1"/>
    <col min="3" max="3" width="12.375" style="113" customWidth="1"/>
    <col min="4" max="4" width="11.625" style="113" customWidth="1"/>
    <col min="5" max="5" width="16.25" style="113" customWidth="1"/>
    <col min="6" max="6" width="20.75" style="113" customWidth="1"/>
    <col min="7" max="256" width="9" style="113"/>
    <col min="257" max="257" width="3.75" style="113" customWidth="1"/>
    <col min="258" max="258" width="25.25" style="113" bestFit="1" customWidth="1"/>
    <col min="259" max="259" width="12.375" style="113" customWidth="1"/>
    <col min="260" max="260" width="11.625" style="113" customWidth="1"/>
    <col min="261" max="261" width="16.25" style="113" customWidth="1"/>
    <col min="262" max="262" width="20.75" style="113" customWidth="1"/>
    <col min="263" max="512" width="9" style="113"/>
    <col min="513" max="513" width="3.75" style="113" customWidth="1"/>
    <col min="514" max="514" width="25.25" style="113" bestFit="1" customWidth="1"/>
    <col min="515" max="515" width="12.375" style="113" customWidth="1"/>
    <col min="516" max="516" width="11.625" style="113" customWidth="1"/>
    <col min="517" max="517" width="16.25" style="113" customWidth="1"/>
    <col min="518" max="518" width="20.75" style="113" customWidth="1"/>
    <col min="519" max="768" width="9" style="113"/>
    <col min="769" max="769" width="3.75" style="113" customWidth="1"/>
    <col min="770" max="770" width="25.25" style="113" bestFit="1" customWidth="1"/>
    <col min="771" max="771" width="12.375" style="113" customWidth="1"/>
    <col min="772" max="772" width="11.625" style="113" customWidth="1"/>
    <col min="773" max="773" width="16.25" style="113" customWidth="1"/>
    <col min="774" max="774" width="20.75" style="113" customWidth="1"/>
    <col min="775" max="1024" width="9" style="113"/>
    <col min="1025" max="1025" width="3.75" style="113" customWidth="1"/>
    <col min="1026" max="1026" width="25.25" style="113" bestFit="1" customWidth="1"/>
    <col min="1027" max="1027" width="12.375" style="113" customWidth="1"/>
    <col min="1028" max="1028" width="11.625" style="113" customWidth="1"/>
    <col min="1029" max="1029" width="16.25" style="113" customWidth="1"/>
    <col min="1030" max="1030" width="20.75" style="113" customWidth="1"/>
    <col min="1031" max="1280" width="9" style="113"/>
    <col min="1281" max="1281" width="3.75" style="113" customWidth="1"/>
    <col min="1282" max="1282" width="25.25" style="113" bestFit="1" customWidth="1"/>
    <col min="1283" max="1283" width="12.375" style="113" customWidth="1"/>
    <col min="1284" max="1284" width="11.625" style="113" customWidth="1"/>
    <col min="1285" max="1285" width="16.25" style="113" customWidth="1"/>
    <col min="1286" max="1286" width="20.75" style="113" customWidth="1"/>
    <col min="1287" max="1536" width="9" style="113"/>
    <col min="1537" max="1537" width="3.75" style="113" customWidth="1"/>
    <col min="1538" max="1538" width="25.25" style="113" bestFit="1" customWidth="1"/>
    <col min="1539" max="1539" width="12.375" style="113" customWidth="1"/>
    <col min="1540" max="1540" width="11.625" style="113" customWidth="1"/>
    <col min="1541" max="1541" width="16.25" style="113" customWidth="1"/>
    <col min="1542" max="1542" width="20.75" style="113" customWidth="1"/>
    <col min="1543" max="1792" width="9" style="113"/>
    <col min="1793" max="1793" width="3.75" style="113" customWidth="1"/>
    <col min="1794" max="1794" width="25.25" style="113" bestFit="1" customWidth="1"/>
    <col min="1795" max="1795" width="12.375" style="113" customWidth="1"/>
    <col min="1796" max="1796" width="11.625" style="113" customWidth="1"/>
    <col min="1797" max="1797" width="16.25" style="113" customWidth="1"/>
    <col min="1798" max="1798" width="20.75" style="113" customWidth="1"/>
    <col min="1799" max="2048" width="9" style="113"/>
    <col min="2049" max="2049" width="3.75" style="113" customWidth="1"/>
    <col min="2050" max="2050" width="25.25" style="113" bestFit="1" customWidth="1"/>
    <col min="2051" max="2051" width="12.375" style="113" customWidth="1"/>
    <col min="2052" max="2052" width="11.625" style="113" customWidth="1"/>
    <col min="2053" max="2053" width="16.25" style="113" customWidth="1"/>
    <col min="2054" max="2054" width="20.75" style="113" customWidth="1"/>
    <col min="2055" max="2304" width="9" style="113"/>
    <col min="2305" max="2305" width="3.75" style="113" customWidth="1"/>
    <col min="2306" max="2306" width="25.25" style="113" bestFit="1" customWidth="1"/>
    <col min="2307" max="2307" width="12.375" style="113" customWidth="1"/>
    <col min="2308" max="2308" width="11.625" style="113" customWidth="1"/>
    <col min="2309" max="2309" width="16.25" style="113" customWidth="1"/>
    <col min="2310" max="2310" width="20.75" style="113" customWidth="1"/>
    <col min="2311" max="2560" width="9" style="113"/>
    <col min="2561" max="2561" width="3.75" style="113" customWidth="1"/>
    <col min="2562" max="2562" width="25.25" style="113" bestFit="1" customWidth="1"/>
    <col min="2563" max="2563" width="12.375" style="113" customWidth="1"/>
    <col min="2564" max="2564" width="11.625" style="113" customWidth="1"/>
    <col min="2565" max="2565" width="16.25" style="113" customWidth="1"/>
    <col min="2566" max="2566" width="20.75" style="113" customWidth="1"/>
    <col min="2567" max="2816" width="9" style="113"/>
    <col min="2817" max="2817" width="3.75" style="113" customWidth="1"/>
    <col min="2818" max="2818" width="25.25" style="113" bestFit="1" customWidth="1"/>
    <col min="2819" max="2819" width="12.375" style="113" customWidth="1"/>
    <col min="2820" max="2820" width="11.625" style="113" customWidth="1"/>
    <col min="2821" max="2821" width="16.25" style="113" customWidth="1"/>
    <col min="2822" max="2822" width="20.75" style="113" customWidth="1"/>
    <col min="2823" max="3072" width="9" style="113"/>
    <col min="3073" max="3073" width="3.75" style="113" customWidth="1"/>
    <col min="3074" max="3074" width="25.25" style="113" bestFit="1" customWidth="1"/>
    <col min="3075" max="3075" width="12.375" style="113" customWidth="1"/>
    <col min="3076" max="3076" width="11.625" style="113" customWidth="1"/>
    <col min="3077" max="3077" width="16.25" style="113" customWidth="1"/>
    <col min="3078" max="3078" width="20.75" style="113" customWidth="1"/>
    <col min="3079" max="3328" width="9" style="113"/>
    <col min="3329" max="3329" width="3.75" style="113" customWidth="1"/>
    <col min="3330" max="3330" width="25.25" style="113" bestFit="1" customWidth="1"/>
    <col min="3331" max="3331" width="12.375" style="113" customWidth="1"/>
    <col min="3332" max="3332" width="11.625" style="113" customWidth="1"/>
    <col min="3333" max="3333" width="16.25" style="113" customWidth="1"/>
    <col min="3334" max="3334" width="20.75" style="113" customWidth="1"/>
    <col min="3335" max="3584" width="9" style="113"/>
    <col min="3585" max="3585" width="3.75" style="113" customWidth="1"/>
    <col min="3586" max="3586" width="25.25" style="113" bestFit="1" customWidth="1"/>
    <col min="3587" max="3587" width="12.375" style="113" customWidth="1"/>
    <col min="3588" max="3588" width="11.625" style="113" customWidth="1"/>
    <col min="3589" max="3589" width="16.25" style="113" customWidth="1"/>
    <col min="3590" max="3590" width="20.75" style="113" customWidth="1"/>
    <col min="3591" max="3840" width="9" style="113"/>
    <col min="3841" max="3841" width="3.75" style="113" customWidth="1"/>
    <col min="3842" max="3842" width="25.25" style="113" bestFit="1" customWidth="1"/>
    <col min="3843" max="3843" width="12.375" style="113" customWidth="1"/>
    <col min="3844" max="3844" width="11.625" style="113" customWidth="1"/>
    <col min="3845" max="3845" width="16.25" style="113" customWidth="1"/>
    <col min="3846" max="3846" width="20.75" style="113" customWidth="1"/>
    <col min="3847" max="4096" width="9" style="113"/>
    <col min="4097" max="4097" width="3.75" style="113" customWidth="1"/>
    <col min="4098" max="4098" width="25.25" style="113" bestFit="1" customWidth="1"/>
    <col min="4099" max="4099" width="12.375" style="113" customWidth="1"/>
    <col min="4100" max="4100" width="11.625" style="113" customWidth="1"/>
    <col min="4101" max="4101" width="16.25" style="113" customWidth="1"/>
    <col min="4102" max="4102" width="20.75" style="113" customWidth="1"/>
    <col min="4103" max="4352" width="9" style="113"/>
    <col min="4353" max="4353" width="3.75" style="113" customWidth="1"/>
    <col min="4354" max="4354" width="25.25" style="113" bestFit="1" customWidth="1"/>
    <col min="4355" max="4355" width="12.375" style="113" customWidth="1"/>
    <col min="4356" max="4356" width="11.625" style="113" customWidth="1"/>
    <col min="4357" max="4357" width="16.25" style="113" customWidth="1"/>
    <col min="4358" max="4358" width="20.75" style="113" customWidth="1"/>
    <col min="4359" max="4608" width="9" style="113"/>
    <col min="4609" max="4609" width="3.75" style="113" customWidth="1"/>
    <col min="4610" max="4610" width="25.25" style="113" bestFit="1" customWidth="1"/>
    <col min="4611" max="4611" width="12.375" style="113" customWidth="1"/>
    <col min="4612" max="4612" width="11.625" style="113" customWidth="1"/>
    <col min="4613" max="4613" width="16.25" style="113" customWidth="1"/>
    <col min="4614" max="4614" width="20.75" style="113" customWidth="1"/>
    <col min="4615" max="4864" width="9" style="113"/>
    <col min="4865" max="4865" width="3.75" style="113" customWidth="1"/>
    <col min="4866" max="4866" width="25.25" style="113" bestFit="1" customWidth="1"/>
    <col min="4867" max="4867" width="12.375" style="113" customWidth="1"/>
    <col min="4868" max="4868" width="11.625" style="113" customWidth="1"/>
    <col min="4869" max="4869" width="16.25" style="113" customWidth="1"/>
    <col min="4870" max="4870" width="20.75" style="113" customWidth="1"/>
    <col min="4871" max="5120" width="9" style="113"/>
    <col min="5121" max="5121" width="3.75" style="113" customWidth="1"/>
    <col min="5122" max="5122" width="25.25" style="113" bestFit="1" customWidth="1"/>
    <col min="5123" max="5123" width="12.375" style="113" customWidth="1"/>
    <col min="5124" max="5124" width="11.625" style="113" customWidth="1"/>
    <col min="5125" max="5125" width="16.25" style="113" customWidth="1"/>
    <col min="5126" max="5126" width="20.75" style="113" customWidth="1"/>
    <col min="5127" max="5376" width="9" style="113"/>
    <col min="5377" max="5377" width="3.75" style="113" customWidth="1"/>
    <col min="5378" max="5378" width="25.25" style="113" bestFit="1" customWidth="1"/>
    <col min="5379" max="5379" width="12.375" style="113" customWidth="1"/>
    <col min="5380" max="5380" width="11.625" style="113" customWidth="1"/>
    <col min="5381" max="5381" width="16.25" style="113" customWidth="1"/>
    <col min="5382" max="5382" width="20.75" style="113" customWidth="1"/>
    <col min="5383" max="5632" width="9" style="113"/>
    <col min="5633" max="5633" width="3.75" style="113" customWidth="1"/>
    <col min="5634" max="5634" width="25.25" style="113" bestFit="1" customWidth="1"/>
    <col min="5635" max="5635" width="12.375" style="113" customWidth="1"/>
    <col min="5636" max="5636" width="11.625" style="113" customWidth="1"/>
    <col min="5637" max="5637" width="16.25" style="113" customWidth="1"/>
    <col min="5638" max="5638" width="20.75" style="113" customWidth="1"/>
    <col min="5639" max="5888" width="9" style="113"/>
    <col min="5889" max="5889" width="3.75" style="113" customWidth="1"/>
    <col min="5890" max="5890" width="25.25" style="113" bestFit="1" customWidth="1"/>
    <col min="5891" max="5891" width="12.375" style="113" customWidth="1"/>
    <col min="5892" max="5892" width="11.625" style="113" customWidth="1"/>
    <col min="5893" max="5893" width="16.25" style="113" customWidth="1"/>
    <col min="5894" max="5894" width="20.75" style="113" customWidth="1"/>
    <col min="5895" max="6144" width="9" style="113"/>
    <col min="6145" max="6145" width="3.75" style="113" customWidth="1"/>
    <col min="6146" max="6146" width="25.25" style="113" bestFit="1" customWidth="1"/>
    <col min="6147" max="6147" width="12.375" style="113" customWidth="1"/>
    <col min="6148" max="6148" width="11.625" style="113" customWidth="1"/>
    <col min="6149" max="6149" width="16.25" style="113" customWidth="1"/>
    <col min="6150" max="6150" width="20.75" style="113" customWidth="1"/>
    <col min="6151" max="6400" width="9" style="113"/>
    <col min="6401" max="6401" width="3.75" style="113" customWidth="1"/>
    <col min="6402" max="6402" width="25.25" style="113" bestFit="1" customWidth="1"/>
    <col min="6403" max="6403" width="12.375" style="113" customWidth="1"/>
    <col min="6404" max="6404" width="11.625" style="113" customWidth="1"/>
    <col min="6405" max="6405" width="16.25" style="113" customWidth="1"/>
    <col min="6406" max="6406" width="20.75" style="113" customWidth="1"/>
    <col min="6407" max="6656" width="9" style="113"/>
    <col min="6657" max="6657" width="3.75" style="113" customWidth="1"/>
    <col min="6658" max="6658" width="25.25" style="113" bestFit="1" customWidth="1"/>
    <col min="6659" max="6659" width="12.375" style="113" customWidth="1"/>
    <col min="6660" max="6660" width="11.625" style="113" customWidth="1"/>
    <col min="6661" max="6661" width="16.25" style="113" customWidth="1"/>
    <col min="6662" max="6662" width="20.75" style="113" customWidth="1"/>
    <col min="6663" max="6912" width="9" style="113"/>
    <col min="6913" max="6913" width="3.75" style="113" customWidth="1"/>
    <col min="6914" max="6914" width="25.25" style="113" bestFit="1" customWidth="1"/>
    <col min="6915" max="6915" width="12.375" style="113" customWidth="1"/>
    <col min="6916" max="6916" width="11.625" style="113" customWidth="1"/>
    <col min="6917" max="6917" width="16.25" style="113" customWidth="1"/>
    <col min="6918" max="6918" width="20.75" style="113" customWidth="1"/>
    <col min="6919" max="7168" width="9" style="113"/>
    <col min="7169" max="7169" width="3.75" style="113" customWidth="1"/>
    <col min="7170" max="7170" width="25.25" style="113" bestFit="1" customWidth="1"/>
    <col min="7171" max="7171" width="12.375" style="113" customWidth="1"/>
    <col min="7172" max="7172" width="11.625" style="113" customWidth="1"/>
    <col min="7173" max="7173" width="16.25" style="113" customWidth="1"/>
    <col min="7174" max="7174" width="20.75" style="113" customWidth="1"/>
    <col min="7175" max="7424" width="9" style="113"/>
    <col min="7425" max="7425" width="3.75" style="113" customWidth="1"/>
    <col min="7426" max="7426" width="25.25" style="113" bestFit="1" customWidth="1"/>
    <col min="7427" max="7427" width="12.375" style="113" customWidth="1"/>
    <col min="7428" max="7428" width="11.625" style="113" customWidth="1"/>
    <col min="7429" max="7429" width="16.25" style="113" customWidth="1"/>
    <col min="7430" max="7430" width="20.75" style="113" customWidth="1"/>
    <col min="7431" max="7680" width="9" style="113"/>
    <col min="7681" max="7681" width="3.75" style="113" customWidth="1"/>
    <col min="7682" max="7682" width="25.25" style="113" bestFit="1" customWidth="1"/>
    <col min="7683" max="7683" width="12.375" style="113" customWidth="1"/>
    <col min="7684" max="7684" width="11.625" style="113" customWidth="1"/>
    <col min="7685" max="7685" width="16.25" style="113" customWidth="1"/>
    <col min="7686" max="7686" width="20.75" style="113" customWidth="1"/>
    <col min="7687" max="7936" width="9" style="113"/>
    <col min="7937" max="7937" width="3.75" style="113" customWidth="1"/>
    <col min="7938" max="7938" width="25.25" style="113" bestFit="1" customWidth="1"/>
    <col min="7939" max="7939" width="12.375" style="113" customWidth="1"/>
    <col min="7940" max="7940" width="11.625" style="113" customWidth="1"/>
    <col min="7941" max="7941" width="16.25" style="113" customWidth="1"/>
    <col min="7942" max="7942" width="20.75" style="113" customWidth="1"/>
    <col min="7943" max="8192" width="9" style="113"/>
    <col min="8193" max="8193" width="3.75" style="113" customWidth="1"/>
    <col min="8194" max="8194" width="25.25" style="113" bestFit="1" customWidth="1"/>
    <col min="8195" max="8195" width="12.375" style="113" customWidth="1"/>
    <col min="8196" max="8196" width="11.625" style="113" customWidth="1"/>
    <col min="8197" max="8197" width="16.25" style="113" customWidth="1"/>
    <col min="8198" max="8198" width="20.75" style="113" customWidth="1"/>
    <col min="8199" max="8448" width="9" style="113"/>
    <col min="8449" max="8449" width="3.75" style="113" customWidth="1"/>
    <col min="8450" max="8450" width="25.25" style="113" bestFit="1" customWidth="1"/>
    <col min="8451" max="8451" width="12.375" style="113" customWidth="1"/>
    <col min="8452" max="8452" width="11.625" style="113" customWidth="1"/>
    <col min="8453" max="8453" width="16.25" style="113" customWidth="1"/>
    <col min="8454" max="8454" width="20.75" style="113" customWidth="1"/>
    <col min="8455" max="8704" width="9" style="113"/>
    <col min="8705" max="8705" width="3.75" style="113" customWidth="1"/>
    <col min="8706" max="8706" width="25.25" style="113" bestFit="1" customWidth="1"/>
    <col min="8707" max="8707" width="12.375" style="113" customWidth="1"/>
    <col min="8708" max="8708" width="11.625" style="113" customWidth="1"/>
    <col min="8709" max="8709" width="16.25" style="113" customWidth="1"/>
    <col min="8710" max="8710" width="20.75" style="113" customWidth="1"/>
    <col min="8711" max="8960" width="9" style="113"/>
    <col min="8961" max="8961" width="3.75" style="113" customWidth="1"/>
    <col min="8962" max="8962" width="25.25" style="113" bestFit="1" customWidth="1"/>
    <col min="8963" max="8963" width="12.375" style="113" customWidth="1"/>
    <col min="8964" max="8964" width="11.625" style="113" customWidth="1"/>
    <col min="8965" max="8965" width="16.25" style="113" customWidth="1"/>
    <col min="8966" max="8966" width="20.75" style="113" customWidth="1"/>
    <col min="8967" max="9216" width="9" style="113"/>
    <col min="9217" max="9217" width="3.75" style="113" customWidth="1"/>
    <col min="9218" max="9218" width="25.25" style="113" bestFit="1" customWidth="1"/>
    <col min="9219" max="9219" width="12.375" style="113" customWidth="1"/>
    <col min="9220" max="9220" width="11.625" style="113" customWidth="1"/>
    <col min="9221" max="9221" width="16.25" style="113" customWidth="1"/>
    <col min="9222" max="9222" width="20.75" style="113" customWidth="1"/>
    <col min="9223" max="9472" width="9" style="113"/>
    <col min="9473" max="9473" width="3.75" style="113" customWidth="1"/>
    <col min="9474" max="9474" width="25.25" style="113" bestFit="1" customWidth="1"/>
    <col min="9475" max="9475" width="12.375" style="113" customWidth="1"/>
    <col min="9476" max="9476" width="11.625" style="113" customWidth="1"/>
    <col min="9477" max="9477" width="16.25" style="113" customWidth="1"/>
    <col min="9478" max="9478" width="20.75" style="113" customWidth="1"/>
    <col min="9479" max="9728" width="9" style="113"/>
    <col min="9729" max="9729" width="3.75" style="113" customWidth="1"/>
    <col min="9730" max="9730" width="25.25" style="113" bestFit="1" customWidth="1"/>
    <col min="9731" max="9731" width="12.375" style="113" customWidth="1"/>
    <col min="9732" max="9732" width="11.625" style="113" customWidth="1"/>
    <col min="9733" max="9733" width="16.25" style="113" customWidth="1"/>
    <col min="9734" max="9734" width="20.75" style="113" customWidth="1"/>
    <col min="9735" max="9984" width="9" style="113"/>
    <col min="9985" max="9985" width="3.75" style="113" customWidth="1"/>
    <col min="9986" max="9986" width="25.25" style="113" bestFit="1" customWidth="1"/>
    <col min="9987" max="9987" width="12.375" style="113" customWidth="1"/>
    <col min="9988" max="9988" width="11.625" style="113" customWidth="1"/>
    <col min="9989" max="9989" width="16.25" style="113" customWidth="1"/>
    <col min="9990" max="9990" width="20.75" style="113" customWidth="1"/>
    <col min="9991" max="10240" width="9" style="113"/>
    <col min="10241" max="10241" width="3.75" style="113" customWidth="1"/>
    <col min="10242" max="10242" width="25.25" style="113" bestFit="1" customWidth="1"/>
    <col min="10243" max="10243" width="12.375" style="113" customWidth="1"/>
    <col min="10244" max="10244" width="11.625" style="113" customWidth="1"/>
    <col min="10245" max="10245" width="16.25" style="113" customWidth="1"/>
    <col min="10246" max="10246" width="20.75" style="113" customWidth="1"/>
    <col min="10247" max="10496" width="9" style="113"/>
    <col min="10497" max="10497" width="3.75" style="113" customWidth="1"/>
    <col min="10498" max="10498" width="25.25" style="113" bestFit="1" customWidth="1"/>
    <col min="10499" max="10499" width="12.375" style="113" customWidth="1"/>
    <col min="10500" max="10500" width="11.625" style="113" customWidth="1"/>
    <col min="10501" max="10501" width="16.25" style="113" customWidth="1"/>
    <col min="10502" max="10502" width="20.75" style="113" customWidth="1"/>
    <col min="10503" max="10752" width="9" style="113"/>
    <col min="10753" max="10753" width="3.75" style="113" customWidth="1"/>
    <col min="10754" max="10754" width="25.25" style="113" bestFit="1" customWidth="1"/>
    <col min="10755" max="10755" width="12.375" style="113" customWidth="1"/>
    <col min="10756" max="10756" width="11.625" style="113" customWidth="1"/>
    <col min="10757" max="10757" width="16.25" style="113" customWidth="1"/>
    <col min="10758" max="10758" width="20.75" style="113" customWidth="1"/>
    <col min="10759" max="11008" width="9" style="113"/>
    <col min="11009" max="11009" width="3.75" style="113" customWidth="1"/>
    <col min="11010" max="11010" width="25.25" style="113" bestFit="1" customWidth="1"/>
    <col min="11011" max="11011" width="12.375" style="113" customWidth="1"/>
    <col min="11012" max="11012" width="11.625" style="113" customWidth="1"/>
    <col min="11013" max="11013" width="16.25" style="113" customWidth="1"/>
    <col min="11014" max="11014" width="20.75" style="113" customWidth="1"/>
    <col min="11015" max="11264" width="9" style="113"/>
    <col min="11265" max="11265" width="3.75" style="113" customWidth="1"/>
    <col min="11266" max="11266" width="25.25" style="113" bestFit="1" customWidth="1"/>
    <col min="11267" max="11267" width="12.375" style="113" customWidth="1"/>
    <col min="11268" max="11268" width="11.625" style="113" customWidth="1"/>
    <col min="11269" max="11269" width="16.25" style="113" customWidth="1"/>
    <col min="11270" max="11270" width="20.75" style="113" customWidth="1"/>
    <col min="11271" max="11520" width="9" style="113"/>
    <col min="11521" max="11521" width="3.75" style="113" customWidth="1"/>
    <col min="11522" max="11522" width="25.25" style="113" bestFit="1" customWidth="1"/>
    <col min="11523" max="11523" width="12.375" style="113" customWidth="1"/>
    <col min="11524" max="11524" width="11.625" style="113" customWidth="1"/>
    <col min="11525" max="11525" width="16.25" style="113" customWidth="1"/>
    <col min="11526" max="11526" width="20.75" style="113" customWidth="1"/>
    <col min="11527" max="11776" width="9" style="113"/>
    <col min="11777" max="11777" width="3.75" style="113" customWidth="1"/>
    <col min="11778" max="11778" width="25.25" style="113" bestFit="1" customWidth="1"/>
    <col min="11779" max="11779" width="12.375" style="113" customWidth="1"/>
    <col min="11780" max="11780" width="11.625" style="113" customWidth="1"/>
    <col min="11781" max="11781" width="16.25" style="113" customWidth="1"/>
    <col min="11782" max="11782" width="20.75" style="113" customWidth="1"/>
    <col min="11783" max="12032" width="9" style="113"/>
    <col min="12033" max="12033" width="3.75" style="113" customWidth="1"/>
    <col min="12034" max="12034" width="25.25" style="113" bestFit="1" customWidth="1"/>
    <col min="12035" max="12035" width="12.375" style="113" customWidth="1"/>
    <col min="12036" max="12036" width="11.625" style="113" customWidth="1"/>
    <col min="12037" max="12037" width="16.25" style="113" customWidth="1"/>
    <col min="12038" max="12038" width="20.75" style="113" customWidth="1"/>
    <col min="12039" max="12288" width="9" style="113"/>
    <col min="12289" max="12289" width="3.75" style="113" customWidth="1"/>
    <col min="12290" max="12290" width="25.25" style="113" bestFit="1" customWidth="1"/>
    <col min="12291" max="12291" width="12.375" style="113" customWidth="1"/>
    <col min="12292" max="12292" width="11.625" style="113" customWidth="1"/>
    <col min="12293" max="12293" width="16.25" style="113" customWidth="1"/>
    <col min="12294" max="12294" width="20.75" style="113" customWidth="1"/>
    <col min="12295" max="12544" width="9" style="113"/>
    <col min="12545" max="12545" width="3.75" style="113" customWidth="1"/>
    <col min="12546" max="12546" width="25.25" style="113" bestFit="1" customWidth="1"/>
    <col min="12547" max="12547" width="12.375" style="113" customWidth="1"/>
    <col min="12548" max="12548" width="11.625" style="113" customWidth="1"/>
    <col min="12549" max="12549" width="16.25" style="113" customWidth="1"/>
    <col min="12550" max="12550" width="20.75" style="113" customWidth="1"/>
    <col min="12551" max="12800" width="9" style="113"/>
    <col min="12801" max="12801" width="3.75" style="113" customWidth="1"/>
    <col min="12802" max="12802" width="25.25" style="113" bestFit="1" customWidth="1"/>
    <col min="12803" max="12803" width="12.375" style="113" customWidth="1"/>
    <col min="12804" max="12804" width="11.625" style="113" customWidth="1"/>
    <col min="12805" max="12805" width="16.25" style="113" customWidth="1"/>
    <col min="12806" max="12806" width="20.75" style="113" customWidth="1"/>
    <col min="12807" max="13056" width="9" style="113"/>
    <col min="13057" max="13057" width="3.75" style="113" customWidth="1"/>
    <col min="13058" max="13058" width="25.25" style="113" bestFit="1" customWidth="1"/>
    <col min="13059" max="13059" width="12.375" style="113" customWidth="1"/>
    <col min="13060" max="13060" width="11.625" style="113" customWidth="1"/>
    <col min="13061" max="13061" width="16.25" style="113" customWidth="1"/>
    <col min="13062" max="13062" width="20.75" style="113" customWidth="1"/>
    <col min="13063" max="13312" width="9" style="113"/>
    <col min="13313" max="13313" width="3.75" style="113" customWidth="1"/>
    <col min="13314" max="13314" width="25.25" style="113" bestFit="1" customWidth="1"/>
    <col min="13315" max="13315" width="12.375" style="113" customWidth="1"/>
    <col min="13316" max="13316" width="11.625" style="113" customWidth="1"/>
    <col min="13317" max="13317" width="16.25" style="113" customWidth="1"/>
    <col min="13318" max="13318" width="20.75" style="113" customWidth="1"/>
    <col min="13319" max="13568" width="9" style="113"/>
    <col min="13569" max="13569" width="3.75" style="113" customWidth="1"/>
    <col min="13570" max="13570" width="25.25" style="113" bestFit="1" customWidth="1"/>
    <col min="13571" max="13571" width="12.375" style="113" customWidth="1"/>
    <col min="13572" max="13572" width="11.625" style="113" customWidth="1"/>
    <col min="13573" max="13573" width="16.25" style="113" customWidth="1"/>
    <col min="13574" max="13574" width="20.75" style="113" customWidth="1"/>
    <col min="13575" max="13824" width="9" style="113"/>
    <col min="13825" max="13825" width="3.75" style="113" customWidth="1"/>
    <col min="13826" max="13826" width="25.25" style="113" bestFit="1" customWidth="1"/>
    <col min="13827" max="13827" width="12.375" style="113" customWidth="1"/>
    <col min="13828" max="13828" width="11.625" style="113" customWidth="1"/>
    <col min="13829" max="13829" width="16.25" style="113" customWidth="1"/>
    <col min="13830" max="13830" width="20.75" style="113" customWidth="1"/>
    <col min="13831" max="14080" width="9" style="113"/>
    <col min="14081" max="14081" width="3.75" style="113" customWidth="1"/>
    <col min="14082" max="14082" width="25.25" style="113" bestFit="1" customWidth="1"/>
    <col min="14083" max="14083" width="12.375" style="113" customWidth="1"/>
    <col min="14084" max="14084" width="11.625" style="113" customWidth="1"/>
    <col min="14085" max="14085" width="16.25" style="113" customWidth="1"/>
    <col min="14086" max="14086" width="20.75" style="113" customWidth="1"/>
    <col min="14087" max="14336" width="9" style="113"/>
    <col min="14337" max="14337" width="3.75" style="113" customWidth="1"/>
    <col min="14338" max="14338" width="25.25" style="113" bestFit="1" customWidth="1"/>
    <col min="14339" max="14339" width="12.375" style="113" customWidth="1"/>
    <col min="14340" max="14340" width="11.625" style="113" customWidth="1"/>
    <col min="14341" max="14341" width="16.25" style="113" customWidth="1"/>
    <col min="14342" max="14342" width="20.75" style="113" customWidth="1"/>
    <col min="14343" max="14592" width="9" style="113"/>
    <col min="14593" max="14593" width="3.75" style="113" customWidth="1"/>
    <col min="14594" max="14594" width="25.25" style="113" bestFit="1" customWidth="1"/>
    <col min="14595" max="14595" width="12.375" style="113" customWidth="1"/>
    <col min="14596" max="14596" width="11.625" style="113" customWidth="1"/>
    <col min="14597" max="14597" width="16.25" style="113" customWidth="1"/>
    <col min="14598" max="14598" width="20.75" style="113" customWidth="1"/>
    <col min="14599" max="14848" width="9" style="113"/>
    <col min="14849" max="14849" width="3.75" style="113" customWidth="1"/>
    <col min="14850" max="14850" width="25.25" style="113" bestFit="1" customWidth="1"/>
    <col min="14851" max="14851" width="12.375" style="113" customWidth="1"/>
    <col min="14852" max="14852" width="11.625" style="113" customWidth="1"/>
    <col min="14853" max="14853" width="16.25" style="113" customWidth="1"/>
    <col min="14854" max="14854" width="20.75" style="113" customWidth="1"/>
    <col min="14855" max="15104" width="9" style="113"/>
    <col min="15105" max="15105" width="3.75" style="113" customWidth="1"/>
    <col min="15106" max="15106" width="25.25" style="113" bestFit="1" customWidth="1"/>
    <col min="15107" max="15107" width="12.375" style="113" customWidth="1"/>
    <col min="15108" max="15108" width="11.625" style="113" customWidth="1"/>
    <col min="15109" max="15109" width="16.25" style="113" customWidth="1"/>
    <col min="15110" max="15110" width="20.75" style="113" customWidth="1"/>
    <col min="15111" max="15360" width="9" style="113"/>
    <col min="15361" max="15361" width="3.75" style="113" customWidth="1"/>
    <col min="15362" max="15362" width="25.25" style="113" bestFit="1" customWidth="1"/>
    <col min="15363" max="15363" width="12.375" style="113" customWidth="1"/>
    <col min="15364" max="15364" width="11.625" style="113" customWidth="1"/>
    <col min="15365" max="15365" width="16.25" style="113" customWidth="1"/>
    <col min="15366" max="15366" width="20.75" style="113" customWidth="1"/>
    <col min="15367" max="15616" width="9" style="113"/>
    <col min="15617" max="15617" width="3.75" style="113" customWidth="1"/>
    <col min="15618" max="15618" width="25.25" style="113" bestFit="1" customWidth="1"/>
    <col min="15619" max="15619" width="12.375" style="113" customWidth="1"/>
    <col min="15620" max="15620" width="11.625" style="113" customWidth="1"/>
    <col min="15621" max="15621" width="16.25" style="113" customWidth="1"/>
    <col min="15622" max="15622" width="20.75" style="113" customWidth="1"/>
    <col min="15623" max="15872" width="9" style="113"/>
    <col min="15873" max="15873" width="3.75" style="113" customWidth="1"/>
    <col min="15874" max="15874" width="25.25" style="113" bestFit="1" customWidth="1"/>
    <col min="15875" max="15875" width="12.375" style="113" customWidth="1"/>
    <col min="15876" max="15876" width="11.625" style="113" customWidth="1"/>
    <col min="15877" max="15877" width="16.25" style="113" customWidth="1"/>
    <col min="15878" max="15878" width="20.75" style="113" customWidth="1"/>
    <col min="15879" max="16128" width="9" style="113"/>
    <col min="16129" max="16129" width="3.75" style="113" customWidth="1"/>
    <col min="16130" max="16130" width="25.25" style="113" bestFit="1" customWidth="1"/>
    <col min="16131" max="16131" width="12.375" style="113" customWidth="1"/>
    <col min="16132" max="16132" width="11.625" style="113" customWidth="1"/>
    <col min="16133" max="16133" width="16.25" style="113" customWidth="1"/>
    <col min="16134" max="16134" width="20.75" style="113" customWidth="1"/>
    <col min="16135" max="16384" width="9" style="113"/>
  </cols>
  <sheetData>
    <row r="1" spans="2:6" ht="23.25">
      <c r="B1" s="199" t="s">
        <v>338</v>
      </c>
      <c r="C1" s="199"/>
    </row>
    <row r="2" spans="2:6" ht="23.25">
      <c r="B2" s="114" t="s">
        <v>339</v>
      </c>
      <c r="C2" s="114"/>
    </row>
    <row r="3" spans="2:6" ht="18">
      <c r="B3" s="200"/>
      <c r="C3" s="200"/>
      <c r="D3" s="200"/>
    </row>
    <row r="4" spans="2:6" ht="23.25">
      <c r="B4" s="203" t="s">
        <v>340</v>
      </c>
      <c r="C4" s="203"/>
      <c r="D4" s="203"/>
      <c r="E4" s="203"/>
      <c r="F4" s="203"/>
    </row>
    <row r="5" spans="2:6" ht="18">
      <c r="B5" s="115" t="s">
        <v>28</v>
      </c>
      <c r="C5" s="116" t="s">
        <v>12</v>
      </c>
      <c r="D5" s="116" t="s">
        <v>3</v>
      </c>
      <c r="E5" s="116" t="s">
        <v>36</v>
      </c>
      <c r="F5" s="116" t="s">
        <v>1</v>
      </c>
    </row>
    <row r="6" spans="2:6" ht="18">
      <c r="B6" s="204" t="s">
        <v>21</v>
      </c>
      <c r="C6" s="205"/>
      <c r="D6" s="205"/>
      <c r="E6" s="205"/>
      <c r="F6" s="206"/>
    </row>
    <row r="7" spans="2:6" ht="18">
      <c r="B7" s="117" t="s">
        <v>341</v>
      </c>
      <c r="C7" s="118" t="s">
        <v>180</v>
      </c>
      <c r="D7" s="119">
        <v>1</v>
      </c>
      <c r="E7" s="119">
        <v>1231698</v>
      </c>
      <c r="F7" s="119">
        <v>98535.84</v>
      </c>
    </row>
    <row r="8" spans="2:6" ht="18">
      <c r="B8" s="216" t="s">
        <v>22</v>
      </c>
      <c r="C8" s="217"/>
      <c r="D8" s="119">
        <f t="shared" ref="D8:F9" si="0">SUM(D7)</f>
        <v>1</v>
      </c>
      <c r="E8" s="119">
        <f t="shared" si="0"/>
        <v>1231698</v>
      </c>
      <c r="F8" s="119">
        <f t="shared" si="0"/>
        <v>98535.84</v>
      </c>
    </row>
    <row r="9" spans="2:6" ht="18">
      <c r="B9" s="197" t="s">
        <v>332</v>
      </c>
      <c r="C9" s="198"/>
      <c r="D9" s="119">
        <f t="shared" si="0"/>
        <v>1</v>
      </c>
      <c r="E9" s="119">
        <f t="shared" si="0"/>
        <v>1231698</v>
      </c>
      <c r="F9" s="119">
        <f t="shared" si="0"/>
        <v>98535.84</v>
      </c>
    </row>
  </sheetData>
  <mergeCells count="6">
    <mergeCell ref="B9:C9"/>
    <mergeCell ref="B1:C1"/>
    <mergeCell ref="B3:D3"/>
    <mergeCell ref="B4:F4"/>
    <mergeCell ref="B6:F6"/>
    <mergeCell ref="B8:C8"/>
  </mergeCells>
  <pageMargins left="0.7" right="0.7" top="0.75" bottom="0.75" header="0.3" footer="0.3"/>
  <pageSetup paperSize="9" scale="85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0"/>
  <sheetViews>
    <sheetView rightToLeft="1" topLeftCell="A40" zoomScaleNormal="100" zoomScaleSheetLayoutView="95" workbookViewId="0">
      <selection activeCell="B56" sqref="B56:E56"/>
    </sheetView>
  </sheetViews>
  <sheetFormatPr defaultColWidth="9" defaultRowHeight="14.25"/>
  <cols>
    <col min="1" max="1" width="1.625" style="10" customWidth="1"/>
    <col min="2" max="2" width="27" style="10" customWidth="1"/>
    <col min="3" max="3" width="15.625" style="10" customWidth="1"/>
    <col min="4" max="4" width="22.25" style="10" customWidth="1"/>
    <col min="5" max="5" width="21.25" style="10" customWidth="1"/>
    <col min="6" max="16384" width="9" style="10"/>
  </cols>
  <sheetData>
    <row r="1" spans="2:5" ht="17.25" customHeight="1">
      <c r="B1" s="224" t="s">
        <v>286</v>
      </c>
      <c r="C1" s="224"/>
      <c r="D1" s="224"/>
      <c r="E1" s="224"/>
    </row>
    <row r="2" spans="2:5" ht="15.75" customHeight="1">
      <c r="B2" s="24" t="s">
        <v>11</v>
      </c>
      <c r="C2" s="24" t="s">
        <v>12</v>
      </c>
      <c r="D2" s="24" t="s">
        <v>29</v>
      </c>
      <c r="E2" s="24" t="s">
        <v>30</v>
      </c>
    </row>
    <row r="3" spans="2:5" ht="14.1" customHeight="1">
      <c r="B3" s="225" t="s">
        <v>21</v>
      </c>
      <c r="C3" s="226"/>
      <c r="D3" s="226"/>
      <c r="E3" s="227"/>
    </row>
    <row r="4" spans="2:5" ht="14.1" customHeight="1">
      <c r="B4" s="25" t="s">
        <v>74</v>
      </c>
      <c r="C4" s="26" t="s">
        <v>73</v>
      </c>
      <c r="D4" s="27">
        <v>1.08</v>
      </c>
      <c r="E4" s="27">
        <v>1.08</v>
      </c>
    </row>
    <row r="5" spans="2:5" ht="14.1" customHeight="1">
      <c r="B5" s="25" t="s">
        <v>160</v>
      </c>
      <c r="C5" s="26" t="s">
        <v>161</v>
      </c>
      <c r="D5" s="27">
        <v>1</v>
      </c>
      <c r="E5" s="27">
        <v>1</v>
      </c>
    </row>
    <row r="6" spans="2:5" ht="14.1" customHeight="1">
      <c r="B6" s="25" t="s">
        <v>86</v>
      </c>
      <c r="C6" s="26" t="s">
        <v>87</v>
      </c>
      <c r="D6" s="27">
        <v>2.29</v>
      </c>
      <c r="E6" s="28">
        <v>2.29</v>
      </c>
    </row>
    <row r="7" spans="2:5" ht="14.1" customHeight="1">
      <c r="B7" s="25" t="s">
        <v>213</v>
      </c>
      <c r="C7" s="26" t="s">
        <v>214</v>
      </c>
      <c r="D7" s="27">
        <v>1.02</v>
      </c>
      <c r="E7" s="28">
        <v>1.02</v>
      </c>
    </row>
    <row r="8" spans="2:5" ht="14.1" customHeight="1">
      <c r="B8" s="25" t="s">
        <v>168</v>
      </c>
      <c r="C8" s="26" t="s">
        <v>169</v>
      </c>
      <c r="D8" s="27">
        <v>0.69</v>
      </c>
      <c r="E8" s="47">
        <v>0.69</v>
      </c>
    </row>
    <row r="9" spans="2:5" ht="14.1" customHeight="1">
      <c r="B9" s="25" t="s">
        <v>76</v>
      </c>
      <c r="C9" s="26" t="s">
        <v>75</v>
      </c>
      <c r="D9" s="54">
        <v>0.27</v>
      </c>
      <c r="E9" s="86">
        <v>0.27</v>
      </c>
    </row>
    <row r="10" spans="2:5" ht="14.1" customHeight="1">
      <c r="B10" s="52" t="s">
        <v>66</v>
      </c>
      <c r="C10" s="53" t="s">
        <v>67</v>
      </c>
      <c r="D10" s="54">
        <v>0.4</v>
      </c>
      <c r="E10" s="86">
        <v>0.4</v>
      </c>
    </row>
    <row r="11" spans="2:5" ht="14.1" customHeight="1">
      <c r="B11" s="230" t="s">
        <v>39</v>
      </c>
      <c r="C11" s="231"/>
      <c r="D11" s="231"/>
      <c r="E11" s="232"/>
    </row>
    <row r="12" spans="2:5" ht="14.1" customHeight="1">
      <c r="B12" s="25" t="s">
        <v>88</v>
      </c>
      <c r="C12" s="26" t="s">
        <v>89</v>
      </c>
      <c r="D12" s="54">
        <v>2.1</v>
      </c>
      <c r="E12" s="72">
        <v>2.1</v>
      </c>
    </row>
    <row r="13" spans="2:5" ht="14.1" customHeight="1">
      <c r="B13" s="230" t="s">
        <v>31</v>
      </c>
      <c r="C13" s="231"/>
      <c r="D13" s="231"/>
      <c r="E13" s="232"/>
    </row>
    <row r="14" spans="2:5" ht="14.1" customHeight="1">
      <c r="B14" s="52" t="s">
        <v>175</v>
      </c>
      <c r="C14" s="53" t="s">
        <v>176</v>
      </c>
      <c r="D14" s="54">
        <v>0.5</v>
      </c>
      <c r="E14" s="72">
        <v>0.5</v>
      </c>
    </row>
    <row r="15" spans="2:5" ht="14.1" customHeight="1">
      <c r="B15" s="228" t="s">
        <v>23</v>
      </c>
      <c r="C15" s="226"/>
      <c r="D15" s="226"/>
      <c r="E15" s="229"/>
    </row>
    <row r="16" spans="2:5" ht="14.1" customHeight="1">
      <c r="B16" s="25" t="s">
        <v>164</v>
      </c>
      <c r="C16" s="26" t="s">
        <v>165</v>
      </c>
      <c r="D16" s="54">
        <v>1.5</v>
      </c>
      <c r="E16" s="47">
        <v>1.5</v>
      </c>
    </row>
    <row r="17" spans="2:5" ht="14.1" customHeight="1">
      <c r="B17" s="25" t="s">
        <v>61</v>
      </c>
      <c r="C17" s="26" t="s">
        <v>62</v>
      </c>
      <c r="D17" s="54">
        <v>0.44</v>
      </c>
      <c r="E17" s="47">
        <v>0.45</v>
      </c>
    </row>
    <row r="18" spans="2:5" ht="14.1" customHeight="1">
      <c r="B18" s="225" t="s">
        <v>24</v>
      </c>
      <c r="C18" s="226"/>
      <c r="D18" s="226"/>
      <c r="E18" s="227"/>
    </row>
    <row r="19" spans="2:5" ht="14.1" customHeight="1">
      <c r="B19" s="25" t="s">
        <v>64</v>
      </c>
      <c r="C19" s="26" t="s">
        <v>65</v>
      </c>
      <c r="D19" s="27">
        <v>2</v>
      </c>
      <c r="E19" s="28">
        <v>2</v>
      </c>
    </row>
    <row r="20" spans="2:5" ht="14.1" customHeight="1">
      <c r="B20" s="25" t="s">
        <v>92</v>
      </c>
      <c r="C20" s="26" t="s">
        <v>93</v>
      </c>
      <c r="D20" s="54">
        <v>4.7</v>
      </c>
      <c r="E20" s="72">
        <v>4.7</v>
      </c>
    </row>
    <row r="21" spans="2:5" ht="14.1" customHeight="1">
      <c r="B21" s="25" t="s">
        <v>145</v>
      </c>
      <c r="C21" s="26" t="s">
        <v>146</v>
      </c>
      <c r="D21" s="54">
        <v>0.9</v>
      </c>
      <c r="E21" s="72">
        <v>0.91</v>
      </c>
    </row>
    <row r="22" spans="2:5" ht="14.1" customHeight="1">
      <c r="B22" s="225" t="s">
        <v>42</v>
      </c>
      <c r="C22" s="226"/>
      <c r="D22" s="226"/>
      <c r="E22" s="227"/>
    </row>
    <row r="23" spans="2:5" ht="14.1" customHeight="1">
      <c r="B23" s="25" t="s">
        <v>201</v>
      </c>
      <c r="C23" s="26" t="s">
        <v>202</v>
      </c>
      <c r="D23" s="27">
        <v>6.27</v>
      </c>
      <c r="E23" s="27">
        <v>6.27</v>
      </c>
    </row>
    <row r="24" spans="2:5" ht="14.1" customHeight="1">
      <c r="B24" s="25" t="s">
        <v>123</v>
      </c>
      <c r="C24" s="26" t="s">
        <v>124</v>
      </c>
      <c r="D24" s="27">
        <v>8.3000000000000007</v>
      </c>
      <c r="E24" s="27">
        <v>8.3000000000000007</v>
      </c>
    </row>
    <row r="25" spans="2:5" ht="14.1" customHeight="1">
      <c r="B25" s="25" t="s">
        <v>80</v>
      </c>
      <c r="C25" s="26" t="s">
        <v>79</v>
      </c>
      <c r="D25" s="27">
        <v>1.04</v>
      </c>
      <c r="E25" s="27">
        <v>1.05</v>
      </c>
    </row>
    <row r="26" spans="2:5" ht="14.1" customHeight="1">
      <c r="B26" s="221" t="s">
        <v>26</v>
      </c>
      <c r="C26" s="222"/>
      <c r="D26" s="222"/>
      <c r="E26" s="223"/>
    </row>
    <row r="27" spans="2:5" ht="14.1" customHeight="1">
      <c r="B27" s="25" t="s">
        <v>285</v>
      </c>
      <c r="C27" s="26" t="s">
        <v>284</v>
      </c>
      <c r="D27" s="27">
        <v>0.9</v>
      </c>
      <c r="E27" s="27">
        <v>0.9</v>
      </c>
    </row>
    <row r="28" spans="2:5" ht="14.1" customHeight="1">
      <c r="B28" s="52" t="s">
        <v>151</v>
      </c>
      <c r="C28" s="53" t="s">
        <v>152</v>
      </c>
      <c r="D28" s="87">
        <v>8.25</v>
      </c>
      <c r="E28" s="86">
        <v>8.25</v>
      </c>
    </row>
    <row r="29" spans="2:5" ht="14.1" customHeight="1">
      <c r="B29" s="221" t="s">
        <v>21</v>
      </c>
      <c r="C29" s="222"/>
      <c r="D29" s="222"/>
      <c r="E29" s="223"/>
    </row>
    <row r="30" spans="2:5" ht="14.1" customHeight="1">
      <c r="B30" s="25" t="s">
        <v>58</v>
      </c>
      <c r="C30" s="26" t="s">
        <v>57</v>
      </c>
      <c r="D30" s="27">
        <v>1</v>
      </c>
      <c r="E30" s="27">
        <v>1</v>
      </c>
    </row>
    <row r="31" spans="2:5" ht="14.1" customHeight="1">
      <c r="B31" s="25" t="s">
        <v>103</v>
      </c>
      <c r="C31" s="26" t="s">
        <v>104</v>
      </c>
      <c r="D31" s="27">
        <v>0.11</v>
      </c>
      <c r="E31" s="28">
        <v>0.11</v>
      </c>
    </row>
    <row r="32" spans="2:5" ht="14.1" customHeight="1">
      <c r="B32" s="25" t="s">
        <v>108</v>
      </c>
      <c r="C32" s="26" t="s">
        <v>109</v>
      </c>
      <c r="D32" s="27">
        <v>1</v>
      </c>
      <c r="E32" s="28">
        <v>1</v>
      </c>
    </row>
    <row r="33" spans="2:5" ht="14.1" customHeight="1">
      <c r="B33" s="25" t="s">
        <v>112</v>
      </c>
      <c r="C33" s="26" t="s">
        <v>113</v>
      </c>
      <c r="D33" s="27">
        <v>1</v>
      </c>
      <c r="E33" s="28">
        <v>1</v>
      </c>
    </row>
    <row r="34" spans="2:5" ht="14.1" customHeight="1">
      <c r="B34" s="25" t="s">
        <v>69</v>
      </c>
      <c r="C34" s="26" t="s">
        <v>70</v>
      </c>
      <c r="D34" s="27">
        <v>1</v>
      </c>
      <c r="E34" s="28">
        <v>1</v>
      </c>
    </row>
    <row r="35" spans="2:5" ht="14.1" customHeight="1">
      <c r="B35" s="25" t="s">
        <v>130</v>
      </c>
      <c r="C35" s="26" t="s">
        <v>131</v>
      </c>
      <c r="D35" s="27">
        <v>0.35</v>
      </c>
      <c r="E35" s="27">
        <v>0.35</v>
      </c>
    </row>
    <row r="36" spans="2:5" ht="14.1" customHeight="1">
      <c r="B36" s="25" t="s">
        <v>56</v>
      </c>
      <c r="C36" s="26" t="s">
        <v>55</v>
      </c>
      <c r="D36" s="27">
        <v>1</v>
      </c>
      <c r="E36" s="28">
        <v>1</v>
      </c>
    </row>
    <row r="37" spans="2:5" ht="14.1" customHeight="1">
      <c r="B37" s="25" t="s">
        <v>156</v>
      </c>
      <c r="C37" s="26" t="s">
        <v>157</v>
      </c>
      <c r="D37" s="27">
        <v>1</v>
      </c>
      <c r="E37" s="28">
        <v>1</v>
      </c>
    </row>
    <row r="38" spans="2:5" ht="14.1" customHeight="1">
      <c r="B38" s="25" t="s">
        <v>158</v>
      </c>
      <c r="C38" s="26" t="s">
        <v>159</v>
      </c>
      <c r="D38" s="27">
        <v>1</v>
      </c>
      <c r="E38" s="28">
        <v>1</v>
      </c>
    </row>
    <row r="39" spans="2:5" ht="14.1" customHeight="1">
      <c r="B39" s="25" t="s">
        <v>171</v>
      </c>
      <c r="C39" s="26" t="s">
        <v>172</v>
      </c>
      <c r="D39" s="27">
        <v>1</v>
      </c>
      <c r="E39" s="28">
        <v>1</v>
      </c>
    </row>
    <row r="40" spans="2:5" ht="14.1" customHeight="1">
      <c r="B40" s="25" t="s">
        <v>173</v>
      </c>
      <c r="C40" s="26" t="s">
        <v>174</v>
      </c>
      <c r="D40" s="27">
        <v>1</v>
      </c>
      <c r="E40" s="28">
        <v>1</v>
      </c>
    </row>
    <row r="41" spans="2:5" ht="14.1" customHeight="1">
      <c r="B41" s="63" t="s">
        <v>232</v>
      </c>
      <c r="C41" s="64" t="s">
        <v>233</v>
      </c>
      <c r="D41" s="65">
        <v>1.7</v>
      </c>
      <c r="E41" s="66">
        <v>1.7</v>
      </c>
    </row>
    <row r="42" spans="2:5" ht="14.1" customHeight="1">
      <c r="B42" s="25" t="s">
        <v>63</v>
      </c>
      <c r="C42" s="26" t="s">
        <v>245</v>
      </c>
      <c r="D42" s="65">
        <v>1</v>
      </c>
      <c r="E42" s="66">
        <v>1</v>
      </c>
    </row>
    <row r="43" spans="2:5" ht="14.1" customHeight="1">
      <c r="B43" s="25" t="s">
        <v>81</v>
      </c>
      <c r="C43" s="26" t="s">
        <v>82</v>
      </c>
      <c r="D43" s="65">
        <v>0.34</v>
      </c>
      <c r="E43" s="65">
        <v>0.34</v>
      </c>
    </row>
    <row r="44" spans="2:5" ht="14.1" customHeight="1">
      <c r="B44" s="25" t="s">
        <v>41</v>
      </c>
      <c r="C44" s="26" t="s">
        <v>49</v>
      </c>
      <c r="D44" s="65">
        <v>0.24</v>
      </c>
      <c r="E44" s="65">
        <v>0.24</v>
      </c>
    </row>
    <row r="45" spans="2:5" ht="14.1" customHeight="1">
      <c r="B45" s="25" t="s">
        <v>72</v>
      </c>
      <c r="C45" s="26" t="s">
        <v>71</v>
      </c>
      <c r="D45" s="65">
        <v>0.81</v>
      </c>
      <c r="E45" s="65">
        <v>0.81</v>
      </c>
    </row>
    <row r="46" spans="2:5" ht="14.1" customHeight="1">
      <c r="B46" s="218" t="s">
        <v>31</v>
      </c>
      <c r="C46" s="219"/>
      <c r="D46" s="219"/>
      <c r="E46" s="220"/>
    </row>
    <row r="47" spans="2:5" ht="14.1" customHeight="1">
      <c r="B47" s="25" t="s">
        <v>47</v>
      </c>
      <c r="C47" s="26" t="s">
        <v>48</v>
      </c>
      <c r="D47" s="27">
        <v>0.45</v>
      </c>
      <c r="E47" s="28">
        <v>0.45</v>
      </c>
    </row>
    <row r="48" spans="2:5" ht="14.1" customHeight="1">
      <c r="B48" s="25" t="s">
        <v>43</v>
      </c>
      <c r="C48" s="26" t="s">
        <v>44</v>
      </c>
      <c r="D48" s="27">
        <v>0.96</v>
      </c>
      <c r="E48" s="28">
        <v>0.96</v>
      </c>
    </row>
    <row r="49" spans="2:5" ht="14.1" customHeight="1">
      <c r="B49" s="25" t="s">
        <v>78</v>
      </c>
      <c r="C49" s="26" t="s">
        <v>77</v>
      </c>
      <c r="D49" s="15">
        <v>0.79</v>
      </c>
      <c r="E49" s="86">
        <v>0.79</v>
      </c>
    </row>
    <row r="50" spans="2:5" ht="14.1" customHeight="1">
      <c r="B50" s="218" t="s">
        <v>32</v>
      </c>
      <c r="C50" s="219"/>
      <c r="D50" s="219"/>
      <c r="E50" s="220"/>
    </row>
    <row r="51" spans="2:5" ht="14.1" customHeight="1">
      <c r="B51" s="25" t="s">
        <v>127</v>
      </c>
      <c r="C51" s="26" t="s">
        <v>126</v>
      </c>
      <c r="D51" s="27">
        <v>0.9</v>
      </c>
      <c r="E51" s="28">
        <v>0.9</v>
      </c>
    </row>
    <row r="52" spans="2:5" ht="14.1" customHeight="1">
      <c r="B52" s="25" t="s">
        <v>59</v>
      </c>
      <c r="C52" s="26" t="s">
        <v>60</v>
      </c>
      <c r="D52" s="27">
        <v>0.31</v>
      </c>
      <c r="E52" s="28">
        <v>0.31</v>
      </c>
    </row>
    <row r="53" spans="2:5" ht="14.1" customHeight="1">
      <c r="B53" s="25" t="s">
        <v>149</v>
      </c>
      <c r="C53" s="26" t="s">
        <v>150</v>
      </c>
      <c r="D53" s="27">
        <v>0.5</v>
      </c>
      <c r="E53" s="27">
        <v>0.5</v>
      </c>
    </row>
    <row r="54" spans="2:5" ht="14.1" customHeight="1">
      <c r="B54" s="218" t="s">
        <v>23</v>
      </c>
      <c r="C54" s="219"/>
      <c r="D54" s="219"/>
      <c r="E54" s="220"/>
    </row>
    <row r="55" spans="2:5" ht="14.1" customHeight="1">
      <c r="B55" s="25" t="s">
        <v>203</v>
      </c>
      <c r="C55" s="26" t="s">
        <v>204</v>
      </c>
      <c r="D55" s="27" t="s">
        <v>33</v>
      </c>
      <c r="E55" s="28" t="s">
        <v>33</v>
      </c>
    </row>
    <row r="56" spans="2:5" ht="14.1" customHeight="1">
      <c r="B56" s="221" t="s">
        <v>26</v>
      </c>
      <c r="C56" s="222"/>
      <c r="D56" s="222"/>
      <c r="E56" s="223"/>
    </row>
    <row r="57" spans="2:5" ht="14.1" customHeight="1">
      <c r="B57" s="25" t="s">
        <v>225</v>
      </c>
      <c r="C57" s="26" t="s">
        <v>226</v>
      </c>
      <c r="D57" s="27" t="s">
        <v>33</v>
      </c>
      <c r="E57" s="28" t="s">
        <v>33</v>
      </c>
    </row>
    <row r="58" spans="2:5" ht="14.1" customHeight="1">
      <c r="B58" s="218" t="s">
        <v>32</v>
      </c>
      <c r="C58" s="219"/>
      <c r="D58" s="219"/>
      <c r="E58" s="220"/>
    </row>
    <row r="59" spans="2:5" ht="14.1" customHeight="1">
      <c r="B59" s="25" t="s">
        <v>196</v>
      </c>
      <c r="C59" s="26" t="s">
        <v>197</v>
      </c>
      <c r="D59" s="27">
        <v>0.06</v>
      </c>
      <c r="E59" s="28">
        <v>0.06</v>
      </c>
    </row>
    <row r="60" spans="2:5" ht="14.1" customHeight="1">
      <c r="B60" s="29" t="s">
        <v>199</v>
      </c>
      <c r="C60" s="30" t="s">
        <v>198</v>
      </c>
      <c r="D60" s="27">
        <v>0.45</v>
      </c>
      <c r="E60" s="27">
        <v>0.45</v>
      </c>
    </row>
  </sheetData>
  <mergeCells count="14">
    <mergeCell ref="B1:E1"/>
    <mergeCell ref="B3:E3"/>
    <mergeCell ref="B15:E15"/>
    <mergeCell ref="B29:E29"/>
    <mergeCell ref="B22:E22"/>
    <mergeCell ref="B18:E18"/>
    <mergeCell ref="B11:E11"/>
    <mergeCell ref="B13:E13"/>
    <mergeCell ref="B26:E26"/>
    <mergeCell ref="B46:E46"/>
    <mergeCell ref="B56:E56"/>
    <mergeCell ref="B58:E58"/>
    <mergeCell ref="B54:E54"/>
    <mergeCell ref="B50:E50"/>
  </mergeCells>
  <pageMargins left="0" right="0" top="0" bottom="0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rightToLeft="1" topLeftCell="A7" zoomScaleNormal="100" workbookViewId="0">
      <selection activeCell="B8" sqref="B8"/>
    </sheetView>
  </sheetViews>
  <sheetFormatPr defaultRowHeight="14.25"/>
  <cols>
    <col min="1" max="1" width="1.25" style="2" customWidth="1"/>
    <col min="2" max="2" width="24.25" style="2" customWidth="1"/>
    <col min="3" max="3" width="14.875" style="14" customWidth="1"/>
    <col min="4" max="4" width="74.25" style="2" customWidth="1"/>
    <col min="5" max="93" width="9" style="2"/>
    <col min="94" max="94" width="23.25" style="2" customWidth="1"/>
    <col min="95" max="95" width="10.625" style="2" customWidth="1"/>
    <col min="96" max="96" width="9.375" style="2" customWidth="1"/>
    <col min="97" max="97" width="14.625" style="2" customWidth="1"/>
    <col min="98" max="98" width="12.75" style="2" customWidth="1"/>
    <col min="99" max="99" width="30.625" style="2" customWidth="1"/>
    <col min="100" max="349" width="9" style="2"/>
    <col min="350" max="350" width="23.25" style="2" customWidth="1"/>
    <col min="351" max="351" width="10.625" style="2" customWidth="1"/>
    <col min="352" max="352" width="9.375" style="2" customWidth="1"/>
    <col min="353" max="353" width="14.625" style="2" customWidth="1"/>
    <col min="354" max="354" width="12.75" style="2" customWidth="1"/>
    <col min="355" max="355" width="30.625" style="2" customWidth="1"/>
    <col min="356" max="605" width="9" style="2"/>
    <col min="606" max="606" width="23.25" style="2" customWidth="1"/>
    <col min="607" max="607" width="10.625" style="2" customWidth="1"/>
    <col min="608" max="608" width="9.375" style="2" customWidth="1"/>
    <col min="609" max="609" width="14.625" style="2" customWidth="1"/>
    <col min="610" max="610" width="12.75" style="2" customWidth="1"/>
    <col min="611" max="611" width="30.625" style="2" customWidth="1"/>
    <col min="612" max="861" width="9" style="2"/>
    <col min="862" max="862" width="23.25" style="2" customWidth="1"/>
    <col min="863" max="863" width="10.625" style="2" customWidth="1"/>
    <col min="864" max="864" width="9.375" style="2" customWidth="1"/>
    <col min="865" max="865" width="14.625" style="2" customWidth="1"/>
    <col min="866" max="866" width="12.75" style="2" customWidth="1"/>
    <col min="867" max="867" width="30.625" style="2" customWidth="1"/>
    <col min="868" max="1117" width="9" style="2"/>
    <col min="1118" max="1118" width="23.25" style="2" customWidth="1"/>
    <col min="1119" max="1119" width="10.625" style="2" customWidth="1"/>
    <col min="1120" max="1120" width="9.375" style="2" customWidth="1"/>
    <col min="1121" max="1121" width="14.625" style="2" customWidth="1"/>
    <col min="1122" max="1122" width="12.75" style="2" customWidth="1"/>
    <col min="1123" max="1123" width="30.625" style="2" customWidth="1"/>
    <col min="1124" max="1373" width="9" style="2"/>
    <col min="1374" max="1374" width="23.25" style="2" customWidth="1"/>
    <col min="1375" max="1375" width="10.625" style="2" customWidth="1"/>
    <col min="1376" max="1376" width="9.375" style="2" customWidth="1"/>
    <col min="1377" max="1377" width="14.625" style="2" customWidth="1"/>
    <col min="1378" max="1378" width="12.75" style="2" customWidth="1"/>
    <col min="1379" max="1379" width="30.625" style="2" customWidth="1"/>
    <col min="1380" max="1629" width="9" style="2"/>
    <col min="1630" max="1630" width="23.25" style="2" customWidth="1"/>
    <col min="1631" max="1631" width="10.625" style="2" customWidth="1"/>
    <col min="1632" max="1632" width="9.375" style="2" customWidth="1"/>
    <col min="1633" max="1633" width="14.625" style="2" customWidth="1"/>
    <col min="1634" max="1634" width="12.75" style="2" customWidth="1"/>
    <col min="1635" max="1635" width="30.625" style="2" customWidth="1"/>
    <col min="1636" max="1885" width="9" style="2"/>
    <col min="1886" max="1886" width="23.25" style="2" customWidth="1"/>
    <col min="1887" max="1887" width="10.625" style="2" customWidth="1"/>
    <col min="1888" max="1888" width="9.375" style="2" customWidth="1"/>
    <col min="1889" max="1889" width="14.625" style="2" customWidth="1"/>
    <col min="1890" max="1890" width="12.75" style="2" customWidth="1"/>
    <col min="1891" max="1891" width="30.625" style="2" customWidth="1"/>
    <col min="1892" max="2141" width="9" style="2"/>
    <col min="2142" max="2142" width="23.25" style="2" customWidth="1"/>
    <col min="2143" max="2143" width="10.625" style="2" customWidth="1"/>
    <col min="2144" max="2144" width="9.375" style="2" customWidth="1"/>
    <col min="2145" max="2145" width="14.625" style="2" customWidth="1"/>
    <col min="2146" max="2146" width="12.75" style="2" customWidth="1"/>
    <col min="2147" max="2147" width="30.625" style="2" customWidth="1"/>
    <col min="2148" max="2397" width="9" style="2"/>
    <col min="2398" max="2398" width="23.25" style="2" customWidth="1"/>
    <col min="2399" max="2399" width="10.625" style="2" customWidth="1"/>
    <col min="2400" max="2400" width="9.375" style="2" customWidth="1"/>
    <col min="2401" max="2401" width="14.625" style="2" customWidth="1"/>
    <col min="2402" max="2402" width="12.75" style="2" customWidth="1"/>
    <col min="2403" max="2403" width="30.625" style="2" customWidth="1"/>
    <col min="2404" max="2653" width="9" style="2"/>
    <col min="2654" max="2654" width="23.25" style="2" customWidth="1"/>
    <col min="2655" max="2655" width="10.625" style="2" customWidth="1"/>
    <col min="2656" max="2656" width="9.375" style="2" customWidth="1"/>
    <col min="2657" max="2657" width="14.625" style="2" customWidth="1"/>
    <col min="2658" max="2658" width="12.75" style="2" customWidth="1"/>
    <col min="2659" max="2659" width="30.625" style="2" customWidth="1"/>
    <col min="2660" max="2909" width="9" style="2"/>
    <col min="2910" max="2910" width="23.25" style="2" customWidth="1"/>
    <col min="2911" max="2911" width="10.625" style="2" customWidth="1"/>
    <col min="2912" max="2912" width="9.375" style="2" customWidth="1"/>
    <col min="2913" max="2913" width="14.625" style="2" customWidth="1"/>
    <col min="2914" max="2914" width="12.75" style="2" customWidth="1"/>
    <col min="2915" max="2915" width="30.625" style="2" customWidth="1"/>
    <col min="2916" max="3165" width="9" style="2"/>
    <col min="3166" max="3166" width="23.25" style="2" customWidth="1"/>
    <col min="3167" max="3167" width="10.625" style="2" customWidth="1"/>
    <col min="3168" max="3168" width="9.375" style="2" customWidth="1"/>
    <col min="3169" max="3169" width="14.625" style="2" customWidth="1"/>
    <col min="3170" max="3170" width="12.75" style="2" customWidth="1"/>
    <col min="3171" max="3171" width="30.625" style="2" customWidth="1"/>
    <col min="3172" max="3421" width="9" style="2"/>
    <col min="3422" max="3422" width="23.25" style="2" customWidth="1"/>
    <col min="3423" max="3423" width="10.625" style="2" customWidth="1"/>
    <col min="3424" max="3424" width="9.375" style="2" customWidth="1"/>
    <col min="3425" max="3425" width="14.625" style="2" customWidth="1"/>
    <col min="3426" max="3426" width="12.75" style="2" customWidth="1"/>
    <col min="3427" max="3427" width="30.625" style="2" customWidth="1"/>
    <col min="3428" max="3677" width="9" style="2"/>
    <col min="3678" max="3678" width="23.25" style="2" customWidth="1"/>
    <col min="3679" max="3679" width="10.625" style="2" customWidth="1"/>
    <col min="3680" max="3680" width="9.375" style="2" customWidth="1"/>
    <col min="3681" max="3681" width="14.625" style="2" customWidth="1"/>
    <col min="3682" max="3682" width="12.75" style="2" customWidth="1"/>
    <col min="3683" max="3683" width="30.625" style="2" customWidth="1"/>
    <col min="3684" max="3933" width="9" style="2"/>
    <col min="3934" max="3934" width="23.25" style="2" customWidth="1"/>
    <col min="3935" max="3935" width="10.625" style="2" customWidth="1"/>
    <col min="3936" max="3936" width="9.375" style="2" customWidth="1"/>
    <col min="3937" max="3937" width="14.625" style="2" customWidth="1"/>
    <col min="3938" max="3938" width="12.75" style="2" customWidth="1"/>
    <col min="3939" max="3939" width="30.625" style="2" customWidth="1"/>
    <col min="3940" max="4189" width="9" style="2"/>
    <col min="4190" max="4190" width="23.25" style="2" customWidth="1"/>
    <col min="4191" max="4191" width="10.625" style="2" customWidth="1"/>
    <col min="4192" max="4192" width="9.375" style="2" customWidth="1"/>
    <col min="4193" max="4193" width="14.625" style="2" customWidth="1"/>
    <col min="4194" max="4194" width="12.75" style="2" customWidth="1"/>
    <col min="4195" max="4195" width="30.625" style="2" customWidth="1"/>
    <col min="4196" max="4445" width="9" style="2"/>
    <col min="4446" max="4446" width="23.25" style="2" customWidth="1"/>
    <col min="4447" max="4447" width="10.625" style="2" customWidth="1"/>
    <col min="4448" max="4448" width="9.375" style="2" customWidth="1"/>
    <col min="4449" max="4449" width="14.625" style="2" customWidth="1"/>
    <col min="4450" max="4450" width="12.75" style="2" customWidth="1"/>
    <col min="4451" max="4451" width="30.625" style="2" customWidth="1"/>
    <col min="4452" max="4701" width="9" style="2"/>
    <col min="4702" max="4702" width="23.25" style="2" customWidth="1"/>
    <col min="4703" max="4703" width="10.625" style="2" customWidth="1"/>
    <col min="4704" max="4704" width="9.375" style="2" customWidth="1"/>
    <col min="4705" max="4705" width="14.625" style="2" customWidth="1"/>
    <col min="4706" max="4706" width="12.75" style="2" customWidth="1"/>
    <col min="4707" max="4707" width="30.625" style="2" customWidth="1"/>
    <col min="4708" max="4957" width="9" style="2"/>
    <col min="4958" max="4958" width="23.25" style="2" customWidth="1"/>
    <col min="4959" max="4959" width="10.625" style="2" customWidth="1"/>
    <col min="4960" max="4960" width="9.375" style="2" customWidth="1"/>
    <col min="4961" max="4961" width="14.625" style="2" customWidth="1"/>
    <col min="4962" max="4962" width="12.75" style="2" customWidth="1"/>
    <col min="4963" max="4963" width="30.625" style="2" customWidth="1"/>
    <col min="4964" max="5213" width="9" style="2"/>
    <col min="5214" max="5214" width="23.25" style="2" customWidth="1"/>
    <col min="5215" max="5215" width="10.625" style="2" customWidth="1"/>
    <col min="5216" max="5216" width="9.375" style="2" customWidth="1"/>
    <col min="5217" max="5217" width="14.625" style="2" customWidth="1"/>
    <col min="5218" max="5218" width="12.75" style="2" customWidth="1"/>
    <col min="5219" max="5219" width="30.625" style="2" customWidth="1"/>
    <col min="5220" max="5469" width="9" style="2"/>
    <col min="5470" max="5470" width="23.25" style="2" customWidth="1"/>
    <col min="5471" max="5471" width="10.625" style="2" customWidth="1"/>
    <col min="5472" max="5472" width="9.375" style="2" customWidth="1"/>
    <col min="5473" max="5473" width="14.625" style="2" customWidth="1"/>
    <col min="5474" max="5474" width="12.75" style="2" customWidth="1"/>
    <col min="5475" max="5475" width="30.625" style="2" customWidth="1"/>
    <col min="5476" max="5725" width="9" style="2"/>
    <col min="5726" max="5726" width="23.25" style="2" customWidth="1"/>
    <col min="5727" max="5727" width="10.625" style="2" customWidth="1"/>
    <col min="5728" max="5728" width="9.375" style="2" customWidth="1"/>
    <col min="5729" max="5729" width="14.625" style="2" customWidth="1"/>
    <col min="5730" max="5730" width="12.75" style="2" customWidth="1"/>
    <col min="5731" max="5731" width="30.625" style="2" customWidth="1"/>
    <col min="5732" max="5981" width="9" style="2"/>
    <col min="5982" max="5982" width="23.25" style="2" customWidth="1"/>
    <col min="5983" max="5983" width="10.625" style="2" customWidth="1"/>
    <col min="5984" max="5984" width="9.375" style="2" customWidth="1"/>
    <col min="5985" max="5985" width="14.625" style="2" customWidth="1"/>
    <col min="5986" max="5986" width="12.75" style="2" customWidth="1"/>
    <col min="5987" max="5987" width="30.625" style="2" customWidth="1"/>
    <col min="5988" max="6237" width="9" style="2"/>
    <col min="6238" max="6238" width="23.25" style="2" customWidth="1"/>
    <col min="6239" max="6239" width="10.625" style="2" customWidth="1"/>
    <col min="6240" max="6240" width="9.375" style="2" customWidth="1"/>
    <col min="6241" max="6241" width="14.625" style="2" customWidth="1"/>
    <col min="6242" max="6242" width="12.75" style="2" customWidth="1"/>
    <col min="6243" max="6243" width="30.625" style="2" customWidth="1"/>
    <col min="6244" max="6493" width="9" style="2"/>
    <col min="6494" max="6494" width="23.25" style="2" customWidth="1"/>
    <col min="6495" max="6495" width="10.625" style="2" customWidth="1"/>
    <col min="6496" max="6496" width="9.375" style="2" customWidth="1"/>
    <col min="6497" max="6497" width="14.625" style="2" customWidth="1"/>
    <col min="6498" max="6498" width="12.75" style="2" customWidth="1"/>
    <col min="6499" max="6499" width="30.625" style="2" customWidth="1"/>
    <col min="6500" max="6749" width="9" style="2"/>
    <col min="6750" max="6750" width="23.25" style="2" customWidth="1"/>
    <col min="6751" max="6751" width="10.625" style="2" customWidth="1"/>
    <col min="6752" max="6752" width="9.375" style="2" customWidth="1"/>
    <col min="6753" max="6753" width="14.625" style="2" customWidth="1"/>
    <col min="6754" max="6754" width="12.75" style="2" customWidth="1"/>
    <col min="6755" max="6755" width="30.625" style="2" customWidth="1"/>
    <col min="6756" max="7005" width="9" style="2"/>
    <col min="7006" max="7006" width="23.25" style="2" customWidth="1"/>
    <col min="7007" max="7007" width="10.625" style="2" customWidth="1"/>
    <col min="7008" max="7008" width="9.375" style="2" customWidth="1"/>
    <col min="7009" max="7009" width="14.625" style="2" customWidth="1"/>
    <col min="7010" max="7010" width="12.75" style="2" customWidth="1"/>
    <col min="7011" max="7011" width="30.625" style="2" customWidth="1"/>
    <col min="7012" max="7261" width="9" style="2"/>
    <col min="7262" max="7262" width="23.25" style="2" customWidth="1"/>
    <col min="7263" max="7263" width="10.625" style="2" customWidth="1"/>
    <col min="7264" max="7264" width="9.375" style="2" customWidth="1"/>
    <col min="7265" max="7265" width="14.625" style="2" customWidth="1"/>
    <col min="7266" max="7266" width="12.75" style="2" customWidth="1"/>
    <col min="7267" max="7267" width="30.625" style="2" customWidth="1"/>
    <col min="7268" max="7517" width="9" style="2"/>
    <col min="7518" max="7518" width="23.25" style="2" customWidth="1"/>
    <col min="7519" max="7519" width="10.625" style="2" customWidth="1"/>
    <col min="7520" max="7520" width="9.375" style="2" customWidth="1"/>
    <col min="7521" max="7521" width="14.625" style="2" customWidth="1"/>
    <col min="7522" max="7522" width="12.75" style="2" customWidth="1"/>
    <col min="7523" max="7523" width="30.625" style="2" customWidth="1"/>
    <col min="7524" max="7773" width="9" style="2"/>
    <col min="7774" max="7774" width="23.25" style="2" customWidth="1"/>
    <col min="7775" max="7775" width="10.625" style="2" customWidth="1"/>
    <col min="7776" max="7776" width="9.375" style="2" customWidth="1"/>
    <col min="7777" max="7777" width="14.625" style="2" customWidth="1"/>
    <col min="7778" max="7778" width="12.75" style="2" customWidth="1"/>
    <col min="7779" max="7779" width="30.625" style="2" customWidth="1"/>
    <col min="7780" max="8029" width="9" style="2"/>
    <col min="8030" max="8030" width="23.25" style="2" customWidth="1"/>
    <col min="8031" max="8031" width="10.625" style="2" customWidth="1"/>
    <col min="8032" max="8032" width="9.375" style="2" customWidth="1"/>
    <col min="8033" max="8033" width="14.625" style="2" customWidth="1"/>
    <col min="8034" max="8034" width="12.75" style="2" customWidth="1"/>
    <col min="8035" max="8035" width="30.625" style="2" customWidth="1"/>
    <col min="8036" max="8285" width="9" style="2"/>
    <col min="8286" max="8286" width="23.25" style="2" customWidth="1"/>
    <col min="8287" max="8287" width="10.625" style="2" customWidth="1"/>
    <col min="8288" max="8288" width="9.375" style="2" customWidth="1"/>
    <col min="8289" max="8289" width="14.625" style="2" customWidth="1"/>
    <col min="8290" max="8290" width="12.75" style="2" customWidth="1"/>
    <col min="8291" max="8291" width="30.625" style="2" customWidth="1"/>
    <col min="8292" max="8541" width="9" style="2"/>
    <col min="8542" max="8542" width="23.25" style="2" customWidth="1"/>
    <col min="8543" max="8543" width="10.625" style="2" customWidth="1"/>
    <col min="8544" max="8544" width="9.375" style="2" customWidth="1"/>
    <col min="8545" max="8545" width="14.625" style="2" customWidth="1"/>
    <col min="8546" max="8546" width="12.75" style="2" customWidth="1"/>
    <col min="8547" max="8547" width="30.625" style="2" customWidth="1"/>
    <col min="8548" max="8797" width="9" style="2"/>
    <col min="8798" max="8798" width="23.25" style="2" customWidth="1"/>
    <col min="8799" max="8799" width="10.625" style="2" customWidth="1"/>
    <col min="8800" max="8800" width="9.375" style="2" customWidth="1"/>
    <col min="8801" max="8801" width="14.625" style="2" customWidth="1"/>
    <col min="8802" max="8802" width="12.75" style="2" customWidth="1"/>
    <col min="8803" max="8803" width="30.625" style="2" customWidth="1"/>
    <col min="8804" max="9053" width="9" style="2"/>
    <col min="9054" max="9054" width="23.25" style="2" customWidth="1"/>
    <col min="9055" max="9055" width="10.625" style="2" customWidth="1"/>
    <col min="9056" max="9056" width="9.375" style="2" customWidth="1"/>
    <col min="9057" max="9057" width="14.625" style="2" customWidth="1"/>
    <col min="9058" max="9058" width="12.75" style="2" customWidth="1"/>
    <col min="9059" max="9059" width="30.625" style="2" customWidth="1"/>
    <col min="9060" max="9309" width="9" style="2"/>
    <col min="9310" max="9310" width="23.25" style="2" customWidth="1"/>
    <col min="9311" max="9311" width="10.625" style="2" customWidth="1"/>
    <col min="9312" max="9312" width="9.375" style="2" customWidth="1"/>
    <col min="9313" max="9313" width="14.625" style="2" customWidth="1"/>
    <col min="9314" max="9314" width="12.75" style="2" customWidth="1"/>
    <col min="9315" max="9315" width="30.625" style="2" customWidth="1"/>
    <col min="9316" max="9565" width="9" style="2"/>
    <col min="9566" max="9566" width="23.25" style="2" customWidth="1"/>
    <col min="9567" max="9567" width="10.625" style="2" customWidth="1"/>
    <col min="9568" max="9568" width="9.375" style="2" customWidth="1"/>
    <col min="9569" max="9569" width="14.625" style="2" customWidth="1"/>
    <col min="9570" max="9570" width="12.75" style="2" customWidth="1"/>
    <col min="9571" max="9571" width="30.625" style="2" customWidth="1"/>
    <col min="9572" max="9821" width="9" style="2"/>
    <col min="9822" max="9822" width="23.25" style="2" customWidth="1"/>
    <col min="9823" max="9823" width="10.625" style="2" customWidth="1"/>
    <col min="9824" max="9824" width="9.375" style="2" customWidth="1"/>
    <col min="9825" max="9825" width="14.625" style="2" customWidth="1"/>
    <col min="9826" max="9826" width="12.75" style="2" customWidth="1"/>
    <col min="9827" max="9827" width="30.625" style="2" customWidth="1"/>
    <col min="9828" max="10077" width="9" style="2"/>
    <col min="10078" max="10078" width="23.25" style="2" customWidth="1"/>
    <col min="10079" max="10079" width="10.625" style="2" customWidth="1"/>
    <col min="10080" max="10080" width="9.375" style="2" customWidth="1"/>
    <col min="10081" max="10081" width="14.625" style="2" customWidth="1"/>
    <col min="10082" max="10082" width="12.75" style="2" customWidth="1"/>
    <col min="10083" max="10083" width="30.625" style="2" customWidth="1"/>
    <col min="10084" max="10333" width="9" style="2"/>
    <col min="10334" max="10334" width="23.25" style="2" customWidth="1"/>
    <col min="10335" max="10335" width="10.625" style="2" customWidth="1"/>
    <col min="10336" max="10336" width="9.375" style="2" customWidth="1"/>
    <col min="10337" max="10337" width="14.625" style="2" customWidth="1"/>
    <col min="10338" max="10338" width="12.75" style="2" customWidth="1"/>
    <col min="10339" max="10339" width="30.625" style="2" customWidth="1"/>
    <col min="10340" max="10589" width="9" style="2"/>
    <col min="10590" max="10590" width="23.25" style="2" customWidth="1"/>
    <col min="10591" max="10591" width="10.625" style="2" customWidth="1"/>
    <col min="10592" max="10592" width="9.375" style="2" customWidth="1"/>
    <col min="10593" max="10593" width="14.625" style="2" customWidth="1"/>
    <col min="10594" max="10594" width="12.75" style="2" customWidth="1"/>
    <col min="10595" max="10595" width="30.625" style="2" customWidth="1"/>
    <col min="10596" max="10845" width="9" style="2"/>
    <col min="10846" max="10846" width="23.25" style="2" customWidth="1"/>
    <col min="10847" max="10847" width="10.625" style="2" customWidth="1"/>
    <col min="10848" max="10848" width="9.375" style="2" customWidth="1"/>
    <col min="10849" max="10849" width="14.625" style="2" customWidth="1"/>
    <col min="10850" max="10850" width="12.75" style="2" customWidth="1"/>
    <col min="10851" max="10851" width="30.625" style="2" customWidth="1"/>
    <col min="10852" max="11101" width="9" style="2"/>
    <col min="11102" max="11102" width="23.25" style="2" customWidth="1"/>
    <col min="11103" max="11103" width="10.625" style="2" customWidth="1"/>
    <col min="11104" max="11104" width="9.375" style="2" customWidth="1"/>
    <col min="11105" max="11105" width="14.625" style="2" customWidth="1"/>
    <col min="11106" max="11106" width="12.75" style="2" customWidth="1"/>
    <col min="11107" max="11107" width="30.625" style="2" customWidth="1"/>
    <col min="11108" max="11357" width="9" style="2"/>
    <col min="11358" max="11358" width="23.25" style="2" customWidth="1"/>
    <col min="11359" max="11359" width="10.625" style="2" customWidth="1"/>
    <col min="11360" max="11360" width="9.375" style="2" customWidth="1"/>
    <col min="11361" max="11361" width="14.625" style="2" customWidth="1"/>
    <col min="11362" max="11362" width="12.75" style="2" customWidth="1"/>
    <col min="11363" max="11363" width="30.625" style="2" customWidth="1"/>
    <col min="11364" max="11613" width="9" style="2"/>
    <col min="11614" max="11614" width="23.25" style="2" customWidth="1"/>
    <col min="11615" max="11615" width="10.625" style="2" customWidth="1"/>
    <col min="11616" max="11616" width="9.375" style="2" customWidth="1"/>
    <col min="11617" max="11617" width="14.625" style="2" customWidth="1"/>
    <col min="11618" max="11618" width="12.75" style="2" customWidth="1"/>
    <col min="11619" max="11619" width="30.625" style="2" customWidth="1"/>
    <col min="11620" max="11869" width="9" style="2"/>
    <col min="11870" max="11870" width="23.25" style="2" customWidth="1"/>
    <col min="11871" max="11871" width="10.625" style="2" customWidth="1"/>
    <col min="11872" max="11872" width="9.375" style="2" customWidth="1"/>
    <col min="11873" max="11873" width="14.625" style="2" customWidth="1"/>
    <col min="11874" max="11874" width="12.75" style="2" customWidth="1"/>
    <col min="11875" max="11875" width="30.625" style="2" customWidth="1"/>
    <col min="11876" max="12125" width="9" style="2"/>
    <col min="12126" max="12126" width="23.25" style="2" customWidth="1"/>
    <col min="12127" max="12127" width="10.625" style="2" customWidth="1"/>
    <col min="12128" max="12128" width="9.375" style="2" customWidth="1"/>
    <col min="12129" max="12129" width="14.625" style="2" customWidth="1"/>
    <col min="12130" max="12130" width="12.75" style="2" customWidth="1"/>
    <col min="12131" max="12131" width="30.625" style="2" customWidth="1"/>
    <col min="12132" max="12381" width="9" style="2"/>
    <col min="12382" max="12382" width="23.25" style="2" customWidth="1"/>
    <col min="12383" max="12383" width="10.625" style="2" customWidth="1"/>
    <col min="12384" max="12384" width="9.375" style="2" customWidth="1"/>
    <col min="12385" max="12385" width="14.625" style="2" customWidth="1"/>
    <col min="12386" max="12386" width="12.75" style="2" customWidth="1"/>
    <col min="12387" max="12387" width="30.625" style="2" customWidth="1"/>
    <col min="12388" max="12637" width="9" style="2"/>
    <col min="12638" max="12638" width="23.25" style="2" customWidth="1"/>
    <col min="12639" max="12639" width="10.625" style="2" customWidth="1"/>
    <col min="12640" max="12640" width="9.375" style="2" customWidth="1"/>
    <col min="12641" max="12641" width="14.625" style="2" customWidth="1"/>
    <col min="12642" max="12642" width="12.75" style="2" customWidth="1"/>
    <col min="12643" max="12643" width="30.625" style="2" customWidth="1"/>
    <col min="12644" max="12893" width="9" style="2"/>
    <col min="12894" max="12894" width="23.25" style="2" customWidth="1"/>
    <col min="12895" max="12895" width="10.625" style="2" customWidth="1"/>
    <col min="12896" max="12896" width="9.375" style="2" customWidth="1"/>
    <col min="12897" max="12897" width="14.625" style="2" customWidth="1"/>
    <col min="12898" max="12898" width="12.75" style="2" customWidth="1"/>
    <col min="12899" max="12899" width="30.625" style="2" customWidth="1"/>
    <col min="12900" max="13149" width="9" style="2"/>
    <col min="13150" max="13150" width="23.25" style="2" customWidth="1"/>
    <col min="13151" max="13151" width="10.625" style="2" customWidth="1"/>
    <col min="13152" max="13152" width="9.375" style="2" customWidth="1"/>
    <col min="13153" max="13153" width="14.625" style="2" customWidth="1"/>
    <col min="13154" max="13154" width="12.75" style="2" customWidth="1"/>
    <col min="13155" max="13155" width="30.625" style="2" customWidth="1"/>
    <col min="13156" max="13405" width="9" style="2"/>
    <col min="13406" max="13406" width="23.25" style="2" customWidth="1"/>
    <col min="13407" max="13407" width="10.625" style="2" customWidth="1"/>
    <col min="13408" max="13408" width="9.375" style="2" customWidth="1"/>
    <col min="13409" max="13409" width="14.625" style="2" customWidth="1"/>
    <col min="13410" max="13410" width="12.75" style="2" customWidth="1"/>
    <col min="13411" max="13411" width="30.625" style="2" customWidth="1"/>
    <col min="13412" max="13661" width="9" style="2"/>
    <col min="13662" max="13662" width="23.25" style="2" customWidth="1"/>
    <col min="13663" max="13663" width="10.625" style="2" customWidth="1"/>
    <col min="13664" max="13664" width="9.375" style="2" customWidth="1"/>
    <col min="13665" max="13665" width="14.625" style="2" customWidth="1"/>
    <col min="13666" max="13666" width="12.75" style="2" customWidth="1"/>
    <col min="13667" max="13667" width="30.625" style="2" customWidth="1"/>
    <col min="13668" max="13917" width="9" style="2"/>
    <col min="13918" max="13918" width="23.25" style="2" customWidth="1"/>
    <col min="13919" max="13919" width="10.625" style="2" customWidth="1"/>
    <col min="13920" max="13920" width="9.375" style="2" customWidth="1"/>
    <col min="13921" max="13921" width="14.625" style="2" customWidth="1"/>
    <col min="13922" max="13922" width="12.75" style="2" customWidth="1"/>
    <col min="13923" max="13923" width="30.625" style="2" customWidth="1"/>
    <col min="13924" max="14173" width="9" style="2"/>
    <col min="14174" max="14174" width="23.25" style="2" customWidth="1"/>
    <col min="14175" max="14175" width="10.625" style="2" customWidth="1"/>
    <col min="14176" max="14176" width="9.375" style="2" customWidth="1"/>
    <col min="14177" max="14177" width="14.625" style="2" customWidth="1"/>
    <col min="14178" max="14178" width="12.75" style="2" customWidth="1"/>
    <col min="14179" max="14179" width="30.625" style="2" customWidth="1"/>
    <col min="14180" max="14429" width="9" style="2"/>
    <col min="14430" max="14430" width="23.25" style="2" customWidth="1"/>
    <col min="14431" max="14431" width="10.625" style="2" customWidth="1"/>
    <col min="14432" max="14432" width="9.375" style="2" customWidth="1"/>
    <col min="14433" max="14433" width="14.625" style="2" customWidth="1"/>
    <col min="14434" max="14434" width="12.75" style="2" customWidth="1"/>
    <col min="14435" max="14435" width="30.625" style="2" customWidth="1"/>
    <col min="14436" max="14685" width="9" style="2"/>
    <col min="14686" max="14686" width="23.25" style="2" customWidth="1"/>
    <col min="14687" max="14687" width="10.625" style="2" customWidth="1"/>
    <col min="14688" max="14688" width="9.375" style="2" customWidth="1"/>
    <col min="14689" max="14689" width="14.625" style="2" customWidth="1"/>
    <col min="14690" max="14690" width="12.75" style="2" customWidth="1"/>
    <col min="14691" max="14691" width="30.625" style="2" customWidth="1"/>
    <col min="14692" max="14941" width="9" style="2"/>
    <col min="14942" max="14942" width="23.25" style="2" customWidth="1"/>
    <col min="14943" max="14943" width="10.625" style="2" customWidth="1"/>
    <col min="14944" max="14944" width="9.375" style="2" customWidth="1"/>
    <col min="14945" max="14945" width="14.625" style="2" customWidth="1"/>
    <col min="14946" max="14946" width="12.75" style="2" customWidth="1"/>
    <col min="14947" max="14947" width="30.625" style="2" customWidth="1"/>
    <col min="14948" max="15197" width="9" style="2"/>
    <col min="15198" max="15198" width="23.25" style="2" customWidth="1"/>
    <col min="15199" max="15199" width="10.625" style="2" customWidth="1"/>
    <col min="15200" max="15200" width="9.375" style="2" customWidth="1"/>
    <col min="15201" max="15201" width="14.625" style="2" customWidth="1"/>
    <col min="15202" max="15202" width="12.75" style="2" customWidth="1"/>
    <col min="15203" max="15203" width="30.625" style="2" customWidth="1"/>
    <col min="15204" max="15453" width="9" style="2"/>
    <col min="15454" max="15454" width="23.25" style="2" customWidth="1"/>
    <col min="15455" max="15455" width="10.625" style="2" customWidth="1"/>
    <col min="15456" max="15456" width="9.375" style="2" customWidth="1"/>
    <col min="15457" max="15457" width="14.625" style="2" customWidth="1"/>
    <col min="15458" max="15458" width="12.75" style="2" customWidth="1"/>
    <col min="15459" max="15459" width="30.625" style="2" customWidth="1"/>
    <col min="15460" max="15709" width="9" style="2"/>
    <col min="15710" max="15710" width="23.25" style="2" customWidth="1"/>
    <col min="15711" max="15711" width="10.625" style="2" customWidth="1"/>
    <col min="15712" max="15712" width="9.375" style="2" customWidth="1"/>
    <col min="15713" max="15713" width="14.625" style="2" customWidth="1"/>
    <col min="15714" max="15714" width="12.75" style="2" customWidth="1"/>
    <col min="15715" max="15715" width="30.625" style="2" customWidth="1"/>
    <col min="15716" max="15965" width="9" style="2"/>
    <col min="15966" max="15966" width="23.25" style="2" customWidth="1"/>
    <col min="15967" max="15967" width="10.625" style="2" customWidth="1"/>
    <col min="15968" max="15968" width="9.375" style="2" customWidth="1"/>
    <col min="15969" max="15969" width="14.625" style="2" customWidth="1"/>
    <col min="15970" max="15970" width="12.75" style="2" customWidth="1"/>
    <col min="15971" max="15971" width="30.625" style="2" customWidth="1"/>
    <col min="15972" max="16384" width="9" style="2"/>
  </cols>
  <sheetData>
    <row r="1" spans="1:4" s="4" customFormat="1" ht="26.25" customHeight="1">
      <c r="A1" s="5"/>
      <c r="B1" s="233" t="s">
        <v>40</v>
      </c>
      <c r="C1" s="233"/>
      <c r="D1" s="233"/>
    </row>
    <row r="2" spans="1:4" s="7" customFormat="1" ht="34.5" customHeight="1">
      <c r="B2" s="31" t="s">
        <v>28</v>
      </c>
      <c r="C2" s="32" t="s">
        <v>37</v>
      </c>
      <c r="D2" s="31" t="s">
        <v>38</v>
      </c>
    </row>
    <row r="3" spans="1:4" ht="39.950000000000003" customHeight="1">
      <c r="B3" s="33" t="s">
        <v>35</v>
      </c>
      <c r="C3" s="34">
        <v>42799</v>
      </c>
      <c r="D3" s="35" t="s">
        <v>68</v>
      </c>
    </row>
    <row r="4" spans="1:4" ht="66.75" customHeight="1">
      <c r="B4" s="33" t="s">
        <v>34</v>
      </c>
      <c r="C4" s="34">
        <v>42591</v>
      </c>
      <c r="D4" s="35" t="s">
        <v>275</v>
      </c>
    </row>
    <row r="5" spans="1:4" ht="31.5" customHeight="1">
      <c r="B5" s="11" t="s">
        <v>315</v>
      </c>
      <c r="C5" s="36">
        <v>44458</v>
      </c>
      <c r="D5" s="37" t="s">
        <v>277</v>
      </c>
    </row>
    <row r="6" spans="1:4" ht="31.5" customHeight="1">
      <c r="B6" s="11" t="s">
        <v>316</v>
      </c>
      <c r="C6" s="36">
        <v>44747</v>
      </c>
      <c r="D6" s="37" t="s">
        <v>276</v>
      </c>
    </row>
    <row r="7" spans="1:4" ht="31.5" customHeight="1">
      <c r="B7" s="19" t="s">
        <v>314</v>
      </c>
      <c r="C7" s="36">
        <v>44747</v>
      </c>
      <c r="D7" s="37" t="s">
        <v>207</v>
      </c>
    </row>
    <row r="8" spans="1:4" ht="30" customHeight="1">
      <c r="B8" s="11" t="s">
        <v>200</v>
      </c>
      <c r="C8" s="36">
        <v>44768</v>
      </c>
      <c r="D8" s="37" t="s">
        <v>266</v>
      </c>
    </row>
    <row r="9" spans="1:4" ht="27" customHeight="1">
      <c r="B9" s="19" t="s">
        <v>317</v>
      </c>
      <c r="C9" s="36">
        <v>44783</v>
      </c>
      <c r="D9" s="37" t="s">
        <v>261</v>
      </c>
    </row>
    <row r="10" spans="1:4" ht="39" customHeight="1">
      <c r="B10" s="19" t="s">
        <v>318</v>
      </c>
      <c r="C10" s="36">
        <v>44783</v>
      </c>
      <c r="D10" s="37" t="s">
        <v>263</v>
      </c>
    </row>
    <row r="11" spans="1:4" ht="31.5" customHeight="1">
      <c r="B11" s="19" t="s">
        <v>319</v>
      </c>
      <c r="C11" s="36">
        <v>44783</v>
      </c>
      <c r="D11" s="37" t="s">
        <v>264</v>
      </c>
    </row>
    <row r="12" spans="1:4" ht="30" customHeight="1">
      <c r="B12" s="19" t="s">
        <v>320</v>
      </c>
      <c r="C12" s="36">
        <v>44783</v>
      </c>
      <c r="D12" s="37" t="s">
        <v>260</v>
      </c>
    </row>
    <row r="13" spans="1:4" ht="24" customHeight="1">
      <c r="B13" s="19" t="s">
        <v>321</v>
      </c>
      <c r="C13" s="36">
        <v>44783</v>
      </c>
      <c r="D13" s="37" t="s">
        <v>265</v>
      </c>
    </row>
    <row r="14" spans="1:4" ht="24.75" customHeight="1">
      <c r="B14" s="19" t="s">
        <v>322</v>
      </c>
      <c r="C14" s="36">
        <v>44783</v>
      </c>
      <c r="D14" s="37" t="s">
        <v>262</v>
      </c>
    </row>
    <row r="15" spans="1:4" ht="24" customHeight="1">
      <c r="B15" s="25" t="s">
        <v>323</v>
      </c>
      <c r="C15" s="36">
        <v>44783</v>
      </c>
      <c r="D15" s="37" t="s">
        <v>259</v>
      </c>
    </row>
    <row r="16" spans="1:4" ht="22.5" customHeight="1">
      <c r="B16" s="25" t="s">
        <v>247</v>
      </c>
      <c r="C16" s="36">
        <v>44783</v>
      </c>
      <c r="D16" s="37" t="s">
        <v>258</v>
      </c>
    </row>
    <row r="17" spans="2:4" ht="26.25" customHeight="1">
      <c r="B17" s="52" t="s">
        <v>324</v>
      </c>
      <c r="C17" s="36">
        <v>44783</v>
      </c>
      <c r="D17" s="37" t="s">
        <v>256</v>
      </c>
    </row>
    <row r="18" spans="2:4" ht="30" customHeight="1">
      <c r="B18" s="25" t="s">
        <v>325</v>
      </c>
      <c r="C18" s="36">
        <v>44783</v>
      </c>
      <c r="D18" s="37" t="s">
        <v>257</v>
      </c>
    </row>
  </sheetData>
  <mergeCells count="1">
    <mergeCell ref="B1:D1"/>
  </mergeCells>
  <pageMargins left="0" right="0" top="0" bottom="0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المؤشرات الكلية</vt:lpstr>
      <vt:lpstr>منصة السوق النظامي</vt:lpstr>
      <vt:lpstr>اجانب لمنصة النظامي</vt:lpstr>
      <vt:lpstr>منصة السوق الثاني</vt:lpstr>
      <vt:lpstr>اجانب لمنصة الثاني</vt:lpstr>
      <vt:lpstr>منصة السوق الثالث</vt:lpstr>
      <vt:lpstr>اجانب لمنصة الثالث</vt:lpstr>
      <vt:lpstr>غير المتداولة</vt:lpstr>
      <vt:lpstr>الشركات الموقوفة</vt:lpstr>
      <vt:lpstr>اخبار الشركات</vt:lpstr>
    </vt:vector>
  </TitlesOfParts>
  <Company>isx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qais</dc:creator>
  <cp:lastModifiedBy>ISX Web</cp:lastModifiedBy>
  <cp:lastPrinted>2022-08-18T10:26:37Z</cp:lastPrinted>
  <dcterms:created xsi:type="dcterms:W3CDTF">2018-01-02T05:37:56Z</dcterms:created>
  <dcterms:modified xsi:type="dcterms:W3CDTF">2022-08-21T10:55:29Z</dcterms:modified>
</cp:coreProperties>
</file>