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90" windowWidth="20115" windowHeight="1185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27" i="9" l="1"/>
  <c r="E27" i="9"/>
  <c r="D27" i="9"/>
  <c r="F24" i="9"/>
  <c r="E24" i="9"/>
  <c r="D24" i="9"/>
  <c r="F21" i="9"/>
  <c r="E21" i="9"/>
  <c r="D21" i="9"/>
  <c r="F18" i="9"/>
  <c r="F28" i="9" s="1"/>
  <c r="E18" i="9"/>
  <c r="E28" i="9" s="1"/>
  <c r="D18" i="9"/>
  <c r="D28" i="9" s="1"/>
  <c r="F9" i="9"/>
  <c r="E9" i="9"/>
  <c r="D9" i="9"/>
  <c r="F8" i="9"/>
  <c r="E8" i="9"/>
  <c r="D8" i="9"/>
  <c r="L42" i="1"/>
  <c r="M42" i="1"/>
  <c r="N42" i="1"/>
  <c r="L21" i="1"/>
  <c r="M21" i="1"/>
  <c r="N21" i="1"/>
  <c r="L25" i="1"/>
  <c r="M25" i="1"/>
  <c r="N25" i="1"/>
  <c r="L34" i="1"/>
  <c r="M34" i="1"/>
  <c r="N34" i="1"/>
  <c r="L29" i="1"/>
  <c r="M29" i="1"/>
  <c r="N29" i="1"/>
  <c r="L47" i="1"/>
  <c r="M47" i="1"/>
  <c r="N47" i="1"/>
  <c r="L64" i="1"/>
  <c r="L71" i="1" s="1"/>
  <c r="M64" i="1"/>
  <c r="M71" i="1" s="1"/>
  <c r="N64" i="1"/>
  <c r="N71" i="1" s="1"/>
  <c r="L54" i="1"/>
  <c r="M54" i="1"/>
  <c r="N54" i="1"/>
  <c r="N55" i="1" s="1"/>
  <c r="L55" i="1" l="1"/>
  <c r="L72" i="1" s="1"/>
  <c r="M55" i="1"/>
  <c r="M72" i="1" s="1"/>
  <c r="N72" i="1"/>
</calcChain>
</file>

<file path=xl/sharedStrings.xml><?xml version="1.0" encoding="utf-8"?>
<sst xmlns="http://schemas.openxmlformats.org/spreadsheetml/2006/main" count="464" uniqueCount="328">
  <si>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</si>
  <si>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</si>
  <si>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</si>
  <si>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</si>
  <si>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</si>
  <si>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</si>
  <si>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</si>
  <si>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</si>
  <si>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</si>
  <si>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</si>
  <si>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</si>
  <si>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</si>
  <si>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</si>
  <si>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</si>
  <si>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</si>
  <si>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</si>
  <si>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</si>
  <si>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</si>
  <si>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</si>
  <si>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</si>
  <si>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</si>
  <si>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</si>
  <si>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</si>
  <si>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</si>
  <si>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</si>
  <si>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</si>
  <si>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</si>
  <si>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</si>
  <si>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</si>
  <si>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</si>
  <si>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</si>
  <si>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</si>
  <si>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</si>
  <si>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</si>
  <si>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</si>
  <si>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</si>
  <si>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</si>
  <si>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</si>
  <si>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</si>
  <si>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</si>
  <si>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</si>
  <si>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</si>
  <si>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</si>
  <si>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</si>
  <si>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</si>
  <si>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</si>
  <si>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</si>
  <si>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</si>
  <si>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</si>
  <si>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</si>
  <si>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</si>
  <si>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</si>
  <si>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</si>
  <si>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</si>
  <si>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</si>
  <si>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</si>
  <si>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</si>
  <si>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</si>
  <si>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</si>
  <si>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</si>
  <si>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</si>
  <si>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</si>
  <si>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</si>
  <si>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</si>
  <si>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</si>
  <si>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</si>
  <si>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</si>
  <si>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</si>
  <si>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</si>
  <si>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</si>
  <si>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</si>
  <si>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</si>
  <si>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</si>
  <si>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</si>
  <si>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</si>
  <si>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</si>
  <si>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</si>
  <si>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</si>
  <si>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</si>
  <si>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</si>
  <si>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</si>
  <si>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</si>
  <si>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</si>
  <si>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</si>
  <si>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</si>
  <si>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</si>
  <si>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</si>
  <si>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</si>
  <si>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</si>
  <si>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</si>
  <si>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</si>
  <si>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</si>
  <si>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</si>
  <si>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</si>
  <si>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</si>
  <si>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</si>
  <si>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</si>
  <si>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</si>
  <si>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</si>
  <si>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</si>
  <si>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</si>
  <si>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</si>
  <si>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</si>
  <si>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</si>
  <si>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</si>
  <si>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</si>
  <si>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</si>
  <si>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</si>
  <si>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</si>
  <si>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</si>
  <si>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</si>
  <si>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</si>
  <si>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</si>
  <si>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</si>
  <si>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</si>
  <si>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</si>
  <si>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</si>
  <si>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</si>
  <si>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</si>
  <si>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</si>
  <si>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</si>
  <si>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</si>
  <si>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</si>
  <si>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</si>
  <si>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</si>
  <si>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</si>
  <si>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</si>
  <si>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</si>
  <si>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</si>
  <si>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</si>
  <si>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</si>
  <si>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</si>
  <si>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</si>
  <si>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</si>
  <si>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</si>
  <si>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</si>
  <si>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</si>
  <si>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</si>
  <si>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</si>
  <si>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</si>
  <si>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</si>
  <si>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</si>
  <si>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</si>
  <si>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</si>
  <si>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</si>
  <si>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</si>
  <si>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</si>
  <si>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</si>
  <si>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</si>
  <si>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</si>
  <si>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</si>
  <si>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</si>
  <si>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</si>
  <si>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</si>
  <si>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</si>
  <si>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</si>
  <si>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</si>
  <si>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</si>
  <si>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</si>
  <si>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</si>
  <si>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</si>
  <si>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</si>
  <si>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</si>
  <si>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</si>
  <si>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</si>
  <si>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</si>
  <si>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</si>
  <si>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</si>
  <si>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</si>
  <si>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</si>
  <si>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</si>
  <si>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</si>
  <si>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</si>
  <si>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</si>
  <si>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</si>
  <si>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</si>
  <si>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</si>
  <si>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</si>
  <si>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</si>
  <si>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</si>
  <si>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</si>
  <si>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</si>
  <si>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</si>
  <si>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</si>
  <si>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</si>
  <si>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</si>
  <si>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</si>
  <si>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</si>
  <si>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</si>
  <si>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</si>
  <si>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</si>
  <si>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</si>
  <si>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</si>
  <si>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</si>
  <si>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</si>
  <si>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</si>
  <si>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</si>
  <si>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</si>
  <si>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</si>
  <si>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</si>
  <si>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</si>
  <si>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</si>
  <si>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</si>
  <si>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</si>
  <si>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</si>
  <si>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</si>
  <si>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</si>
  <si>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</si>
  <si>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</si>
  <si>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</si>
  <si>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</si>
  <si>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</si>
  <si>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</si>
  <si>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</si>
  <si>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</si>
  <si>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</si>
  <si>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</si>
  <si>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</si>
  <si>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</si>
  <si>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</si>
  <si>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</si>
  <si>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</si>
  <si>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</si>
  <si>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</si>
  <si>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</si>
  <si>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</si>
  <si>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</si>
  <si>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</si>
  <si>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</si>
  <si>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</si>
  <si>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</si>
  <si>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</si>
  <si>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</si>
  <si>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</si>
  <si>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</si>
  <si>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</si>
  <si>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</si>
  <si>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</si>
  <si>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</si>
  <si>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</si>
  <si>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</si>
  <si>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</si>
  <si>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</si>
  <si>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</si>
  <si>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</si>
  <si>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</si>
  <si>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</si>
  <si>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</si>
  <si>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</si>
  <si>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</si>
  <si>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</si>
  <si>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</si>
  <si>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</si>
  <si>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</si>
  <si>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</si>
  <si>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</si>
  <si>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</si>
  <si>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</si>
  <si>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</si>
  <si>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</si>
  <si>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</si>
  <si>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HNTI</t>
  </si>
  <si>
    <t>الاستثمارات السياحية</t>
  </si>
  <si>
    <t>HISH</t>
  </si>
  <si>
    <t>فنادق عشتار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</si>
  <si>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</si>
  <si>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المعمورة العقارية(SMRI)</t>
  </si>
  <si>
    <t>الهلال الصناعية</t>
  </si>
  <si>
    <t>IHLI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</si>
  <si>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تم إيقاف التداول على أسهم الشركة إعتباراً من جلسة الاربعاء 2022/4/27 .</t>
  </si>
  <si>
    <t>IBSD</t>
  </si>
  <si>
    <t xml:space="preserve">بغداد للمشروبات الغازية </t>
  </si>
  <si>
    <t>الامين للاستثمار المالي (VAMF)</t>
  </si>
  <si>
    <t>سيعقد إجتماع الهيئة العامة للشركة يوم الاثنين الموافق 2022/5/23 الساعة العاشرة صباحا في مقر الشركة ، مناقشة الحسابات الختامية للسنة المالية المنتهية في 2021/12/31  ، مناقشة العجز المتراكم ، مناقشة مقسوم الارباح . سيتم إيقاف التداول على أسهم الشركة إعتباراً من جلسة الابعاء 2022/5/18 .</t>
  </si>
  <si>
    <t>مصرف الاتحاد العراقي (BUOI)</t>
  </si>
  <si>
    <t>الوطنية لصناعات الاثاث المنزلي</t>
  </si>
  <si>
    <t>IHFI</t>
  </si>
  <si>
    <t>قطاع التامين</t>
  </si>
  <si>
    <t>مجموع قطاع التامين</t>
  </si>
  <si>
    <t>سيعقد إجتماع الهيئة العامة للشركة يوم السبت الموافق 2022/5/14 الساعة العاشرة صباحا في مجلس الاعمال الوطني،  مناقشة الحسابات الختامية للسنة المالية المنتهية في 2021/12/31  ، مناقشة مقسوم الارباح . تم إيقاف التداول على أسهم الشركة إعتباراً من جلسة الثلاثاء 2022/5/10 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</si>
  <si>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</si>
  <si>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فندق السدير</t>
  </si>
  <si>
    <t>HSAD</t>
  </si>
  <si>
    <t>المنصور الدوائية</t>
  </si>
  <si>
    <t>IMAP</t>
  </si>
  <si>
    <t>آسياسيل للاتصالات (TASC)</t>
  </si>
  <si>
    <t>سيعقد إجتماع الهيئة العامة للشركة يوم السبت الموافق 2022/5/28 الساعة العاشرة صباحا في مدينة السليمانية/ فندق كراند ميلينيوم،  مناقشة الحسابات الختامية للسنة المالية المنتهية في 2021/12/31  ، مناقشة مقسوم الارباح . سيتم إيقاف التداول على أسهم الشركة إعتباراً من جلسة الثلاثاء 2022/5/24 .</t>
  </si>
  <si>
    <t>سيعقد إجتماع الهيئة العامة للشركة يوم الاربعاء الموافق 2022/5/25 الساعة العاشرة صباحا في مقر الشركة،  مناقشة الحسابات الختامية للسنة المالية المنتهية في 2017/12/31 و2018/12/31 و2019/12/31و 2020/12/31  . سيتم إيقاف التداول على أسهم الشركة إعتباراً من جلسة الاحد 2022/5/22 .</t>
  </si>
  <si>
    <t>مصرف زين العراق الاسلامي(BZII)</t>
  </si>
  <si>
    <t>الامين للاستثمارات العقارية (SAEI)</t>
  </si>
  <si>
    <t>سيعقد إجتماع الهيئة العامة للشركة يوم الاثنين الموافق 2022/5/30 الساعة العاشرة صباحا في مقر الشركة،  مناقشة الحسابات الختامية للسنة المالية المنتهية في 2021/12/31  ، مناقشة مقسوم الارباح . سيتم إيقاف التداول على أسهم الشركة إعتباراً من جلسة الاربعاء 2022/5/25 .</t>
  </si>
  <si>
    <t>مصرف الجنوب الاسلامي (BJAB)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</si>
  <si>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</si>
  <si>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</si>
  <si>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سيعقد إجتماع الهيئة العامة للشركة يوم الاربعاء الموافق 2022/5/18 الساعة العاشرة صباحا في المركز الثقافي النفطي،  مناقشة الحسابات الختامية للسنة المالية المنتهية في 2021/12/31  ، مناقشة مقسوم الارباح . تم إيقاف التداول على أسهم الشركة إعتباراً من جلسة الاحد 2022/5/15 .</t>
  </si>
  <si>
    <t>سيعقد إجتماع الهيئة العامة للشركة يوم الاربعاء الموافق 2022/6/15 الساعة العاشرة صباحا في مقر الشركة،  مناقشة الحسابات الختامية للسنة المالية المنتهية في 2021/12/31  ، مناقشة تنزيل مبلغ قدره (119.071.653) دينار من الفائض المتراكم نتيجة التحاسب الضريبي . سيتم إيقاف التداول على أسهم الشركة إعتباراً من جلسة الاحد 2022/6/12 .</t>
  </si>
  <si>
    <t>فنادق عشتار(HISH)</t>
  </si>
  <si>
    <t>خامساً : توزيع الارباح</t>
  </si>
  <si>
    <t>سيعقد إجتماع الهيئة العامة للشركة يوم الخميس الموافق 2022/6/9 الساعة العاشرة صباحا في مقر الشركة،  مناقشة الحسابات الختامية للسنة المالية المنتهية في 2021/12/31  ، مناقشة توزيع مقسوم الارباح ، مناقشة تعديل عقد التاسيس وهو فقرة اعتماد التصويت المتراكم عند انتخاب مجلس الادارة. سيتم إيقاف التداول على أسهم الشركة إعتباراً من جلسة الاثنين 2022/6/6 .</t>
  </si>
  <si>
    <t>مصرف عبر العراق(BTRI)</t>
  </si>
  <si>
    <t>أخبار الشركات المساهمة المدرجة في سوق العراق للاوراق المالية الثلاثاء الموافق 2022/5/17</t>
  </si>
  <si>
    <t xml:space="preserve"> الشركات غير المتداولة في السوق الثاني لجلسة الثلاثاء الموافق 2022/5/17</t>
  </si>
  <si>
    <t>الشركات غير المتداولة في السوق النظامي لجلسة الثلاثاء الموافق 2022/5/17</t>
  </si>
  <si>
    <t>نشرة التداول في السوق النظامي رقم (88)</t>
  </si>
  <si>
    <t>جلسة الثلاثاء الموافق 2022/5/17</t>
  </si>
  <si>
    <t>نشرة التداول في السوق الثاني رقم (88)</t>
  </si>
  <si>
    <t>بلغ الرقم القياسي العام (576.38) نقطة مرتفعًا بنسبة (0.24)</t>
  </si>
  <si>
    <t>سوق العراق للأوراق المالية</t>
  </si>
  <si>
    <t>جلسة الثلاثاء 17/5/2022</t>
  </si>
  <si>
    <t>نشرة  تداول الاسهم المشتراة لغير العراقيين في السوق النظامي</t>
  </si>
  <si>
    <t xml:space="preserve">المصرف الاهلي العراقي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</si>
  <si>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</si>
  <si>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</si>
  <si>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</si>
  <si>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مصرف بغداد </t>
  </si>
  <si>
    <t xml:space="preserve">مصرف الموصل </t>
  </si>
  <si>
    <t>مدينة العاب الكرخ السياحية</t>
  </si>
  <si>
    <t xml:space="preserve">قطاع الصناعة </t>
  </si>
  <si>
    <t xml:space="preserve">مجموع قطاع الصناعة </t>
  </si>
  <si>
    <t xml:space="preserve">قطاع الاتصالات </t>
  </si>
  <si>
    <t>اسيا سيل للاتصالات</t>
  </si>
  <si>
    <t xml:space="preserve">مجموع قطاع الاتصالات </t>
  </si>
  <si>
    <t>اسماك الشرق الاوسط(AMEF)</t>
  </si>
  <si>
    <t>سيعقد إجتماع الهيئة العامة للشركة يوم الخميس الموافق 2022/5/26 الساعة العاشرة والنصف  صباحا في مقر الشركة،  انتخاب خمسة اعضاء اصليين ومثلهم احتياط . سيتم إيقاف التداول على أسهم الشركة إعتباراً من جلسة الاثنين 2022/5/23 .</t>
  </si>
  <si>
    <t xml:space="preserve">تعلن الشركة عن البدء بتوزيع الارباح السنوية للمساهمين الذين يمتلكون (20) مليون سهما (الوجبة الاولى) في مقر الشركة اعتبارا من يوم 2022/5/16 ايام ( الاثنين والاربعاء ) مع جلب المستمسكات الثبوتية او بموجب وكالة مصدقة ، </t>
  </si>
  <si>
    <t>أرسل سوق العراق للاوراق المالية كتاب إلى شركة الامين للتأمين للافصاح عن اهم الاحداث الجوهرية التي أدت إلى إنخفاض سعر السهم لجلستين بكامل  نسبة التغير لجسلتي 5/16 و 2022/5/17.</t>
  </si>
  <si>
    <t>أرسل سوق العراق للاوراق المالية كتاب إلى شركة مصرف الموصل للافصاح عن اهم الاحداث الجوهرية التي أدت إلى إنخفاض سعر السهم لجلستين بكامل  نسبة التغير لجسلتي 5/16 و 2022/5/17.</t>
  </si>
  <si>
    <t>مصرف الموصل(BMFI)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</si>
</sst>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21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6" fillId="0" borderId="98" xfId="0" applyFont="1" applyFill="1" applyBorder="1" applyAlignment="1">
      <alignment vertical="center" wrapText="1"/>
    </xf>
    <xf numFmtId="164" fontId="6" fillId="0" borderId="60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4" fontId="6" fillId="0" borderId="61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0" fillId="0" borderId="0" xfId="0" applyNumberFormat="1"/>
    <xf numFmtId="4" fontId="61" fillId="0" borderId="61" xfId="0" applyNumberFormat="1" applyFont="1" applyBorder="1" applyAlignment="1">
      <alignment horizontal="center" vertical="center"/>
    </xf>
    <xf numFmtId="4" fontId="60" fillId="0" borderId="61" xfId="0" applyNumberFormat="1" applyFont="1" applyBorder="1" applyAlignment="1">
      <alignment horizontal="center" vertical="center"/>
    </xf>
    <xf numFmtId="164" fontId="6" fillId="0" borderId="100" xfId="0" applyNumberFormat="1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vertical="center" wrapText="1"/>
    </xf>
    <xf numFmtId="164" fontId="6" fillId="0" borderId="101" xfId="0" applyNumberFormat="1" applyFont="1" applyBorder="1" applyAlignment="1">
      <alignment horizontal="center" vertical="center"/>
    </xf>
    <xf numFmtId="164" fontId="6" fillId="0" borderId="102" xfId="0" applyNumberFormat="1" applyFont="1" applyBorder="1" applyAlignment="1">
      <alignment horizontal="center" vertical="center"/>
    </xf>
    <xf numFmtId="4" fontId="6" fillId="0" borderId="102" xfId="0" applyNumberFormat="1" applyFont="1" applyBorder="1" applyAlignment="1">
      <alignment horizontal="center" vertical="center"/>
    </xf>
    <xf numFmtId="3" fontId="6" fillId="0" borderId="102" xfId="0" applyNumberFormat="1" applyFont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164" fontId="6" fillId="0" borderId="103" xfId="0" applyNumberFormat="1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vertical="center" wrapText="1"/>
    </xf>
    <xf numFmtId="0" fontId="6" fillId="0" borderId="105" xfId="0" applyFont="1" applyFill="1" applyBorder="1" applyAlignment="1">
      <alignment vertical="center" wrapText="1"/>
    </xf>
    <xf numFmtId="0" fontId="6" fillId="0" borderId="99" xfId="0" applyFont="1" applyFill="1" applyBorder="1" applyAlignment="1">
      <alignment vertical="center"/>
    </xf>
    <xf numFmtId="164" fontId="6" fillId="0" borderId="106" xfId="0" applyNumberFormat="1" applyFont="1" applyBorder="1" applyAlignment="1">
      <alignment horizontal="center" vertical="center"/>
    </xf>
    <xf numFmtId="4" fontId="60" fillId="0" borderId="106" xfId="0" applyNumberFormat="1" applyFont="1" applyBorder="1" applyAlignment="1">
      <alignment horizontal="center" vertical="center"/>
    </xf>
    <xf numFmtId="164" fontId="58" fillId="0" borderId="106" xfId="0" applyNumberFormat="1" applyFont="1" applyFill="1" applyBorder="1" applyAlignment="1">
      <alignment horizontal="right" vertical="center" wrapText="1"/>
    </xf>
    <xf numFmtId="0" fontId="63" fillId="0" borderId="0" xfId="0" applyFont="1" applyAlignment="1">
      <alignment vertical="center"/>
    </xf>
    <xf numFmtId="0" fontId="65" fillId="2" borderId="108" xfId="0" applyFont="1" applyFill="1" applyBorder="1" applyAlignment="1">
      <alignment horizontal="center" vertical="center"/>
    </xf>
    <xf numFmtId="0" fontId="65" fillId="2" borderId="108" xfId="0" applyFont="1" applyFill="1" applyBorder="1" applyAlignment="1">
      <alignment horizontal="center" vertical="center" wrapText="1"/>
    </xf>
    <xf numFmtId="0" fontId="64" fillId="0" borderId="108" xfId="2" applyFont="1" applyFill="1" applyBorder="1" applyAlignment="1">
      <alignment horizontal="right" vertical="center"/>
    </xf>
    <xf numFmtId="0" fontId="64" fillId="0" borderId="108" xfId="2" applyFont="1" applyFill="1" applyBorder="1" applyAlignment="1">
      <alignment horizontal="left" vertical="center"/>
    </xf>
    <xf numFmtId="3" fontId="64" fillId="0" borderId="112" xfId="2" applyNumberFormat="1" applyFont="1" applyFill="1" applyBorder="1" applyAlignment="1">
      <alignment horizontal="center" vertical="center"/>
    </xf>
    <xf numFmtId="3" fontId="66" fillId="0" borderId="112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108" xfId="0" applyFont="1" applyFill="1" applyBorder="1" applyAlignment="1">
      <alignment horizontal="center" vertical="center"/>
    </xf>
    <xf numFmtId="0" fontId="64" fillId="2" borderId="108" xfId="0" applyFont="1" applyFill="1" applyBorder="1" applyAlignment="1">
      <alignment horizontal="center" vertical="center" wrapText="1"/>
    </xf>
    <xf numFmtId="0" fontId="66" fillId="0" borderId="108" xfId="2" applyFont="1" applyFill="1" applyBorder="1" applyAlignment="1">
      <alignment horizontal="right" vertical="center"/>
    </xf>
    <xf numFmtId="0" fontId="66" fillId="0" borderId="108" xfId="2" applyFont="1" applyFill="1" applyBorder="1" applyAlignment="1">
      <alignment horizontal="left" vertical="center"/>
    </xf>
    <xf numFmtId="0" fontId="6" fillId="0" borderId="11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0" fillId="0" borderId="97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0" fontId="13" fillId="0" borderId="97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3" fillId="0" borderId="97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0" fontId="66" fillId="0" borderId="113" xfId="2" applyFont="1" applyFill="1" applyBorder="1" applyAlignment="1">
      <alignment horizontal="center" vertical="center"/>
    </xf>
    <xf numFmtId="0" fontId="66" fillId="0" borderId="114" xfId="2" applyFont="1" applyFill="1" applyBorder="1" applyAlignment="1">
      <alignment horizontal="center" vertical="center"/>
    </xf>
    <xf numFmtId="0" fontId="66" fillId="0" borderId="109" xfId="0" applyFont="1" applyBorder="1" applyAlignment="1">
      <alignment horizontal="center" vertical="center"/>
    </xf>
    <xf numFmtId="0" fontId="66" fillId="0" borderId="110" xfId="0" applyFont="1" applyBorder="1" applyAlignment="1">
      <alignment horizontal="center" vertical="center"/>
    </xf>
    <xf numFmtId="0" fontId="66" fillId="0" borderId="111" xfId="0" applyFont="1" applyBorder="1" applyAlignment="1">
      <alignment horizontal="center" vertical="center"/>
    </xf>
    <xf numFmtId="0" fontId="63" fillId="0" borderId="107" xfId="0" applyFont="1" applyBorder="1" applyAlignment="1">
      <alignment horizontal="right" vertical="center"/>
    </xf>
    <xf numFmtId="0" fontId="64" fillId="0" borderId="109" xfId="0" applyFont="1" applyBorder="1" applyAlignment="1">
      <alignment horizontal="center" vertical="center"/>
    </xf>
    <xf numFmtId="0" fontId="64" fillId="0" borderId="110" xfId="0" applyFont="1" applyBorder="1" applyAlignment="1">
      <alignment horizontal="center" vertical="center"/>
    </xf>
    <xf numFmtId="0" fontId="64" fillId="0" borderId="111" xfId="0" applyFont="1" applyBorder="1" applyAlignment="1">
      <alignment horizontal="center" vertical="center"/>
    </xf>
    <xf numFmtId="0" fontId="66" fillId="0" borderId="113" xfId="0" applyFont="1" applyFill="1" applyBorder="1" applyAlignment="1">
      <alignment horizontal="center" vertical="center"/>
    </xf>
    <xf numFmtId="0" fontId="66" fillId="0" borderId="114" xfId="0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99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  <xf numFmtId="0" fontId="6" fillId="0" borderId="99" xfId="0" applyFont="1" applyFill="1" applyBorder="1" applyAlignment="1">
      <alignment horizontal="right" vertical="center" wrapText="1"/>
    </xf>
    <xf numFmtId="0" fontId="6" fillId="0" borderId="99" xfId="0" applyFont="1" applyFill="1" applyBorder="1" applyAlignment="1">
      <alignment horizontal="right" vertical="center" wrapText="1"/>
    </xf>
    <xf numFmtId="0" fontId="6" fillId="0" borderId="75" xfId="0" applyFont="1" applyFill="1" applyBorder="1" applyAlignment="1">
      <alignment horizontal="right" vertical="center" wrapText="1"/>
    </xf>
    <xf numFmtId="0" fontId="6" fillId="0" borderId="89" xfId="0" applyFont="1" applyFill="1" applyBorder="1" applyAlignment="1">
      <alignment horizontal="right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rightToLeft="1" tabSelected="1" topLeftCell="A88" zoomScale="90" zoomScaleNormal="90" zoomScaleSheetLayoutView="100" workbookViewId="0">
      <selection activeCell="Q40" sqref="Q40"/>
    </sheetView>
  </sheetViews>
  <sheetFormatPr defaultRowHeight="14.25"/>
  <cols>
    <col min="1" max="1" width="0.625" style="36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  <col min="17" max="17" width="16.625" customWidth="1"/>
  </cols>
  <sheetData>
    <row r="1" spans="2:15" s="3" customFormat="1" ht="39.950000000000003" customHeight="1">
      <c r="B1" s="166" t="s">
        <v>0</v>
      </c>
      <c r="C1" s="167"/>
      <c r="D1" s="168"/>
      <c r="E1" s="2"/>
      <c r="F1" s="2"/>
      <c r="G1" s="2"/>
      <c r="H1" s="2"/>
      <c r="I1" s="2"/>
      <c r="J1" s="2"/>
      <c r="K1" s="2"/>
      <c r="L1" s="2"/>
      <c r="M1" s="2"/>
    </row>
    <row r="2" spans="2:15" ht="39.950000000000003" customHeight="1">
      <c r="B2" s="29" t="s">
        <v>304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39.950000000000003" customHeight="1">
      <c r="B3" s="19" t="s">
        <v>1</v>
      </c>
      <c r="C3" s="172">
        <v>2072855893.2199998</v>
      </c>
      <c r="D3" s="173"/>
      <c r="E3" s="174"/>
      <c r="F3" s="2"/>
      <c r="G3" s="2"/>
      <c r="H3" s="2"/>
      <c r="I3" s="2"/>
      <c r="J3" s="4"/>
      <c r="K3" s="1" t="s">
        <v>7</v>
      </c>
      <c r="L3" s="2"/>
      <c r="M3" s="2"/>
      <c r="N3" s="25">
        <v>32</v>
      </c>
    </row>
    <row r="4" spans="2:15" ht="39.950000000000003" customHeight="1">
      <c r="B4" s="20" t="s">
        <v>2</v>
      </c>
      <c r="C4" s="172">
        <v>1537589117</v>
      </c>
      <c r="D4" s="173"/>
      <c r="E4" s="174"/>
      <c r="F4" s="2"/>
      <c r="G4" s="2"/>
      <c r="H4" s="2"/>
      <c r="I4" s="2"/>
      <c r="J4" s="4"/>
      <c r="K4" s="1" t="s">
        <v>8</v>
      </c>
      <c r="L4" s="2"/>
      <c r="M4" s="2"/>
      <c r="N4" s="25">
        <v>9</v>
      </c>
    </row>
    <row r="5" spans="2:15" ht="39.950000000000003" customHeight="1">
      <c r="B5" s="20" t="s">
        <v>3</v>
      </c>
      <c r="C5" s="169">
        <v>583</v>
      </c>
      <c r="D5" s="170"/>
      <c r="E5" s="171"/>
      <c r="F5" s="2"/>
      <c r="G5" s="2"/>
      <c r="H5" s="2"/>
      <c r="I5" s="2"/>
      <c r="J5" s="4"/>
      <c r="K5" s="1" t="s">
        <v>9</v>
      </c>
      <c r="L5" s="2"/>
      <c r="M5" s="2"/>
      <c r="N5" s="26">
        <v>12</v>
      </c>
    </row>
    <row r="6" spans="2:15" ht="39.950000000000003" customHeight="1">
      <c r="B6" s="20" t="s">
        <v>4</v>
      </c>
      <c r="C6" s="175">
        <v>576.38</v>
      </c>
      <c r="D6" s="176"/>
      <c r="E6" s="177"/>
      <c r="F6" s="2"/>
      <c r="G6" s="2"/>
      <c r="H6" s="2"/>
      <c r="I6" s="2"/>
      <c r="J6" s="4"/>
      <c r="K6" s="1" t="s">
        <v>10</v>
      </c>
      <c r="L6" s="2"/>
      <c r="M6" s="2"/>
      <c r="N6" s="26">
        <v>6</v>
      </c>
      <c r="O6" s="97"/>
    </row>
    <row r="7" spans="2:15" ht="39.950000000000003" customHeight="1">
      <c r="B7" s="20" t="s">
        <v>5</v>
      </c>
      <c r="C7" s="178">
        <v>0.24</v>
      </c>
      <c r="D7" s="179"/>
      <c r="E7" s="35"/>
      <c r="F7" s="2"/>
      <c r="G7" s="2"/>
      <c r="H7" s="2"/>
      <c r="I7" s="2"/>
      <c r="J7" s="4"/>
      <c r="K7" s="1" t="s">
        <v>75</v>
      </c>
      <c r="L7" s="2"/>
      <c r="M7" s="2"/>
      <c r="N7" s="25">
        <v>14</v>
      </c>
    </row>
    <row r="8" spans="2:15" ht="39.950000000000003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51</v>
      </c>
      <c r="O8" s="97"/>
    </row>
    <row r="9" spans="2:15" ht="39.950000000000003" customHeight="1">
      <c r="B9" s="160" t="s">
        <v>303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/>
    </row>
    <row r="10" spans="2:15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5" ht="24" customHeight="1">
      <c r="B11" s="180" t="s">
        <v>22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81"/>
    </row>
    <row r="12" spans="2:15" s="36" customFormat="1" ht="24" customHeight="1">
      <c r="B12" s="40" t="s">
        <v>146</v>
      </c>
      <c r="C12" s="41" t="s">
        <v>145</v>
      </c>
      <c r="D12" s="103">
        <v>1.08</v>
      </c>
      <c r="E12" s="103">
        <v>1.08</v>
      </c>
      <c r="F12" s="103">
        <v>1.08</v>
      </c>
      <c r="G12" s="103">
        <v>1.08</v>
      </c>
      <c r="H12" s="103">
        <v>1.08</v>
      </c>
      <c r="I12" s="103">
        <v>1.08</v>
      </c>
      <c r="J12" s="103">
        <v>1.08</v>
      </c>
      <c r="K12" s="104">
        <v>0</v>
      </c>
      <c r="L12" s="105">
        <v>6</v>
      </c>
      <c r="M12" s="105">
        <v>560000000</v>
      </c>
      <c r="N12" s="105">
        <v>604800000</v>
      </c>
    </row>
    <row r="13" spans="2:15" s="36" customFormat="1" ht="24" customHeight="1">
      <c r="B13" s="39" t="s">
        <v>209</v>
      </c>
      <c r="C13" s="42" t="s">
        <v>210</v>
      </c>
      <c r="D13" s="103">
        <v>1.22</v>
      </c>
      <c r="E13" s="103">
        <v>1.22</v>
      </c>
      <c r="F13" s="103">
        <v>1.22</v>
      </c>
      <c r="G13" s="103">
        <v>1.22</v>
      </c>
      <c r="H13" s="103">
        <v>1.23</v>
      </c>
      <c r="I13" s="103">
        <v>1.22</v>
      </c>
      <c r="J13" s="103">
        <v>1.24</v>
      </c>
      <c r="K13" s="104">
        <v>-1.61</v>
      </c>
      <c r="L13" s="105">
        <v>15</v>
      </c>
      <c r="M13" s="105">
        <v>38214004</v>
      </c>
      <c r="N13" s="105">
        <v>46621084.880000003</v>
      </c>
    </row>
    <row r="14" spans="2:15" s="36" customFormat="1" ht="24" customHeight="1">
      <c r="B14" s="40" t="s">
        <v>255</v>
      </c>
      <c r="C14" s="41" t="s">
        <v>256</v>
      </c>
      <c r="D14" s="103">
        <v>0.55000000000000004</v>
      </c>
      <c r="E14" s="103">
        <v>0.55000000000000004</v>
      </c>
      <c r="F14" s="103">
        <v>0.55000000000000004</v>
      </c>
      <c r="G14" s="103">
        <v>0.55000000000000004</v>
      </c>
      <c r="H14" s="103">
        <v>0.55000000000000004</v>
      </c>
      <c r="I14" s="103">
        <v>0.55000000000000004</v>
      </c>
      <c r="J14" s="103">
        <v>0.55000000000000004</v>
      </c>
      <c r="K14" s="104">
        <v>0</v>
      </c>
      <c r="L14" s="105">
        <v>2</v>
      </c>
      <c r="M14" s="105">
        <v>6000000</v>
      </c>
      <c r="N14" s="105">
        <v>3300000</v>
      </c>
    </row>
    <row r="15" spans="2:15" s="36" customFormat="1" ht="24" customHeight="1">
      <c r="B15" s="40" t="s">
        <v>123</v>
      </c>
      <c r="C15" s="41" t="s">
        <v>122</v>
      </c>
      <c r="D15" s="103">
        <v>0.16</v>
      </c>
      <c r="E15" s="103">
        <v>0.16</v>
      </c>
      <c r="F15" s="103">
        <v>0.15</v>
      </c>
      <c r="G15" s="103">
        <v>0.16</v>
      </c>
      <c r="H15" s="103">
        <v>0.16</v>
      </c>
      <c r="I15" s="103">
        <v>0.15</v>
      </c>
      <c r="J15" s="103">
        <v>0.16</v>
      </c>
      <c r="K15" s="104">
        <v>-6.25</v>
      </c>
      <c r="L15" s="105">
        <v>10</v>
      </c>
      <c r="M15" s="105">
        <v>31231451</v>
      </c>
      <c r="N15" s="105">
        <v>4887032.16</v>
      </c>
    </row>
    <row r="16" spans="2:15" s="36" customFormat="1" ht="24" customHeight="1">
      <c r="B16" s="40" t="s">
        <v>190</v>
      </c>
      <c r="C16" s="41" t="s">
        <v>191</v>
      </c>
      <c r="D16" s="103">
        <v>0.17</v>
      </c>
      <c r="E16" s="103">
        <v>0.18</v>
      </c>
      <c r="F16" s="103">
        <v>0.17</v>
      </c>
      <c r="G16" s="103">
        <v>0.18</v>
      </c>
      <c r="H16" s="103">
        <v>0.17</v>
      </c>
      <c r="I16" s="103">
        <v>0.18</v>
      </c>
      <c r="J16" s="103">
        <v>0.17</v>
      </c>
      <c r="K16" s="104">
        <v>5.88</v>
      </c>
      <c r="L16" s="105">
        <v>3</v>
      </c>
      <c r="M16" s="105">
        <v>10008818</v>
      </c>
      <c r="N16" s="105">
        <v>1801543.15</v>
      </c>
    </row>
    <row r="17" spans="2:14" s="36" customFormat="1" ht="24" customHeight="1">
      <c r="B17" s="40" t="s">
        <v>167</v>
      </c>
      <c r="C17" s="41" t="s">
        <v>168</v>
      </c>
      <c r="D17" s="103">
        <v>0.23</v>
      </c>
      <c r="E17" s="103">
        <v>0.23</v>
      </c>
      <c r="F17" s="103">
        <v>0.21</v>
      </c>
      <c r="G17" s="103">
        <v>0.21</v>
      </c>
      <c r="H17" s="103">
        <v>0.23</v>
      </c>
      <c r="I17" s="103">
        <v>0.21</v>
      </c>
      <c r="J17" s="103">
        <v>0.23</v>
      </c>
      <c r="K17" s="104">
        <v>-8.6999999999999993</v>
      </c>
      <c r="L17" s="105">
        <v>31</v>
      </c>
      <c r="M17" s="105">
        <v>137550000</v>
      </c>
      <c r="N17" s="105">
        <v>29001500</v>
      </c>
    </row>
    <row r="18" spans="2:14" s="36" customFormat="1" ht="24" customHeight="1">
      <c r="B18" s="40" t="s">
        <v>244</v>
      </c>
      <c r="C18" s="41" t="s">
        <v>245</v>
      </c>
      <c r="D18" s="103">
        <v>1.1399999999999999</v>
      </c>
      <c r="E18" s="103">
        <v>1.1599999999999999</v>
      </c>
      <c r="F18" s="103">
        <v>1.1200000000000001</v>
      </c>
      <c r="G18" s="103">
        <v>1.1399999999999999</v>
      </c>
      <c r="H18" s="103">
        <v>1.1599999999999999</v>
      </c>
      <c r="I18" s="103">
        <v>1.1200000000000001</v>
      </c>
      <c r="J18" s="103">
        <v>1.1599999999999999</v>
      </c>
      <c r="K18" s="104">
        <v>-3.45</v>
      </c>
      <c r="L18" s="105">
        <v>12</v>
      </c>
      <c r="M18" s="105">
        <v>21015000</v>
      </c>
      <c r="N18" s="105">
        <v>24007400</v>
      </c>
    </row>
    <row r="19" spans="2:14" s="36" customFormat="1" ht="24" customHeight="1">
      <c r="B19" s="39" t="s">
        <v>107</v>
      </c>
      <c r="C19" s="44" t="s">
        <v>106</v>
      </c>
      <c r="D19" s="103">
        <v>0.22</v>
      </c>
      <c r="E19" s="103">
        <v>0.23</v>
      </c>
      <c r="F19" s="103">
        <v>0.21</v>
      </c>
      <c r="G19" s="103">
        <v>0.22</v>
      </c>
      <c r="H19" s="103">
        <v>0.22</v>
      </c>
      <c r="I19" s="103">
        <v>0.22</v>
      </c>
      <c r="J19" s="103">
        <v>0.23</v>
      </c>
      <c r="K19" s="104">
        <v>-4.3499999999999996</v>
      </c>
      <c r="L19" s="105">
        <v>36</v>
      </c>
      <c r="M19" s="105">
        <v>183920000</v>
      </c>
      <c r="N19" s="105">
        <v>39916600</v>
      </c>
    </row>
    <row r="20" spans="2:14" s="36" customFormat="1" ht="24" customHeight="1">
      <c r="B20" s="40" t="s">
        <v>50</v>
      </c>
      <c r="C20" s="41" t="s">
        <v>51</v>
      </c>
      <c r="D20" s="103">
        <v>0.1</v>
      </c>
      <c r="E20" s="103">
        <v>0.1</v>
      </c>
      <c r="F20" s="103">
        <v>0.1</v>
      </c>
      <c r="G20" s="103">
        <v>0.1</v>
      </c>
      <c r="H20" s="103">
        <v>0.1</v>
      </c>
      <c r="I20" s="103">
        <v>0.1</v>
      </c>
      <c r="J20" s="103">
        <v>0.1</v>
      </c>
      <c r="K20" s="104">
        <v>0</v>
      </c>
      <c r="L20" s="105">
        <v>7</v>
      </c>
      <c r="M20" s="105">
        <v>59131525</v>
      </c>
      <c r="N20" s="105">
        <v>5913152.5</v>
      </c>
    </row>
    <row r="21" spans="2:14" ht="24" customHeight="1">
      <c r="B21" s="155" t="s">
        <v>23</v>
      </c>
      <c r="C21" s="156"/>
      <c r="D21" s="182"/>
      <c r="E21" s="130"/>
      <c r="F21" s="130"/>
      <c r="G21" s="130"/>
      <c r="H21" s="130"/>
      <c r="I21" s="130"/>
      <c r="J21" s="130"/>
      <c r="K21" s="137"/>
      <c r="L21" s="37">
        <f>SUM(L12:L20)</f>
        <v>122</v>
      </c>
      <c r="M21" s="37">
        <f>SUM(M12:M20)</f>
        <v>1047070798</v>
      </c>
      <c r="N21" s="37">
        <f>SUM(N12:N20)</f>
        <v>760248312.68999994</v>
      </c>
    </row>
    <row r="22" spans="2:14" s="36" customFormat="1" ht="18.75" customHeight="1">
      <c r="B22" s="144" t="s">
        <v>49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</row>
    <row r="23" spans="2:14" s="36" customFormat="1" ht="24" customHeight="1">
      <c r="B23" s="40" t="s">
        <v>144</v>
      </c>
      <c r="C23" s="41" t="s">
        <v>143</v>
      </c>
      <c r="D23" s="103">
        <v>8.6</v>
      </c>
      <c r="E23" s="103">
        <v>8.6199999999999992</v>
      </c>
      <c r="F23" s="103">
        <v>8.57</v>
      </c>
      <c r="G23" s="103">
        <v>8.6</v>
      </c>
      <c r="H23" s="103">
        <v>8.59</v>
      </c>
      <c r="I23" s="103">
        <v>8.6</v>
      </c>
      <c r="J23" s="103">
        <v>8.6</v>
      </c>
      <c r="K23" s="104">
        <v>0</v>
      </c>
      <c r="L23" s="105">
        <v>163</v>
      </c>
      <c r="M23" s="105">
        <v>38678284</v>
      </c>
      <c r="N23" s="105">
        <v>332520643.88</v>
      </c>
    </row>
    <row r="24" spans="2:14" s="36" customFormat="1" ht="24" customHeight="1">
      <c r="B24" s="40" t="s">
        <v>183</v>
      </c>
      <c r="C24" s="41" t="s">
        <v>184</v>
      </c>
      <c r="D24" s="103">
        <v>2.39</v>
      </c>
      <c r="E24" s="103">
        <v>2.39</v>
      </c>
      <c r="F24" s="103">
        <v>2.39</v>
      </c>
      <c r="G24" s="103">
        <v>2.39</v>
      </c>
      <c r="H24" s="103">
        <v>2.35</v>
      </c>
      <c r="I24" s="103">
        <v>2.39</v>
      </c>
      <c r="J24" s="103">
        <v>2.35</v>
      </c>
      <c r="K24" s="104">
        <v>1.7</v>
      </c>
      <c r="L24" s="105">
        <v>1</v>
      </c>
      <c r="M24" s="105">
        <v>25000</v>
      </c>
      <c r="N24" s="105">
        <v>59750</v>
      </c>
    </row>
    <row r="25" spans="2:14" s="36" customFormat="1" ht="24" customHeight="1">
      <c r="B25" s="155" t="s">
        <v>169</v>
      </c>
      <c r="C25" s="156"/>
      <c r="D25" s="182"/>
      <c r="E25" s="130"/>
      <c r="F25" s="130"/>
      <c r="G25" s="130"/>
      <c r="H25" s="130"/>
      <c r="I25" s="130"/>
      <c r="J25" s="130"/>
      <c r="K25" s="137"/>
      <c r="L25" s="105">
        <f>SUM(L23:L24)</f>
        <v>164</v>
      </c>
      <c r="M25" s="105">
        <f>SUM(M23:M24)</f>
        <v>38703284</v>
      </c>
      <c r="N25" s="105">
        <f>SUM(N23:N24)</f>
        <v>332580393.88</v>
      </c>
    </row>
    <row r="26" spans="2:14" s="36" customFormat="1" ht="24" customHeight="1">
      <c r="B26" s="144" t="s">
        <v>277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6"/>
    </row>
    <row r="27" spans="2:14" s="36" customFormat="1" ht="24" customHeight="1">
      <c r="B27" s="40" t="s">
        <v>196</v>
      </c>
      <c r="C27" s="41" t="s">
        <v>197</v>
      </c>
      <c r="D27" s="103">
        <v>0.56000000000000005</v>
      </c>
      <c r="E27" s="103">
        <v>0.56000000000000005</v>
      </c>
      <c r="F27" s="103">
        <v>0.56000000000000005</v>
      </c>
      <c r="G27" s="103">
        <v>0.56000000000000005</v>
      </c>
      <c r="H27" s="103">
        <v>0.62</v>
      </c>
      <c r="I27" s="103">
        <v>0.56000000000000005</v>
      </c>
      <c r="J27" s="103">
        <v>0.62</v>
      </c>
      <c r="K27" s="104">
        <v>-9.68</v>
      </c>
      <c r="L27" s="105">
        <v>6</v>
      </c>
      <c r="M27" s="105">
        <v>1520000</v>
      </c>
      <c r="N27" s="105">
        <v>851200</v>
      </c>
    </row>
    <row r="28" spans="2:14" s="36" customFormat="1" ht="24" customHeight="1">
      <c r="B28" s="40" t="s">
        <v>170</v>
      </c>
      <c r="C28" s="41" t="s">
        <v>171</v>
      </c>
      <c r="D28" s="103">
        <v>0.22</v>
      </c>
      <c r="E28" s="103">
        <v>0.22</v>
      </c>
      <c r="F28" s="103">
        <v>0.21</v>
      </c>
      <c r="G28" s="103">
        <v>0.22</v>
      </c>
      <c r="H28" s="103">
        <v>0.22</v>
      </c>
      <c r="I28" s="103">
        <v>0.22</v>
      </c>
      <c r="J28" s="103">
        <v>0.22</v>
      </c>
      <c r="K28" s="104">
        <v>0</v>
      </c>
      <c r="L28" s="105">
        <v>7</v>
      </c>
      <c r="M28" s="105">
        <v>14296000</v>
      </c>
      <c r="N28" s="105">
        <v>3099390</v>
      </c>
    </row>
    <row r="29" spans="2:14" s="36" customFormat="1" ht="24" customHeight="1">
      <c r="B29" s="155" t="s">
        <v>278</v>
      </c>
      <c r="C29" s="156"/>
      <c r="D29" s="182"/>
      <c r="E29" s="130"/>
      <c r="F29" s="130"/>
      <c r="G29" s="130"/>
      <c r="H29" s="130"/>
      <c r="I29" s="130"/>
      <c r="J29" s="130"/>
      <c r="K29" s="137"/>
      <c r="L29" s="105">
        <f>SUM(L27:L28)</f>
        <v>13</v>
      </c>
      <c r="M29" s="105">
        <f>SUM(M27:M28)</f>
        <v>15816000</v>
      </c>
      <c r="N29" s="105">
        <f>SUM(N27:N28)</f>
        <v>3950590</v>
      </c>
    </row>
    <row r="30" spans="2:14" s="36" customFormat="1" ht="21.75" customHeight="1">
      <c r="B30" s="144" t="s">
        <v>24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</row>
    <row r="31" spans="2:14" s="36" customFormat="1" ht="24" customHeight="1">
      <c r="B31" s="39" t="s">
        <v>94</v>
      </c>
      <c r="C31" s="44" t="s">
        <v>93</v>
      </c>
      <c r="D31" s="103">
        <v>28.65</v>
      </c>
      <c r="E31" s="103">
        <v>28.75</v>
      </c>
      <c r="F31" s="103">
        <v>28.65</v>
      </c>
      <c r="G31" s="103">
        <v>28.69</v>
      </c>
      <c r="H31" s="103">
        <v>28.76</v>
      </c>
      <c r="I31" s="103">
        <v>28.75</v>
      </c>
      <c r="J31" s="103">
        <v>28.65</v>
      </c>
      <c r="K31" s="104">
        <v>0.35</v>
      </c>
      <c r="L31" s="105">
        <v>6</v>
      </c>
      <c r="M31" s="105">
        <v>134800</v>
      </c>
      <c r="N31" s="105">
        <v>3867020</v>
      </c>
    </row>
    <row r="32" spans="2:14" s="36" customFormat="1" ht="24" customHeight="1">
      <c r="B32" s="39" t="s">
        <v>179</v>
      </c>
      <c r="C32" s="44" t="s">
        <v>180</v>
      </c>
      <c r="D32" s="103">
        <v>2.89</v>
      </c>
      <c r="E32" s="103">
        <v>2.9</v>
      </c>
      <c r="F32" s="103">
        <v>2.79</v>
      </c>
      <c r="G32" s="103">
        <v>2.83</v>
      </c>
      <c r="H32" s="103">
        <v>2.94</v>
      </c>
      <c r="I32" s="103">
        <v>2.79</v>
      </c>
      <c r="J32" s="103">
        <v>2.92</v>
      </c>
      <c r="K32" s="104">
        <v>-4.45</v>
      </c>
      <c r="L32" s="105">
        <v>70</v>
      </c>
      <c r="M32" s="105">
        <v>29830000</v>
      </c>
      <c r="N32" s="105">
        <v>84555025</v>
      </c>
    </row>
    <row r="33" spans="2:14" s="36" customFormat="1" ht="24" customHeight="1">
      <c r="B33" s="39" t="s">
        <v>185</v>
      </c>
      <c r="C33" s="44" t="s">
        <v>186</v>
      </c>
      <c r="D33" s="103">
        <v>11.4</v>
      </c>
      <c r="E33" s="103">
        <v>11.4</v>
      </c>
      <c r="F33" s="103">
        <v>11.4</v>
      </c>
      <c r="G33" s="103">
        <v>11.4</v>
      </c>
      <c r="H33" s="103">
        <v>11.4</v>
      </c>
      <c r="I33" s="103">
        <v>11.4</v>
      </c>
      <c r="J33" s="103">
        <v>11.4</v>
      </c>
      <c r="K33" s="104">
        <v>0</v>
      </c>
      <c r="L33" s="105">
        <v>8</v>
      </c>
      <c r="M33" s="105">
        <v>400000</v>
      </c>
      <c r="N33" s="105">
        <v>4560000</v>
      </c>
    </row>
    <row r="34" spans="2:14" s="36" customFormat="1" ht="24" customHeight="1">
      <c r="B34" s="155" t="s">
        <v>232</v>
      </c>
      <c r="C34" s="156"/>
      <c r="D34" s="182"/>
      <c r="E34" s="130"/>
      <c r="F34" s="130"/>
      <c r="G34" s="130"/>
      <c r="H34" s="130"/>
      <c r="I34" s="130"/>
      <c r="J34" s="130"/>
      <c r="K34" s="137"/>
      <c r="L34" s="105">
        <f>SUM(L31:L33)</f>
        <v>84</v>
      </c>
      <c r="M34" s="105">
        <f>SUM(M31:M33)</f>
        <v>30364800</v>
      </c>
      <c r="N34" s="105">
        <f>SUM(N31:N33)</f>
        <v>92982045</v>
      </c>
    </row>
    <row r="35" spans="2:14" ht="21" customHeight="1">
      <c r="B35" s="144" t="s">
        <v>25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</row>
    <row r="36" spans="2:14" s="36" customFormat="1" ht="24" customHeight="1">
      <c r="B36" s="39" t="s">
        <v>271</v>
      </c>
      <c r="C36" s="44" t="s">
        <v>270</v>
      </c>
      <c r="D36" s="103">
        <v>4.38</v>
      </c>
      <c r="E36" s="103">
        <v>4.5</v>
      </c>
      <c r="F36" s="103">
        <v>4.38</v>
      </c>
      <c r="G36" s="103">
        <v>4.45</v>
      </c>
      <c r="H36" s="103">
        <v>4.3499999999999996</v>
      </c>
      <c r="I36" s="103">
        <v>4.5</v>
      </c>
      <c r="J36" s="103">
        <v>4.37</v>
      </c>
      <c r="K36" s="104">
        <v>2.97</v>
      </c>
      <c r="L36" s="105">
        <v>32</v>
      </c>
      <c r="M36" s="105">
        <v>13765000</v>
      </c>
      <c r="N36" s="105">
        <v>61294850</v>
      </c>
    </row>
    <row r="37" spans="2:14" s="36" customFormat="1" ht="24" customHeight="1">
      <c r="B37" s="39" t="s">
        <v>267</v>
      </c>
      <c r="C37" s="44" t="s">
        <v>268</v>
      </c>
      <c r="D37" s="103">
        <v>0.86</v>
      </c>
      <c r="E37" s="103">
        <v>0.88</v>
      </c>
      <c r="F37" s="103">
        <v>0.83</v>
      </c>
      <c r="G37" s="103">
        <v>0.85</v>
      </c>
      <c r="H37" s="103">
        <v>0.87</v>
      </c>
      <c r="I37" s="103">
        <v>0.88</v>
      </c>
      <c r="J37" s="103">
        <v>0.86</v>
      </c>
      <c r="K37" s="104">
        <v>2.33</v>
      </c>
      <c r="L37" s="105">
        <v>21</v>
      </c>
      <c r="M37" s="105">
        <v>70100000</v>
      </c>
      <c r="N37" s="105">
        <v>59595000</v>
      </c>
    </row>
    <row r="38" spans="2:14" s="36" customFormat="1" ht="24" customHeight="1">
      <c r="B38" s="39" t="s">
        <v>84</v>
      </c>
      <c r="C38" s="44" t="s">
        <v>85</v>
      </c>
      <c r="D38" s="103">
        <v>17</v>
      </c>
      <c r="E38" s="103">
        <v>17</v>
      </c>
      <c r="F38" s="103">
        <v>17</v>
      </c>
      <c r="G38" s="103">
        <v>17</v>
      </c>
      <c r="H38" s="103">
        <v>17</v>
      </c>
      <c r="I38" s="103">
        <v>17</v>
      </c>
      <c r="J38" s="103">
        <v>17</v>
      </c>
      <c r="K38" s="104">
        <v>0</v>
      </c>
      <c r="L38" s="105">
        <v>6</v>
      </c>
      <c r="M38" s="105">
        <v>2280000</v>
      </c>
      <c r="N38" s="105">
        <v>38760000</v>
      </c>
    </row>
    <row r="39" spans="2:14" s="36" customFormat="1" ht="24" customHeight="1">
      <c r="B39" s="106" t="s">
        <v>283</v>
      </c>
      <c r="C39" s="107" t="s">
        <v>284</v>
      </c>
      <c r="D39" s="103">
        <v>2.6</v>
      </c>
      <c r="E39" s="103">
        <v>2.6</v>
      </c>
      <c r="F39" s="103">
        <v>2.54</v>
      </c>
      <c r="G39" s="103">
        <v>2.5499999999999998</v>
      </c>
      <c r="H39" s="103">
        <v>2.61</v>
      </c>
      <c r="I39" s="103">
        <v>2.54</v>
      </c>
      <c r="J39" s="103">
        <v>2.61</v>
      </c>
      <c r="K39" s="104">
        <v>-2.68</v>
      </c>
      <c r="L39" s="105">
        <v>4</v>
      </c>
      <c r="M39" s="105">
        <v>2300000</v>
      </c>
      <c r="N39" s="105">
        <v>5870000</v>
      </c>
    </row>
    <row r="40" spans="2:14" s="36" customFormat="1" ht="24" customHeight="1">
      <c r="B40" s="39" t="s">
        <v>101</v>
      </c>
      <c r="C40" s="44" t="s">
        <v>100</v>
      </c>
      <c r="D40" s="103">
        <v>6.41</v>
      </c>
      <c r="E40" s="103">
        <v>6.41</v>
      </c>
      <c r="F40" s="103">
        <v>6.4</v>
      </c>
      <c r="G40" s="103">
        <v>6.4</v>
      </c>
      <c r="H40" s="103">
        <v>6.49</v>
      </c>
      <c r="I40" s="103">
        <v>6.4</v>
      </c>
      <c r="J40" s="103">
        <v>6.6</v>
      </c>
      <c r="K40" s="104">
        <v>-3.03</v>
      </c>
      <c r="L40" s="105">
        <v>2</v>
      </c>
      <c r="M40" s="105">
        <v>750000</v>
      </c>
      <c r="N40" s="105">
        <v>4802500</v>
      </c>
    </row>
    <row r="41" spans="2:14" s="36" customFormat="1" ht="24" customHeight="1">
      <c r="B41" s="39" t="s">
        <v>229</v>
      </c>
      <c r="C41" s="44" t="s">
        <v>230</v>
      </c>
      <c r="D41" s="103">
        <v>2.4700000000000002</v>
      </c>
      <c r="E41" s="103">
        <v>2.4700000000000002</v>
      </c>
      <c r="F41" s="103">
        <v>2.4300000000000002</v>
      </c>
      <c r="G41" s="103">
        <v>2.4700000000000002</v>
      </c>
      <c r="H41" s="103">
        <v>2.5</v>
      </c>
      <c r="I41" s="103">
        <v>2.4300000000000002</v>
      </c>
      <c r="J41" s="103">
        <v>2.52</v>
      </c>
      <c r="K41" s="104">
        <v>-3.57</v>
      </c>
      <c r="L41" s="105">
        <v>5</v>
      </c>
      <c r="M41" s="105">
        <v>4450000</v>
      </c>
      <c r="N41" s="105">
        <v>10983500</v>
      </c>
    </row>
    <row r="42" spans="2:14" s="36" customFormat="1" ht="24" customHeight="1">
      <c r="B42" s="134" t="s">
        <v>26</v>
      </c>
      <c r="C42" s="135"/>
      <c r="D42" s="136"/>
      <c r="E42" s="130"/>
      <c r="F42" s="130"/>
      <c r="G42" s="130"/>
      <c r="H42" s="130"/>
      <c r="I42" s="130"/>
      <c r="J42" s="130"/>
      <c r="K42" s="137"/>
      <c r="L42" s="63">
        <f>SUM(L36:L41)</f>
        <v>70</v>
      </c>
      <c r="M42" s="63">
        <f>SUM(M36:M41)</f>
        <v>93645000</v>
      </c>
      <c r="N42" s="63">
        <f>SUM(N36:N41)</f>
        <v>181305850</v>
      </c>
    </row>
    <row r="43" spans="2:14" s="36" customFormat="1" ht="24" customHeight="1">
      <c r="B43" s="144" t="s">
        <v>61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6"/>
    </row>
    <row r="44" spans="2:14" s="36" customFormat="1" ht="24" customHeight="1">
      <c r="B44" s="39" t="s">
        <v>247</v>
      </c>
      <c r="C44" s="44" t="s">
        <v>248</v>
      </c>
      <c r="D44" s="103">
        <v>8.15</v>
      </c>
      <c r="E44" s="103">
        <v>8.15</v>
      </c>
      <c r="F44" s="103">
        <v>8.15</v>
      </c>
      <c r="G44" s="103">
        <v>8.15</v>
      </c>
      <c r="H44" s="103">
        <v>8.11</v>
      </c>
      <c r="I44" s="103">
        <v>8.15</v>
      </c>
      <c r="J44" s="103">
        <v>8.11</v>
      </c>
      <c r="K44" s="104">
        <v>0.49</v>
      </c>
      <c r="L44" s="105">
        <v>2</v>
      </c>
      <c r="M44" s="105">
        <v>199610</v>
      </c>
      <c r="N44" s="105">
        <v>1626821.5</v>
      </c>
    </row>
    <row r="45" spans="2:14" s="36" customFormat="1" ht="24" customHeight="1">
      <c r="B45" s="39" t="s">
        <v>264</v>
      </c>
      <c r="C45" s="44" t="s">
        <v>263</v>
      </c>
      <c r="D45" s="103">
        <v>9.1999999999999993</v>
      </c>
      <c r="E45" s="103">
        <v>9.3000000000000007</v>
      </c>
      <c r="F45" s="103">
        <v>9.1999999999999993</v>
      </c>
      <c r="G45" s="103">
        <v>9.1999999999999993</v>
      </c>
      <c r="H45" s="103">
        <v>9.1999999999999993</v>
      </c>
      <c r="I45" s="103">
        <v>9.3000000000000007</v>
      </c>
      <c r="J45" s="103">
        <v>9.1999999999999993</v>
      </c>
      <c r="K45" s="104">
        <v>1.0900000000000001</v>
      </c>
      <c r="L45" s="105">
        <v>5</v>
      </c>
      <c r="M45" s="105">
        <v>305000</v>
      </c>
      <c r="N45" s="105">
        <v>2806500</v>
      </c>
    </row>
    <row r="46" spans="2:14" s="36" customFormat="1" ht="24" customHeight="1">
      <c r="B46" s="106" t="s">
        <v>281</v>
      </c>
      <c r="C46" s="107" t="s">
        <v>282</v>
      </c>
      <c r="D46" s="103">
        <v>15</v>
      </c>
      <c r="E46" s="103">
        <v>15</v>
      </c>
      <c r="F46" s="103">
        <v>14.99</v>
      </c>
      <c r="G46" s="103">
        <v>14.99</v>
      </c>
      <c r="H46" s="103">
        <v>14.28</v>
      </c>
      <c r="I46" s="103">
        <v>14.99</v>
      </c>
      <c r="J46" s="103">
        <v>14.15</v>
      </c>
      <c r="K46" s="104">
        <v>5.94</v>
      </c>
      <c r="L46" s="105">
        <v>3</v>
      </c>
      <c r="M46" s="105">
        <v>25000</v>
      </c>
      <c r="N46" s="105">
        <v>374850</v>
      </c>
    </row>
    <row r="47" spans="2:14" s="36" customFormat="1" ht="24" customHeight="1">
      <c r="B47" s="134" t="s">
        <v>246</v>
      </c>
      <c r="C47" s="135"/>
      <c r="D47" s="136"/>
      <c r="E47" s="130"/>
      <c r="F47" s="130"/>
      <c r="G47" s="130"/>
      <c r="H47" s="130"/>
      <c r="I47" s="130"/>
      <c r="J47" s="130"/>
      <c r="K47" s="137"/>
      <c r="L47" s="96">
        <f>SUM(L44:L46)</f>
        <v>10</v>
      </c>
      <c r="M47" s="96">
        <f>SUM(M44:M46)</f>
        <v>529610</v>
      </c>
      <c r="N47" s="96">
        <f>SUM(N44:N46)</f>
        <v>4808171.5</v>
      </c>
    </row>
    <row r="48" spans="2:14" s="36" customFormat="1" ht="20.25" customHeight="1">
      <c r="B48" s="162" t="s">
        <v>44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2:14" s="36" customFormat="1" ht="39.950000000000003" customHeight="1">
      <c r="B49" s="160" t="s">
        <v>303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1"/>
    </row>
    <row r="50" spans="2:14" s="36" customFormat="1" ht="41.25" customHeight="1">
      <c r="B50" s="30" t="s">
        <v>12</v>
      </c>
      <c r="C50" s="31" t="s">
        <v>13</v>
      </c>
      <c r="D50" s="31" t="s">
        <v>14</v>
      </c>
      <c r="E50" s="31" t="s">
        <v>15</v>
      </c>
      <c r="F50" s="31" t="s">
        <v>16</v>
      </c>
      <c r="G50" s="31" t="s">
        <v>17</v>
      </c>
      <c r="H50" s="31" t="s">
        <v>18</v>
      </c>
      <c r="I50" s="31" t="s">
        <v>19</v>
      </c>
      <c r="J50" s="31" t="s">
        <v>20</v>
      </c>
      <c r="K50" s="31" t="s">
        <v>21</v>
      </c>
      <c r="L50" s="31" t="s">
        <v>3</v>
      </c>
      <c r="M50" s="31" t="s">
        <v>2</v>
      </c>
      <c r="N50" s="31" t="s">
        <v>1</v>
      </c>
    </row>
    <row r="51" spans="2:14" s="36" customFormat="1" ht="24" customHeight="1">
      <c r="B51" s="144" t="s">
        <v>27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6"/>
    </row>
    <row r="52" spans="2:14" s="36" customFormat="1" ht="24" customHeight="1">
      <c r="B52" s="39" t="s">
        <v>76</v>
      </c>
      <c r="C52" s="44" t="s">
        <v>77</v>
      </c>
      <c r="D52" s="103">
        <v>4.95</v>
      </c>
      <c r="E52" s="103">
        <v>4.95</v>
      </c>
      <c r="F52" s="103">
        <v>4.95</v>
      </c>
      <c r="G52" s="103">
        <v>4.95</v>
      </c>
      <c r="H52" s="103">
        <v>4.95</v>
      </c>
      <c r="I52" s="103">
        <v>4.95</v>
      </c>
      <c r="J52" s="103">
        <v>4.95</v>
      </c>
      <c r="K52" s="104">
        <v>0</v>
      </c>
      <c r="L52" s="105">
        <v>1</v>
      </c>
      <c r="M52" s="105">
        <v>64888</v>
      </c>
      <c r="N52" s="105">
        <v>321195.59999999998</v>
      </c>
    </row>
    <row r="53" spans="2:14" s="36" customFormat="1" ht="24" customHeight="1">
      <c r="B53" s="39" t="s">
        <v>237</v>
      </c>
      <c r="C53" s="44" t="s">
        <v>238</v>
      </c>
      <c r="D53" s="103">
        <v>11.6</v>
      </c>
      <c r="E53" s="103">
        <v>11.74</v>
      </c>
      <c r="F53" s="103">
        <v>11.55</v>
      </c>
      <c r="G53" s="103">
        <v>11.62</v>
      </c>
      <c r="H53" s="103">
        <v>11.59</v>
      </c>
      <c r="I53" s="103">
        <v>11.6</v>
      </c>
      <c r="J53" s="103">
        <v>11.6</v>
      </c>
      <c r="K53" s="104">
        <v>0</v>
      </c>
      <c r="L53" s="105">
        <v>81</v>
      </c>
      <c r="M53" s="105">
        <v>15927614</v>
      </c>
      <c r="N53" s="105">
        <v>185002802.05000001</v>
      </c>
    </row>
    <row r="54" spans="2:14" s="36" customFormat="1" ht="24" customHeight="1">
      <c r="B54" s="134" t="s">
        <v>239</v>
      </c>
      <c r="C54" s="135"/>
      <c r="D54" s="136"/>
      <c r="E54" s="130"/>
      <c r="F54" s="130"/>
      <c r="G54" s="130"/>
      <c r="H54" s="130"/>
      <c r="I54" s="130"/>
      <c r="J54" s="130"/>
      <c r="K54" s="137"/>
      <c r="L54" s="105">
        <f>SUM(L52:L53)</f>
        <v>82</v>
      </c>
      <c r="M54" s="105">
        <f>SUM(M52:M53)</f>
        <v>15992502</v>
      </c>
      <c r="N54" s="105">
        <f>SUM(N52:N53)</f>
        <v>185323997.65000001</v>
      </c>
    </row>
    <row r="55" spans="2:14" s="36" customFormat="1" ht="24" customHeight="1">
      <c r="B55" s="155" t="s">
        <v>28</v>
      </c>
      <c r="C55" s="156"/>
      <c r="D55" s="157"/>
      <c r="E55" s="158"/>
      <c r="F55" s="158"/>
      <c r="G55" s="158"/>
      <c r="H55" s="158"/>
      <c r="I55" s="158"/>
      <c r="J55" s="158"/>
      <c r="K55" s="159"/>
      <c r="L55" s="63">
        <f>L54+L47+L42+L34+L29+L25+L21</f>
        <v>545</v>
      </c>
      <c r="M55" s="63">
        <f>M54+M47+M42+M34+M29+M25+M21</f>
        <v>1242121994</v>
      </c>
      <c r="N55" s="63">
        <f>N54+N47+N42+N34+N29+N25+N21</f>
        <v>1561199360.7199998</v>
      </c>
    </row>
    <row r="56" spans="2:14" s="36" customFormat="1" ht="38.25" customHeight="1">
      <c r="B56" s="160" t="s">
        <v>305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1"/>
    </row>
    <row r="57" spans="2:14" s="36" customFormat="1" ht="40.5" customHeight="1">
      <c r="B57" s="30" t="s">
        <v>12</v>
      </c>
      <c r="C57" s="31" t="s">
        <v>13</v>
      </c>
      <c r="D57" s="31" t="s">
        <v>14</v>
      </c>
      <c r="E57" s="31" t="s">
        <v>15</v>
      </c>
      <c r="F57" s="31" t="s">
        <v>16</v>
      </c>
      <c r="G57" s="31" t="s">
        <v>17</v>
      </c>
      <c r="H57" s="31" t="s">
        <v>18</v>
      </c>
      <c r="I57" s="31" t="s">
        <v>19</v>
      </c>
      <c r="J57" s="31" t="s">
        <v>20</v>
      </c>
      <c r="K57" s="31" t="s">
        <v>21</v>
      </c>
      <c r="L57" s="31" t="s">
        <v>3</v>
      </c>
      <c r="M57" s="31" t="s">
        <v>2</v>
      </c>
      <c r="N57" s="31" t="s">
        <v>1</v>
      </c>
    </row>
    <row r="58" spans="2:14" s="36" customFormat="1" ht="24" customHeight="1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6"/>
    </row>
    <row r="59" spans="2:14" s="36" customFormat="1" ht="24" customHeight="1">
      <c r="B59" s="40" t="s">
        <v>172</v>
      </c>
      <c r="C59" s="41" t="s">
        <v>173</v>
      </c>
      <c r="D59" s="103">
        <v>1.7</v>
      </c>
      <c r="E59" s="103">
        <v>1.7</v>
      </c>
      <c r="F59" s="103">
        <v>1.7</v>
      </c>
      <c r="G59" s="103">
        <v>1.7</v>
      </c>
      <c r="H59" s="103">
        <v>1.7</v>
      </c>
      <c r="I59" s="103">
        <v>1.7</v>
      </c>
      <c r="J59" s="103">
        <v>1.7</v>
      </c>
      <c r="K59" s="104">
        <v>0</v>
      </c>
      <c r="L59" s="105">
        <v>7</v>
      </c>
      <c r="M59" s="105">
        <v>294000000</v>
      </c>
      <c r="N59" s="105">
        <v>499800000</v>
      </c>
    </row>
    <row r="60" spans="2:14" s="36" customFormat="1" ht="24" customHeight="1">
      <c r="B60" s="134"/>
      <c r="C60" s="135"/>
      <c r="D60" s="129"/>
      <c r="E60" s="130"/>
      <c r="F60" s="130"/>
      <c r="G60" s="130"/>
      <c r="H60" s="130"/>
      <c r="I60" s="130"/>
      <c r="J60" s="130"/>
      <c r="K60" s="131"/>
      <c r="L60" s="105">
        <v>7</v>
      </c>
      <c r="M60" s="105">
        <v>294000000</v>
      </c>
      <c r="N60" s="105">
        <v>499800000</v>
      </c>
    </row>
    <row r="61" spans="2:14" s="36" customFormat="1" ht="24" customHeight="1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6"/>
    </row>
    <row r="62" spans="2:14" s="36" customFormat="1" ht="24" customHeight="1">
      <c r="B62" s="39" t="s">
        <v>150</v>
      </c>
      <c r="C62" s="42" t="s">
        <v>149</v>
      </c>
      <c r="D62" s="103">
        <v>0.39</v>
      </c>
      <c r="E62" s="103">
        <v>0.39</v>
      </c>
      <c r="F62" s="103">
        <v>0.39</v>
      </c>
      <c r="G62" s="103">
        <v>0.39</v>
      </c>
      <c r="H62" s="103">
        <v>0.48</v>
      </c>
      <c r="I62" s="103">
        <v>0.39</v>
      </c>
      <c r="J62" s="103">
        <v>0.48</v>
      </c>
      <c r="K62" s="104">
        <v>-18.75</v>
      </c>
      <c r="L62" s="105">
        <v>1</v>
      </c>
      <c r="M62" s="105">
        <v>11250</v>
      </c>
      <c r="N62" s="105">
        <v>4387.5</v>
      </c>
    </row>
    <row r="63" spans="2:14" s="36" customFormat="1" ht="24" customHeight="1">
      <c r="B63" s="39" t="s">
        <v>67</v>
      </c>
      <c r="C63" s="42" t="s">
        <v>68</v>
      </c>
      <c r="D63" s="103">
        <v>0.7</v>
      </c>
      <c r="E63" s="103">
        <v>0.7</v>
      </c>
      <c r="F63" s="103">
        <v>0.7</v>
      </c>
      <c r="G63" s="103">
        <v>0.7</v>
      </c>
      <c r="H63" s="103">
        <v>0.8</v>
      </c>
      <c r="I63" s="103">
        <v>0.7</v>
      </c>
      <c r="J63" s="103">
        <v>0.8</v>
      </c>
      <c r="K63" s="104">
        <v>-12.5</v>
      </c>
      <c r="L63" s="105">
        <v>1</v>
      </c>
      <c r="M63" s="105">
        <v>330000</v>
      </c>
      <c r="N63" s="105">
        <v>231000</v>
      </c>
    </row>
    <row r="64" spans="2:14" s="36" customFormat="1" ht="24" customHeight="1">
      <c r="B64" s="134"/>
      <c r="C64" s="135"/>
      <c r="D64" s="129"/>
      <c r="E64" s="130"/>
      <c r="F64" s="130"/>
      <c r="G64" s="130"/>
      <c r="H64" s="130"/>
      <c r="I64" s="130"/>
      <c r="J64" s="130"/>
      <c r="K64" s="131"/>
      <c r="L64" s="105">
        <f>SUM(L62:L63)</f>
        <v>2</v>
      </c>
      <c r="M64" s="105">
        <f>SUM(M62:M63)</f>
        <v>341250</v>
      </c>
      <c r="N64" s="105">
        <f>SUM(N62:N63)</f>
        <v>235387.5</v>
      </c>
    </row>
    <row r="65" spans="2:17" s="36" customFormat="1" ht="24" customHeight="1">
      <c r="B65" s="144" t="s">
        <v>25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6"/>
    </row>
    <row r="66" spans="2:17" s="36" customFormat="1" ht="24" customHeight="1">
      <c r="B66" s="39" t="s">
        <v>226</v>
      </c>
      <c r="C66" s="42" t="s">
        <v>225</v>
      </c>
      <c r="D66" s="103">
        <v>100</v>
      </c>
      <c r="E66" s="103">
        <v>100</v>
      </c>
      <c r="F66" s="103">
        <v>100</v>
      </c>
      <c r="G66" s="103">
        <v>100</v>
      </c>
      <c r="H66" s="103">
        <v>100</v>
      </c>
      <c r="I66" s="103">
        <v>100</v>
      </c>
      <c r="J66" s="103">
        <v>100</v>
      </c>
      <c r="K66" s="104">
        <v>0</v>
      </c>
      <c r="L66" s="105">
        <v>1</v>
      </c>
      <c r="M66" s="105">
        <v>9373</v>
      </c>
      <c r="N66" s="105">
        <v>937300</v>
      </c>
    </row>
    <row r="67" spans="2:17" s="36" customFormat="1" ht="24" customHeight="1">
      <c r="B67" s="134" t="s">
        <v>26</v>
      </c>
      <c r="C67" s="135"/>
      <c r="D67" s="129"/>
      <c r="E67" s="130"/>
      <c r="F67" s="130"/>
      <c r="G67" s="130"/>
      <c r="H67" s="130"/>
      <c r="I67" s="130"/>
      <c r="J67" s="130"/>
      <c r="K67" s="131"/>
      <c r="L67" s="105">
        <v>1</v>
      </c>
      <c r="M67" s="105">
        <v>9373</v>
      </c>
      <c r="N67" s="105">
        <v>937300</v>
      </c>
    </row>
    <row r="68" spans="2:17" s="36" customFormat="1" ht="26.1" customHeight="1">
      <c r="B68" s="144" t="s">
        <v>61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6"/>
    </row>
    <row r="69" spans="2:17" s="36" customFormat="1" ht="26.1" customHeight="1">
      <c r="B69" s="48" t="s">
        <v>215</v>
      </c>
      <c r="C69" s="49" t="s">
        <v>214</v>
      </c>
      <c r="D69" s="103">
        <v>9</v>
      </c>
      <c r="E69" s="103">
        <v>10</v>
      </c>
      <c r="F69" s="103">
        <v>9</v>
      </c>
      <c r="G69" s="103">
        <v>9.57</v>
      </c>
      <c r="H69" s="103">
        <v>9.0299999999999994</v>
      </c>
      <c r="I69" s="103">
        <v>9.75</v>
      </c>
      <c r="J69" s="103">
        <v>8.5</v>
      </c>
      <c r="K69" s="104">
        <v>14.71</v>
      </c>
      <c r="L69" s="105">
        <v>28</v>
      </c>
      <c r="M69" s="105">
        <v>1116500</v>
      </c>
      <c r="N69" s="105">
        <v>10683845</v>
      </c>
    </row>
    <row r="70" spans="2:17" s="36" customFormat="1" ht="26.1" customHeight="1">
      <c r="B70" s="134" t="s">
        <v>246</v>
      </c>
      <c r="C70" s="135"/>
      <c r="D70" s="136"/>
      <c r="E70" s="130"/>
      <c r="F70" s="130"/>
      <c r="G70" s="130"/>
      <c r="H70" s="130"/>
      <c r="I70" s="130"/>
      <c r="J70" s="130"/>
      <c r="K70" s="137"/>
      <c r="L70" s="105">
        <v>28</v>
      </c>
      <c r="M70" s="105">
        <v>1116500</v>
      </c>
      <c r="N70" s="105">
        <v>10683845</v>
      </c>
    </row>
    <row r="71" spans="2:17" s="36" customFormat="1" ht="24" customHeight="1">
      <c r="B71" s="132" t="s">
        <v>249</v>
      </c>
      <c r="C71" s="133"/>
      <c r="D71" s="129"/>
      <c r="E71" s="130"/>
      <c r="F71" s="130"/>
      <c r="G71" s="130"/>
      <c r="H71" s="130"/>
      <c r="I71" s="130"/>
      <c r="J71" s="130"/>
      <c r="K71" s="131"/>
      <c r="L71" s="63">
        <f>L70+L67+L64+L60</f>
        <v>38</v>
      </c>
      <c r="M71" s="63">
        <f t="shared" ref="M71:N71" si="0">M70+M67+M64+M60</f>
        <v>295467123</v>
      </c>
      <c r="N71" s="63">
        <f t="shared" si="0"/>
        <v>511656532.5</v>
      </c>
      <c r="O71" s="97"/>
      <c r="P71" s="97"/>
      <c r="Q71" s="97"/>
    </row>
    <row r="72" spans="2:17" s="36" customFormat="1" ht="24" customHeight="1">
      <c r="B72" s="132" t="s">
        <v>204</v>
      </c>
      <c r="C72" s="133"/>
      <c r="D72" s="129"/>
      <c r="E72" s="130"/>
      <c r="F72" s="130"/>
      <c r="G72" s="130"/>
      <c r="H72" s="130"/>
      <c r="I72" s="130"/>
      <c r="J72" s="130"/>
      <c r="K72" s="131"/>
      <c r="L72" s="63">
        <f>L71+L55</f>
        <v>583</v>
      </c>
      <c r="M72" s="63">
        <f t="shared" ref="M72:N72" si="1">M71+M55</f>
        <v>1537589117</v>
      </c>
      <c r="N72" s="63">
        <f t="shared" si="1"/>
        <v>2072855893.2199998</v>
      </c>
    </row>
    <row r="73" spans="2:17" s="28" customFormat="1" ht="24" customHeight="1">
      <c r="B73" s="147" t="s">
        <v>306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</row>
    <row r="74" spans="2:17" ht="18.75" customHeight="1">
      <c r="B74" s="128" t="s">
        <v>95</v>
      </c>
      <c r="C74" s="128"/>
      <c r="D74" s="128"/>
      <c r="E74" s="128"/>
      <c r="F74" s="128"/>
      <c r="G74" s="128"/>
      <c r="H74" s="32"/>
      <c r="I74" s="128" t="s">
        <v>66</v>
      </c>
      <c r="J74" s="128"/>
      <c r="K74" s="128"/>
      <c r="L74" s="128"/>
      <c r="M74" s="128"/>
      <c r="N74" s="128"/>
    </row>
    <row r="75" spans="2:17" ht="26.25" customHeight="1">
      <c r="B75" s="14" t="s">
        <v>29</v>
      </c>
      <c r="C75" s="15" t="s">
        <v>30</v>
      </c>
      <c r="D75" s="16" t="s">
        <v>46</v>
      </c>
      <c r="E75" s="141" t="s">
        <v>45</v>
      </c>
      <c r="F75" s="142"/>
      <c r="G75" s="143"/>
      <c r="H75" s="8"/>
      <c r="I75" s="163" t="s">
        <v>29</v>
      </c>
      <c r="J75" s="164"/>
      <c r="K75" s="165"/>
      <c r="L75" s="7" t="s">
        <v>30</v>
      </c>
      <c r="M75" s="7" t="s">
        <v>21</v>
      </c>
      <c r="N75" s="7" t="s">
        <v>45</v>
      </c>
    </row>
    <row r="76" spans="2:17" ht="23.25" customHeight="1">
      <c r="B76" s="40" t="s">
        <v>215</v>
      </c>
      <c r="C76" s="94">
        <v>9.75</v>
      </c>
      <c r="D76" s="99">
        <v>14.71</v>
      </c>
      <c r="E76" s="151">
        <v>1116500</v>
      </c>
      <c r="F76" s="152">
        <v>1116500</v>
      </c>
      <c r="G76" s="153">
        <v>1116500</v>
      </c>
      <c r="H76" s="17"/>
      <c r="I76" s="138" t="s">
        <v>150</v>
      </c>
      <c r="J76" s="139" t="s">
        <v>150</v>
      </c>
      <c r="K76" s="140" t="s">
        <v>150</v>
      </c>
      <c r="L76" s="94">
        <v>0.39</v>
      </c>
      <c r="M76" s="98">
        <v>-18.75</v>
      </c>
      <c r="N76" s="96">
        <v>11250</v>
      </c>
    </row>
    <row r="77" spans="2:17" s="8" customFormat="1" ht="23.25" customHeight="1">
      <c r="B77" s="39" t="s">
        <v>281</v>
      </c>
      <c r="C77" s="94">
        <v>14.99</v>
      </c>
      <c r="D77" s="99">
        <v>5.94</v>
      </c>
      <c r="E77" s="151">
        <v>25000</v>
      </c>
      <c r="F77" s="152">
        <v>25000</v>
      </c>
      <c r="G77" s="153">
        <v>25000</v>
      </c>
      <c r="H77" s="17"/>
      <c r="I77" s="138" t="s">
        <v>67</v>
      </c>
      <c r="J77" s="139" t="s">
        <v>67</v>
      </c>
      <c r="K77" s="140" t="s">
        <v>67</v>
      </c>
      <c r="L77" s="94">
        <v>0.7</v>
      </c>
      <c r="M77" s="98">
        <v>-12.5</v>
      </c>
      <c r="N77" s="96">
        <v>330000</v>
      </c>
    </row>
    <row r="78" spans="2:17" s="12" customFormat="1" ht="23.25" customHeight="1">
      <c r="B78" s="111" t="s">
        <v>190</v>
      </c>
      <c r="C78" s="112">
        <v>0.18</v>
      </c>
      <c r="D78" s="113">
        <v>5.88</v>
      </c>
      <c r="E78" s="151">
        <v>10008818</v>
      </c>
      <c r="F78" s="152">
        <v>10008818</v>
      </c>
      <c r="G78" s="153">
        <v>10008818</v>
      </c>
      <c r="H78" s="17"/>
      <c r="I78" s="138" t="s">
        <v>196</v>
      </c>
      <c r="J78" s="139" t="s">
        <v>196</v>
      </c>
      <c r="K78" s="140" t="s">
        <v>196</v>
      </c>
      <c r="L78" s="94">
        <v>0.56000000000000005</v>
      </c>
      <c r="M78" s="98">
        <v>-9.68</v>
      </c>
      <c r="N78" s="96">
        <v>1520000</v>
      </c>
    </row>
    <row r="79" spans="2:17" s="12" customFormat="1" ht="23.25" customHeight="1">
      <c r="B79" s="111" t="s">
        <v>271</v>
      </c>
      <c r="C79" s="112">
        <v>4.5</v>
      </c>
      <c r="D79" s="113">
        <v>2.97</v>
      </c>
      <c r="E79" s="151">
        <v>13765000</v>
      </c>
      <c r="F79" s="152">
        <v>13765000</v>
      </c>
      <c r="G79" s="153">
        <v>13765000</v>
      </c>
      <c r="H79" s="17"/>
      <c r="I79" s="138" t="s">
        <v>167</v>
      </c>
      <c r="J79" s="139" t="s">
        <v>167</v>
      </c>
      <c r="K79" s="140" t="s">
        <v>167</v>
      </c>
      <c r="L79" s="94">
        <v>0.21</v>
      </c>
      <c r="M79" s="98">
        <v>-8.6999999999999993</v>
      </c>
      <c r="N79" s="96">
        <v>137550000</v>
      </c>
    </row>
    <row r="80" spans="2:17" s="12" customFormat="1" ht="23.25" customHeight="1">
      <c r="B80" s="111" t="s">
        <v>267</v>
      </c>
      <c r="C80" s="112">
        <v>0.88</v>
      </c>
      <c r="D80" s="113">
        <v>2.33</v>
      </c>
      <c r="E80" s="151">
        <v>70100000</v>
      </c>
      <c r="F80" s="152">
        <v>70100000</v>
      </c>
      <c r="G80" s="153">
        <v>70100000</v>
      </c>
      <c r="H80" s="17"/>
      <c r="I80" s="138" t="s">
        <v>123</v>
      </c>
      <c r="J80" s="139" t="s">
        <v>123</v>
      </c>
      <c r="K80" s="140" t="s">
        <v>123</v>
      </c>
      <c r="L80" s="94">
        <v>0.15</v>
      </c>
      <c r="M80" s="98">
        <v>-6.25</v>
      </c>
      <c r="N80" s="96">
        <v>31231451</v>
      </c>
    </row>
    <row r="81" spans="2:14" s="12" customFormat="1" ht="23.25" customHeight="1">
      <c r="B81" s="128" t="s">
        <v>31</v>
      </c>
      <c r="C81" s="128"/>
      <c r="D81" s="128"/>
      <c r="E81" s="128"/>
      <c r="F81" s="128"/>
      <c r="G81" s="128"/>
      <c r="H81" s="33"/>
      <c r="I81" s="128" t="s">
        <v>32</v>
      </c>
      <c r="J81" s="128"/>
      <c r="K81" s="128"/>
      <c r="L81" s="128"/>
      <c r="M81" s="128"/>
      <c r="N81" s="128"/>
    </row>
    <row r="82" spans="2:14" s="12" customFormat="1" ht="23.25" customHeight="1">
      <c r="B82" s="14" t="s">
        <v>29</v>
      </c>
      <c r="C82" s="15" t="s">
        <v>30</v>
      </c>
      <c r="D82" s="16" t="s">
        <v>46</v>
      </c>
      <c r="E82" s="141" t="s">
        <v>45</v>
      </c>
      <c r="F82" s="142"/>
      <c r="G82" s="143"/>
      <c r="H82" s="8"/>
      <c r="I82" s="163" t="s">
        <v>29</v>
      </c>
      <c r="J82" s="164"/>
      <c r="K82" s="165"/>
      <c r="L82" s="7" t="s">
        <v>30</v>
      </c>
      <c r="M82" s="7" t="s">
        <v>21</v>
      </c>
      <c r="N82" s="7" t="s">
        <v>1</v>
      </c>
    </row>
    <row r="83" spans="2:14" ht="23.25" customHeight="1">
      <c r="B83" s="40" t="s">
        <v>146</v>
      </c>
      <c r="C83" s="94">
        <v>1.08</v>
      </c>
      <c r="D83" s="95">
        <v>0</v>
      </c>
      <c r="E83" s="151">
        <v>560000000</v>
      </c>
      <c r="F83" s="152">
        <v>560000000</v>
      </c>
      <c r="G83" s="153">
        <v>560000000</v>
      </c>
      <c r="H83" s="18"/>
      <c r="I83" s="138" t="s">
        <v>146</v>
      </c>
      <c r="J83" s="139" t="s">
        <v>146</v>
      </c>
      <c r="K83" s="140" t="s">
        <v>146</v>
      </c>
      <c r="L83" s="94">
        <v>1.08</v>
      </c>
      <c r="M83" s="95">
        <v>0</v>
      </c>
      <c r="N83" s="96">
        <v>604800000</v>
      </c>
    </row>
    <row r="84" spans="2:14" ht="23.25" customHeight="1">
      <c r="B84" s="39" t="s">
        <v>172</v>
      </c>
      <c r="C84" s="94">
        <v>1.7</v>
      </c>
      <c r="D84" s="95">
        <v>0</v>
      </c>
      <c r="E84" s="151">
        <v>294000000</v>
      </c>
      <c r="F84" s="152">
        <v>294000000</v>
      </c>
      <c r="G84" s="153">
        <v>294000000</v>
      </c>
      <c r="H84" s="18"/>
      <c r="I84" s="138" t="s">
        <v>172</v>
      </c>
      <c r="J84" s="139" t="s">
        <v>172</v>
      </c>
      <c r="K84" s="140" t="s">
        <v>172</v>
      </c>
      <c r="L84" s="94">
        <v>1.7</v>
      </c>
      <c r="M84" s="95">
        <v>0</v>
      </c>
      <c r="N84" s="96">
        <v>499800000</v>
      </c>
    </row>
    <row r="85" spans="2:14" s="9" customFormat="1" ht="23.25" customHeight="1">
      <c r="B85" s="39" t="s">
        <v>107</v>
      </c>
      <c r="C85" s="94">
        <v>0.22</v>
      </c>
      <c r="D85" s="95">
        <v>-4.3499999999999996</v>
      </c>
      <c r="E85" s="151">
        <v>183920000</v>
      </c>
      <c r="F85" s="152">
        <v>183920000</v>
      </c>
      <c r="G85" s="153">
        <v>183920000</v>
      </c>
      <c r="H85" s="18"/>
      <c r="I85" s="138" t="s">
        <v>144</v>
      </c>
      <c r="J85" s="139" t="s">
        <v>144</v>
      </c>
      <c r="K85" s="140" t="s">
        <v>144</v>
      </c>
      <c r="L85" s="94">
        <v>8.6</v>
      </c>
      <c r="M85" s="95">
        <v>0</v>
      </c>
      <c r="N85" s="96">
        <v>332520643.88</v>
      </c>
    </row>
    <row r="86" spans="2:14" s="9" customFormat="1" ht="23.25" customHeight="1">
      <c r="B86" s="40" t="s">
        <v>167</v>
      </c>
      <c r="C86" s="94">
        <v>0.21</v>
      </c>
      <c r="D86" s="95">
        <v>-8.6999999999999993</v>
      </c>
      <c r="E86" s="151">
        <v>137550000</v>
      </c>
      <c r="F86" s="152">
        <v>137550000</v>
      </c>
      <c r="G86" s="153">
        <v>137550000</v>
      </c>
      <c r="H86" s="18"/>
      <c r="I86" s="138" t="s">
        <v>237</v>
      </c>
      <c r="J86" s="139" t="s">
        <v>237</v>
      </c>
      <c r="K86" s="140" t="s">
        <v>237</v>
      </c>
      <c r="L86" s="94">
        <v>11.6</v>
      </c>
      <c r="M86" s="95">
        <v>0</v>
      </c>
      <c r="N86" s="96">
        <v>185002802.05000001</v>
      </c>
    </row>
    <row r="87" spans="2:14" s="9" customFormat="1" ht="23.25" customHeight="1">
      <c r="B87" s="40" t="s">
        <v>267</v>
      </c>
      <c r="C87" s="94">
        <v>0.88</v>
      </c>
      <c r="D87" s="95">
        <v>2.33</v>
      </c>
      <c r="E87" s="151">
        <v>70100000</v>
      </c>
      <c r="F87" s="152">
        <v>70100000</v>
      </c>
      <c r="G87" s="153">
        <v>70100000</v>
      </c>
      <c r="H87" s="18"/>
      <c r="I87" s="138" t="s">
        <v>179</v>
      </c>
      <c r="J87" s="139" t="s">
        <v>179</v>
      </c>
      <c r="K87" s="140" t="s">
        <v>179</v>
      </c>
      <c r="L87" s="94">
        <v>2.79</v>
      </c>
      <c r="M87" s="95">
        <v>-4.45</v>
      </c>
      <c r="N87" s="96">
        <v>84555025</v>
      </c>
    </row>
    <row r="88" spans="2:14" s="9" customFormat="1" ht="46.5" customHeight="1">
      <c r="B88" s="217" t="s">
        <v>207</v>
      </c>
      <c r="C88" s="218" t="s">
        <v>325</v>
      </c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20"/>
    </row>
    <row r="89" spans="2:14" s="9" customFormat="1" ht="42.75" customHeight="1">
      <c r="B89" s="217" t="s">
        <v>327</v>
      </c>
      <c r="C89" s="218" t="s">
        <v>326</v>
      </c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20"/>
    </row>
    <row r="90" spans="2:14" s="9" customFormat="1" ht="22.5" customHeight="1">
      <c r="B90" s="154" t="s">
        <v>73</v>
      </c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</row>
    <row r="91" spans="2:14" s="9" customFormat="1" ht="32.25" customHeight="1">
      <c r="B91" s="148" t="s">
        <v>57</v>
      </c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50"/>
    </row>
  </sheetData>
  <mergeCells count="82">
    <mergeCell ref="B49:N49"/>
    <mergeCell ref="C7:D7"/>
    <mergeCell ref="B9:N9"/>
    <mergeCell ref="B11:N11"/>
    <mergeCell ref="D25:K25"/>
    <mergeCell ref="D42:K42"/>
    <mergeCell ref="B42:C42"/>
    <mergeCell ref="D34:K34"/>
    <mergeCell ref="D21:K21"/>
    <mergeCell ref="B21:C21"/>
    <mergeCell ref="B22:N22"/>
    <mergeCell ref="B34:C34"/>
    <mergeCell ref="B25:C25"/>
    <mergeCell ref="B26:N26"/>
    <mergeCell ref="B29:C29"/>
    <mergeCell ref="D29:K29"/>
    <mergeCell ref="B35:N35"/>
    <mergeCell ref="B1:D1"/>
    <mergeCell ref="C5:E5"/>
    <mergeCell ref="C3:E3"/>
    <mergeCell ref="C4:E4"/>
    <mergeCell ref="C6:E6"/>
    <mergeCell ref="B48:N48"/>
    <mergeCell ref="I82:K82"/>
    <mergeCell ref="E82:G82"/>
    <mergeCell ref="I74:N74"/>
    <mergeCell ref="I77:K77"/>
    <mergeCell ref="I80:K80"/>
    <mergeCell ref="E79:G79"/>
    <mergeCell ref="E78:G78"/>
    <mergeCell ref="E80:G80"/>
    <mergeCell ref="E76:G76"/>
    <mergeCell ref="E77:G77"/>
    <mergeCell ref="I78:K78"/>
    <mergeCell ref="I79:K79"/>
    <mergeCell ref="I75:K75"/>
    <mergeCell ref="B61:N61"/>
    <mergeCell ref="B30:N30"/>
    <mergeCell ref="B55:C55"/>
    <mergeCell ref="B65:N65"/>
    <mergeCell ref="B47:C47"/>
    <mergeCell ref="D47:K47"/>
    <mergeCell ref="B51:N51"/>
    <mergeCell ref="B54:C54"/>
    <mergeCell ref="D54:K54"/>
    <mergeCell ref="D55:K55"/>
    <mergeCell ref="B56:N56"/>
    <mergeCell ref="B58:N58"/>
    <mergeCell ref="B60:C60"/>
    <mergeCell ref="D60:K60"/>
    <mergeCell ref="B64:C64"/>
    <mergeCell ref="D64:K64"/>
    <mergeCell ref="B43:N43"/>
    <mergeCell ref="B91:N91"/>
    <mergeCell ref="I83:K83"/>
    <mergeCell ref="E83:G83"/>
    <mergeCell ref="B90:N90"/>
    <mergeCell ref="I87:K87"/>
    <mergeCell ref="E84:G84"/>
    <mergeCell ref="I84:K84"/>
    <mergeCell ref="I86:K86"/>
    <mergeCell ref="E85:G85"/>
    <mergeCell ref="I85:K85"/>
    <mergeCell ref="E86:G86"/>
    <mergeCell ref="E87:G87"/>
    <mergeCell ref="C88:N88"/>
    <mergeCell ref="C89:N89"/>
    <mergeCell ref="B67:C67"/>
    <mergeCell ref="D67:K67"/>
    <mergeCell ref="B68:N68"/>
    <mergeCell ref="B74:G74"/>
    <mergeCell ref="B73:N73"/>
    <mergeCell ref="B72:C72"/>
    <mergeCell ref="D72:K72"/>
    <mergeCell ref="I81:N81"/>
    <mergeCell ref="D71:K71"/>
    <mergeCell ref="B71:C71"/>
    <mergeCell ref="B81:G81"/>
    <mergeCell ref="B70:C70"/>
    <mergeCell ref="D70:K70"/>
    <mergeCell ref="I76:K76"/>
    <mergeCell ref="E75:G75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rightToLeft="1" zoomScale="90" zoomScaleNormal="90" workbookViewId="0">
      <selection activeCell="A15" sqref="A1:XFD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94" t="s">
        <v>307</v>
      </c>
      <c r="C1" s="194"/>
    </row>
    <row r="2" spans="2:6" ht="18" customHeight="1">
      <c r="B2" s="115" t="s">
        <v>308</v>
      </c>
      <c r="C2" s="115"/>
    </row>
    <row r="3" spans="2:6" ht="21.95" customHeight="1">
      <c r="B3" s="195"/>
      <c r="C3" s="195"/>
      <c r="D3" s="195"/>
    </row>
    <row r="4" spans="2:6" ht="21.95" customHeight="1">
      <c r="B4" s="188" t="s">
        <v>309</v>
      </c>
      <c r="C4" s="188"/>
      <c r="D4" s="188"/>
      <c r="E4" s="188"/>
      <c r="F4" s="188"/>
    </row>
    <row r="5" spans="2:6" ht="21.95" customHeight="1">
      <c r="B5" s="116" t="s">
        <v>29</v>
      </c>
      <c r="C5" s="117" t="s">
        <v>13</v>
      </c>
      <c r="D5" s="117" t="s">
        <v>3</v>
      </c>
      <c r="E5" s="117" t="s">
        <v>45</v>
      </c>
      <c r="F5" s="117" t="s">
        <v>1</v>
      </c>
    </row>
    <row r="6" spans="2:6" ht="21.95" customHeight="1">
      <c r="B6" s="189" t="s">
        <v>22</v>
      </c>
      <c r="C6" s="190"/>
      <c r="D6" s="190"/>
      <c r="E6" s="190"/>
      <c r="F6" s="191"/>
    </row>
    <row r="7" spans="2:6" ht="21.95" customHeight="1">
      <c r="B7" s="118" t="s">
        <v>310</v>
      </c>
      <c r="C7" s="119" t="s">
        <v>245</v>
      </c>
      <c r="D7" s="120">
        <v>4</v>
      </c>
      <c r="E7" s="120">
        <v>8000000</v>
      </c>
      <c r="F7" s="120">
        <v>9120000</v>
      </c>
    </row>
    <row r="8" spans="2:6" ht="21.95" customHeight="1">
      <c r="B8" s="192" t="s">
        <v>23</v>
      </c>
      <c r="C8" s="193"/>
      <c r="D8" s="121">
        <f t="shared" ref="D8:F9" si="0">SUM(D7)</f>
        <v>4</v>
      </c>
      <c r="E8" s="121">
        <f t="shared" si="0"/>
        <v>8000000</v>
      </c>
      <c r="F8" s="121">
        <f t="shared" si="0"/>
        <v>9120000</v>
      </c>
    </row>
    <row r="9" spans="2:6" ht="21" customHeight="1">
      <c r="B9" s="183" t="s">
        <v>311</v>
      </c>
      <c r="C9" s="184"/>
      <c r="D9" s="121">
        <f t="shared" si="0"/>
        <v>4</v>
      </c>
      <c r="E9" s="121">
        <f t="shared" si="0"/>
        <v>8000000</v>
      </c>
      <c r="F9" s="121">
        <f t="shared" si="0"/>
        <v>9120000</v>
      </c>
    </row>
    <row r="10" spans="2:6" ht="18">
      <c r="B10" s="122"/>
      <c r="C10" s="122"/>
      <c r="D10" s="122"/>
      <c r="E10" s="122"/>
      <c r="F10" s="122"/>
    </row>
    <row r="11" spans="2:6" ht="23.25">
      <c r="B11" s="188" t="s">
        <v>312</v>
      </c>
      <c r="C11" s="188"/>
      <c r="D11" s="188"/>
      <c r="E11" s="188"/>
      <c r="F11" s="188"/>
    </row>
    <row r="12" spans="2:6" ht="21.75" customHeight="1">
      <c r="B12" s="123" t="s">
        <v>29</v>
      </c>
      <c r="C12" s="124" t="s">
        <v>13</v>
      </c>
      <c r="D12" s="124" t="s">
        <v>3</v>
      </c>
      <c r="E12" s="124" t="s">
        <v>45</v>
      </c>
      <c r="F12" s="124" t="s">
        <v>1</v>
      </c>
    </row>
    <row r="13" spans="2:6" ht="21.75" customHeight="1">
      <c r="B13" s="189" t="s">
        <v>22</v>
      </c>
      <c r="C13" s="190"/>
      <c r="D13" s="190"/>
      <c r="E13" s="190"/>
      <c r="F13" s="191"/>
    </row>
    <row r="14" spans="2:6" ht="21.75" customHeight="1">
      <c r="B14" s="118" t="s">
        <v>313</v>
      </c>
      <c r="C14" s="119" t="s">
        <v>256</v>
      </c>
      <c r="D14" s="120">
        <v>1</v>
      </c>
      <c r="E14" s="120">
        <v>1000000</v>
      </c>
      <c r="F14" s="120">
        <v>550000</v>
      </c>
    </row>
    <row r="15" spans="2:6" ht="18">
      <c r="B15" s="118" t="s">
        <v>314</v>
      </c>
      <c r="C15" s="119" t="s">
        <v>210</v>
      </c>
      <c r="D15" s="120">
        <v>4</v>
      </c>
      <c r="E15" s="120">
        <v>5184004</v>
      </c>
      <c r="F15" s="120">
        <v>6324484.8799999999</v>
      </c>
    </row>
    <row r="16" spans="2:6" ht="18">
      <c r="B16" s="118" t="s">
        <v>310</v>
      </c>
      <c r="C16" s="119" t="s">
        <v>245</v>
      </c>
      <c r="D16" s="120">
        <v>10</v>
      </c>
      <c r="E16" s="120">
        <v>15500000</v>
      </c>
      <c r="F16" s="120">
        <v>17610000</v>
      </c>
    </row>
    <row r="17" spans="2:6" ht="18">
      <c r="B17" s="118" t="s">
        <v>315</v>
      </c>
      <c r="C17" s="119" t="s">
        <v>168</v>
      </c>
      <c r="D17" s="120">
        <v>17</v>
      </c>
      <c r="E17" s="120">
        <v>93000000</v>
      </c>
      <c r="F17" s="120">
        <v>19530000</v>
      </c>
    </row>
    <row r="18" spans="2:6" ht="18">
      <c r="B18" s="192" t="s">
        <v>23</v>
      </c>
      <c r="C18" s="193"/>
      <c r="D18" s="121">
        <f>SUM(D14:D17)</f>
        <v>32</v>
      </c>
      <c r="E18" s="121">
        <f>SUM(E14:E17)</f>
        <v>114684004</v>
      </c>
      <c r="F18" s="121">
        <f>SUM(F14:F17)</f>
        <v>44014484.879999995</v>
      </c>
    </row>
    <row r="19" spans="2:6" ht="18">
      <c r="B19" s="185" t="s">
        <v>24</v>
      </c>
      <c r="C19" s="186"/>
      <c r="D19" s="186"/>
      <c r="E19" s="186"/>
      <c r="F19" s="187"/>
    </row>
    <row r="20" spans="2:6" ht="18">
      <c r="B20" s="125" t="s">
        <v>316</v>
      </c>
      <c r="C20" s="126" t="s">
        <v>180</v>
      </c>
      <c r="D20" s="121">
        <v>44</v>
      </c>
      <c r="E20" s="121">
        <v>21030000</v>
      </c>
      <c r="F20" s="121">
        <v>59279025</v>
      </c>
    </row>
    <row r="21" spans="2:6" ht="18">
      <c r="B21" s="183" t="s">
        <v>232</v>
      </c>
      <c r="C21" s="184"/>
      <c r="D21" s="121">
        <f>SUM(D20)</f>
        <v>44</v>
      </c>
      <c r="E21" s="121">
        <f>SUM(E20)</f>
        <v>21030000</v>
      </c>
      <c r="F21" s="121">
        <f>SUM(F20)</f>
        <v>59279025</v>
      </c>
    </row>
    <row r="22" spans="2:6" ht="18">
      <c r="B22" s="185" t="s">
        <v>317</v>
      </c>
      <c r="C22" s="186"/>
      <c r="D22" s="186"/>
      <c r="E22" s="186"/>
      <c r="F22" s="187"/>
    </row>
    <row r="23" spans="2:6" ht="18">
      <c r="B23" s="125" t="s">
        <v>271</v>
      </c>
      <c r="C23" s="126" t="s">
        <v>270</v>
      </c>
      <c r="D23" s="121">
        <v>7</v>
      </c>
      <c r="E23" s="121">
        <v>1953000</v>
      </c>
      <c r="F23" s="121">
        <v>8656500</v>
      </c>
    </row>
    <row r="24" spans="2:6" ht="18">
      <c r="B24" s="183" t="s">
        <v>318</v>
      </c>
      <c r="C24" s="184"/>
      <c r="D24" s="121">
        <f>SUM(D23)</f>
        <v>7</v>
      </c>
      <c r="E24" s="121">
        <f>SUM(E23)</f>
        <v>1953000</v>
      </c>
      <c r="F24" s="121">
        <f>SUM(F23)</f>
        <v>8656500</v>
      </c>
    </row>
    <row r="25" spans="2:6" ht="18">
      <c r="B25" s="185" t="s">
        <v>319</v>
      </c>
      <c r="C25" s="186"/>
      <c r="D25" s="186"/>
      <c r="E25" s="186"/>
      <c r="F25" s="187"/>
    </row>
    <row r="26" spans="2:6" ht="18">
      <c r="B26" s="125" t="s">
        <v>320</v>
      </c>
      <c r="C26" s="126" t="s">
        <v>143</v>
      </c>
      <c r="D26" s="121">
        <v>34</v>
      </c>
      <c r="E26" s="121">
        <v>8090000</v>
      </c>
      <c r="F26" s="121">
        <v>69583050</v>
      </c>
    </row>
    <row r="27" spans="2:6" ht="18">
      <c r="B27" s="183" t="s">
        <v>321</v>
      </c>
      <c r="C27" s="184"/>
      <c r="D27" s="121">
        <f>SUM(D26)</f>
        <v>34</v>
      </c>
      <c r="E27" s="121">
        <f>SUM(E26)</f>
        <v>8090000</v>
      </c>
      <c r="F27" s="121">
        <f>SUM(F26)</f>
        <v>69583050</v>
      </c>
    </row>
    <row r="28" spans="2:6" ht="18">
      <c r="B28" s="183" t="s">
        <v>311</v>
      </c>
      <c r="C28" s="184"/>
      <c r="D28" s="121">
        <f>D18+D21+D24+D27</f>
        <v>117</v>
      </c>
      <c r="E28" s="121">
        <f>E18+E21+E24+E27</f>
        <v>145757004</v>
      </c>
      <c r="F28" s="121">
        <f>F18+F21+F24+F27</f>
        <v>181533059.88</v>
      </c>
    </row>
  </sheetData>
  <mergeCells count="16">
    <mergeCell ref="B9:C9"/>
    <mergeCell ref="B1:C1"/>
    <mergeCell ref="B3:D3"/>
    <mergeCell ref="B4:F4"/>
    <mergeCell ref="B6:F6"/>
    <mergeCell ref="B8:C8"/>
    <mergeCell ref="B24:C24"/>
    <mergeCell ref="B25:F25"/>
    <mergeCell ref="B27:C27"/>
    <mergeCell ref="B28:C28"/>
    <mergeCell ref="B11:F11"/>
    <mergeCell ref="B13:F13"/>
    <mergeCell ref="B18:C18"/>
    <mergeCell ref="B19:F19"/>
    <mergeCell ref="B21:C21"/>
    <mergeCell ref="B22:F22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rightToLeft="1" topLeftCell="A4" zoomScaleNormal="100" zoomScaleSheetLayoutView="95" workbookViewId="0">
      <selection activeCell="G17" sqref="G17:G18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5.75" customHeight="1">
      <c r="B1" s="207" t="s">
        <v>302</v>
      </c>
      <c r="C1" s="207"/>
      <c r="D1" s="207"/>
      <c r="E1" s="207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1.45" customHeight="1">
      <c r="B3" s="204" t="s">
        <v>22</v>
      </c>
      <c r="C3" s="205"/>
      <c r="D3" s="205"/>
      <c r="E3" s="206"/>
    </row>
    <row r="4" spans="2:8" ht="11.45" customHeight="1">
      <c r="B4" s="79" t="s">
        <v>181</v>
      </c>
      <c r="C4" s="80" t="s">
        <v>182</v>
      </c>
      <c r="D4" s="81">
        <v>2.29</v>
      </c>
      <c r="E4" s="82">
        <v>2.29</v>
      </c>
    </row>
    <row r="5" spans="2:8" ht="11.45" customHeight="1">
      <c r="B5" s="39" t="s">
        <v>140</v>
      </c>
      <c r="C5" s="42" t="s">
        <v>139</v>
      </c>
      <c r="D5" s="83">
        <v>1.2</v>
      </c>
      <c r="E5" s="83">
        <v>1.2</v>
      </c>
      <c r="F5" s="60"/>
      <c r="G5" s="60"/>
      <c r="H5" s="61"/>
    </row>
    <row r="6" spans="2:8" ht="11.45" customHeight="1">
      <c r="B6" s="40" t="s">
        <v>177</v>
      </c>
      <c r="C6" s="41" t="s">
        <v>178</v>
      </c>
      <c r="D6" s="87">
        <v>1.02</v>
      </c>
      <c r="E6" s="87">
        <v>1.02</v>
      </c>
      <c r="F6" s="60"/>
      <c r="G6" s="60"/>
      <c r="H6" s="61"/>
    </row>
    <row r="7" spans="2:8" ht="11.45" customHeight="1">
      <c r="B7" s="40" t="s">
        <v>82</v>
      </c>
      <c r="C7" s="41" t="s">
        <v>83</v>
      </c>
      <c r="D7" s="87">
        <v>0.48</v>
      </c>
      <c r="E7" s="87">
        <v>0.48</v>
      </c>
      <c r="F7" s="60"/>
      <c r="G7" s="60"/>
      <c r="H7" s="61"/>
    </row>
    <row r="8" spans="2:8" ht="11.45" customHeight="1">
      <c r="B8" s="39" t="s">
        <v>240</v>
      </c>
      <c r="C8" s="42" t="s">
        <v>241</v>
      </c>
      <c r="D8" s="87">
        <v>0.43</v>
      </c>
      <c r="E8" s="87">
        <v>0.43</v>
      </c>
      <c r="F8" s="60"/>
      <c r="G8" s="60"/>
      <c r="H8" s="61"/>
    </row>
    <row r="9" spans="2:8" ht="11.45" customHeight="1">
      <c r="B9" s="50" t="s">
        <v>198</v>
      </c>
      <c r="C9" s="74" t="s">
        <v>199</v>
      </c>
      <c r="D9" s="87">
        <v>0.77</v>
      </c>
      <c r="E9" s="87">
        <v>0.77</v>
      </c>
      <c r="F9" s="60"/>
      <c r="G9" s="60"/>
      <c r="H9" s="61"/>
    </row>
    <row r="10" spans="2:8" ht="11.45" customHeight="1">
      <c r="B10" s="39" t="s">
        <v>97</v>
      </c>
      <c r="C10" s="44" t="s">
        <v>96</v>
      </c>
      <c r="D10" s="87">
        <v>0.41</v>
      </c>
      <c r="E10" s="87">
        <v>0.41</v>
      </c>
      <c r="F10" s="60"/>
      <c r="G10" s="60"/>
      <c r="H10" s="61"/>
    </row>
    <row r="11" spans="2:8" ht="11.45" customHeight="1">
      <c r="B11" s="39" t="s">
        <v>126</v>
      </c>
      <c r="C11" s="42" t="s">
        <v>127</v>
      </c>
      <c r="D11" s="87">
        <v>0.54</v>
      </c>
      <c r="E11" s="87">
        <v>0.54</v>
      </c>
      <c r="F11" s="60"/>
      <c r="G11" s="60"/>
      <c r="H11" s="61"/>
    </row>
    <row r="12" spans="2:8" ht="11.45" customHeight="1">
      <c r="B12" s="39" t="s">
        <v>148</v>
      </c>
      <c r="C12" s="42" t="s">
        <v>147</v>
      </c>
      <c r="D12" s="87">
        <v>0.28000000000000003</v>
      </c>
      <c r="E12" s="87">
        <v>0.28000000000000003</v>
      </c>
      <c r="F12" s="60"/>
      <c r="G12" s="60"/>
      <c r="H12" s="61"/>
    </row>
    <row r="13" spans="2:8" ht="11.45" customHeight="1">
      <c r="B13" s="40" t="s">
        <v>71</v>
      </c>
      <c r="C13" s="41" t="s">
        <v>72</v>
      </c>
      <c r="D13" s="87">
        <v>1</v>
      </c>
      <c r="E13" s="87">
        <v>1</v>
      </c>
      <c r="F13" s="60"/>
      <c r="G13" s="60"/>
      <c r="H13" s="61"/>
    </row>
    <row r="14" spans="2:8" ht="11.45" customHeight="1">
      <c r="B14" s="202" t="s">
        <v>24</v>
      </c>
      <c r="C14" s="197"/>
      <c r="D14" s="197"/>
      <c r="E14" s="203"/>
    </row>
    <row r="15" spans="2:8" ht="11.45" customHeight="1">
      <c r="B15" s="48" t="s">
        <v>114</v>
      </c>
      <c r="C15" s="49" t="s">
        <v>115</v>
      </c>
      <c r="D15" s="108">
        <v>0.5</v>
      </c>
      <c r="E15" s="102">
        <v>0.5</v>
      </c>
    </row>
    <row r="16" spans="2:8" ht="11.45" customHeight="1">
      <c r="B16" s="48" t="s">
        <v>88</v>
      </c>
      <c r="C16" s="49" t="s">
        <v>89</v>
      </c>
      <c r="D16" s="103">
        <v>1.5</v>
      </c>
      <c r="E16" s="75">
        <v>1.5</v>
      </c>
    </row>
    <row r="17" spans="2:8" ht="11.45" customHeight="1">
      <c r="B17" s="204" t="s">
        <v>25</v>
      </c>
      <c r="C17" s="205"/>
      <c r="D17" s="205"/>
      <c r="E17" s="206"/>
    </row>
    <row r="18" spans="2:8" ht="11.45" customHeight="1">
      <c r="B18" s="84" t="s">
        <v>120</v>
      </c>
      <c r="C18" s="85" t="s">
        <v>121</v>
      </c>
      <c r="D18" s="94">
        <v>2</v>
      </c>
      <c r="E18" s="75">
        <v>2</v>
      </c>
    </row>
    <row r="19" spans="2:8" ht="11.45" customHeight="1">
      <c r="B19" s="39" t="s">
        <v>188</v>
      </c>
      <c r="C19" s="44" t="s">
        <v>189</v>
      </c>
      <c r="D19" s="94">
        <v>4.6500000000000004</v>
      </c>
      <c r="E19" s="75">
        <v>4.6500000000000004</v>
      </c>
    </row>
    <row r="20" spans="2:8" ht="11.45" customHeight="1">
      <c r="B20" s="40" t="s">
        <v>116</v>
      </c>
      <c r="C20" s="41" t="s">
        <v>117</v>
      </c>
      <c r="D20" s="94">
        <v>2.2999999999999998</v>
      </c>
      <c r="E20" s="75">
        <v>2.2999999999999998</v>
      </c>
    </row>
    <row r="21" spans="2:8" ht="11.45" customHeight="1">
      <c r="B21" s="39" t="s">
        <v>192</v>
      </c>
      <c r="C21" s="44" t="s">
        <v>193</v>
      </c>
      <c r="D21" s="94">
        <v>11.75</v>
      </c>
      <c r="E21" s="75">
        <v>11.75</v>
      </c>
    </row>
    <row r="22" spans="2:8" ht="11.45" customHeight="1">
      <c r="B22" s="39" t="s">
        <v>69</v>
      </c>
      <c r="C22" s="44" t="s">
        <v>70</v>
      </c>
      <c r="D22" s="94">
        <v>1.01</v>
      </c>
      <c r="E22" s="75">
        <v>1.01</v>
      </c>
    </row>
    <row r="23" spans="2:8" ht="11.45" customHeight="1">
      <c r="B23" s="39" t="s">
        <v>223</v>
      </c>
      <c r="C23" s="44" t="s">
        <v>224</v>
      </c>
      <c r="D23" s="94">
        <v>1.55</v>
      </c>
      <c r="E23" s="75">
        <v>1.55</v>
      </c>
    </row>
    <row r="24" spans="2:8" ht="11.45" customHeight="1">
      <c r="B24" s="39" t="s">
        <v>216</v>
      </c>
      <c r="C24" s="44" t="s">
        <v>217</v>
      </c>
      <c r="D24" s="94">
        <v>2.4900000000000002</v>
      </c>
      <c r="E24" s="75">
        <v>2.4500000000000002</v>
      </c>
    </row>
    <row r="25" spans="2:8" ht="11.45" customHeight="1">
      <c r="B25" s="209" t="s">
        <v>61</v>
      </c>
      <c r="C25" s="205"/>
      <c r="D25" s="205"/>
      <c r="E25" s="210"/>
    </row>
    <row r="26" spans="2:8" ht="11.45" customHeight="1">
      <c r="B26" s="40" t="s">
        <v>154</v>
      </c>
      <c r="C26" s="41" t="s">
        <v>153</v>
      </c>
      <c r="D26" s="94">
        <v>0.95</v>
      </c>
      <c r="E26" s="75">
        <v>0.97</v>
      </c>
      <c r="F26" s="60"/>
      <c r="G26" s="60"/>
      <c r="H26" s="61"/>
    </row>
    <row r="27" spans="2:8" ht="11.45" customHeight="1">
      <c r="B27" s="39" t="s">
        <v>262</v>
      </c>
      <c r="C27" s="44" t="s">
        <v>261</v>
      </c>
      <c r="D27" s="94">
        <v>8.8000000000000007</v>
      </c>
      <c r="E27" s="94">
        <v>8.8000000000000007</v>
      </c>
      <c r="F27" s="60"/>
      <c r="G27" s="60"/>
      <c r="H27" s="61"/>
    </row>
    <row r="28" spans="2:8" ht="11.45" customHeight="1">
      <c r="B28" s="39" t="s">
        <v>175</v>
      </c>
      <c r="C28" s="44" t="s">
        <v>176</v>
      </c>
      <c r="D28" s="94">
        <v>85</v>
      </c>
      <c r="E28" s="94">
        <v>85</v>
      </c>
      <c r="F28" s="60"/>
      <c r="G28" s="60"/>
      <c r="H28" s="61"/>
    </row>
    <row r="29" spans="2:8" ht="11.45" customHeight="1">
      <c r="B29" s="39" t="s">
        <v>80</v>
      </c>
      <c r="C29" s="44" t="s">
        <v>81</v>
      </c>
      <c r="D29" s="94">
        <v>6.27</v>
      </c>
      <c r="E29" s="94">
        <v>6.27</v>
      </c>
      <c r="F29" s="60"/>
      <c r="G29" s="60"/>
      <c r="H29" s="61"/>
    </row>
    <row r="30" spans="2:8" ht="11.45" customHeight="1">
      <c r="B30" s="204" t="s">
        <v>27</v>
      </c>
      <c r="C30" s="205"/>
      <c r="D30" s="205"/>
      <c r="E30" s="206"/>
    </row>
    <row r="31" spans="2:8" ht="11.45" customHeight="1">
      <c r="B31" s="39" t="s">
        <v>103</v>
      </c>
      <c r="C31" s="42" t="s">
        <v>102</v>
      </c>
      <c r="D31" s="66">
        <v>0.94</v>
      </c>
      <c r="E31" s="91">
        <v>0.94</v>
      </c>
    </row>
    <row r="32" spans="2:8" ht="11.45" customHeight="1">
      <c r="B32" s="40" t="s">
        <v>86</v>
      </c>
      <c r="C32" s="41" t="s">
        <v>87</v>
      </c>
      <c r="D32" s="66">
        <v>19.100000000000001</v>
      </c>
      <c r="E32" s="91">
        <v>19.100000000000001</v>
      </c>
    </row>
    <row r="33" spans="2:8" ht="11.45" customHeight="1">
      <c r="B33" s="40" t="s">
        <v>221</v>
      </c>
      <c r="C33" s="41" t="s">
        <v>222</v>
      </c>
      <c r="D33" s="66">
        <v>8.25</v>
      </c>
      <c r="E33" s="91">
        <v>8.25</v>
      </c>
    </row>
    <row r="34" spans="2:8" ht="14.25" customHeight="1">
      <c r="B34" s="208" t="s">
        <v>301</v>
      </c>
      <c r="C34" s="208"/>
      <c r="D34" s="208"/>
      <c r="E34" s="208"/>
    </row>
    <row r="35" spans="2:8" ht="15.75" customHeight="1">
      <c r="B35" s="43" t="s">
        <v>29</v>
      </c>
      <c r="C35" s="43" t="s">
        <v>13</v>
      </c>
      <c r="D35" s="43" t="s">
        <v>33</v>
      </c>
      <c r="E35" s="43" t="s">
        <v>34</v>
      </c>
    </row>
    <row r="36" spans="2:8" ht="12" customHeight="1">
      <c r="B36" s="196" t="s">
        <v>22</v>
      </c>
      <c r="C36" s="197"/>
      <c r="D36" s="197"/>
      <c r="E36" s="198"/>
    </row>
    <row r="37" spans="2:8" ht="12" customHeight="1">
      <c r="B37" s="39" t="s">
        <v>105</v>
      </c>
      <c r="C37" s="42" t="s">
        <v>104</v>
      </c>
      <c r="D37" s="72">
        <v>1</v>
      </c>
      <c r="E37" s="72">
        <v>1</v>
      </c>
    </row>
    <row r="38" spans="2:8" ht="12" customHeight="1">
      <c r="B38" s="39" t="s">
        <v>111</v>
      </c>
      <c r="C38" s="42" t="s">
        <v>110</v>
      </c>
      <c r="D38" s="73">
        <v>1</v>
      </c>
      <c r="E38" s="73">
        <v>1</v>
      </c>
    </row>
    <row r="39" spans="2:8" ht="12" customHeight="1">
      <c r="B39" s="39" t="s">
        <v>118</v>
      </c>
      <c r="C39" s="42" t="s">
        <v>119</v>
      </c>
      <c r="D39" s="73">
        <v>1</v>
      </c>
      <c r="E39" s="73">
        <v>1</v>
      </c>
    </row>
    <row r="40" spans="2:8" ht="12" customHeight="1">
      <c r="B40" s="39" t="s">
        <v>205</v>
      </c>
      <c r="C40" s="42" t="s">
        <v>206</v>
      </c>
      <c r="D40" s="62">
        <v>0.11</v>
      </c>
      <c r="E40" s="75">
        <v>0.11</v>
      </c>
    </row>
    <row r="41" spans="2:8" ht="12" customHeight="1">
      <c r="B41" s="39" t="s">
        <v>212</v>
      </c>
      <c r="C41" s="42" t="s">
        <v>213</v>
      </c>
      <c r="D41" s="62">
        <v>1</v>
      </c>
      <c r="E41" s="75">
        <v>1</v>
      </c>
    </row>
    <row r="42" spans="2:8" ht="12" customHeight="1">
      <c r="B42" s="67" t="s">
        <v>219</v>
      </c>
      <c r="C42" s="76" t="s">
        <v>220</v>
      </c>
      <c r="D42" s="77">
        <v>1</v>
      </c>
      <c r="E42" s="75">
        <v>1</v>
      </c>
    </row>
    <row r="43" spans="2:8" ht="12" customHeight="1">
      <c r="B43" s="39" t="s">
        <v>137</v>
      </c>
      <c r="C43" s="42" t="s">
        <v>138</v>
      </c>
      <c r="D43" s="66">
        <v>1</v>
      </c>
      <c r="E43" s="75">
        <v>1</v>
      </c>
      <c r="F43" s="60"/>
      <c r="G43" s="60"/>
      <c r="H43" s="61"/>
    </row>
    <row r="44" spans="2:8" ht="12" customHeight="1">
      <c r="B44" s="39" t="s">
        <v>60</v>
      </c>
      <c r="C44" s="42" t="s">
        <v>92</v>
      </c>
      <c r="D44" s="66">
        <v>0.24</v>
      </c>
      <c r="E44" s="75">
        <v>0.24</v>
      </c>
      <c r="F44" s="60"/>
      <c r="G44" s="60"/>
      <c r="H44" s="61"/>
    </row>
    <row r="45" spans="2:8" ht="12" customHeight="1">
      <c r="B45" s="39" t="s">
        <v>233</v>
      </c>
      <c r="C45" s="42" t="s">
        <v>234</v>
      </c>
      <c r="D45" s="69" t="s">
        <v>37</v>
      </c>
      <c r="E45" s="70" t="s">
        <v>37</v>
      </c>
      <c r="F45" s="60"/>
      <c r="G45" s="60"/>
      <c r="H45" s="61"/>
    </row>
    <row r="46" spans="2:8" ht="12" customHeight="1">
      <c r="B46" s="39" t="s">
        <v>136</v>
      </c>
      <c r="C46" s="42" t="s">
        <v>135</v>
      </c>
      <c r="D46" s="87">
        <v>1</v>
      </c>
      <c r="E46" s="88">
        <v>1</v>
      </c>
      <c r="F46" s="60"/>
      <c r="G46" s="60"/>
      <c r="H46" s="61"/>
    </row>
    <row r="47" spans="2:8" ht="12" customHeight="1">
      <c r="B47" s="39" t="s">
        <v>257</v>
      </c>
      <c r="C47" s="42" t="s">
        <v>258</v>
      </c>
      <c r="D47" s="87">
        <v>0.35</v>
      </c>
      <c r="E47" s="87">
        <v>0.35</v>
      </c>
      <c r="F47" s="60"/>
      <c r="G47" s="60"/>
      <c r="H47" s="61"/>
    </row>
    <row r="48" spans="2:8" ht="12" customHeight="1">
      <c r="B48" s="39" t="s">
        <v>142</v>
      </c>
      <c r="C48" s="42" t="s">
        <v>141</v>
      </c>
      <c r="D48" s="87">
        <v>0.81</v>
      </c>
      <c r="E48" s="87">
        <v>0.81</v>
      </c>
      <c r="F48" s="60"/>
      <c r="G48" s="60"/>
      <c r="H48" s="61"/>
    </row>
    <row r="49" spans="2:8" ht="12" customHeight="1">
      <c r="B49" s="39" t="s">
        <v>152</v>
      </c>
      <c r="C49" s="42" t="s">
        <v>151</v>
      </c>
      <c r="D49" s="87">
        <v>0.25</v>
      </c>
      <c r="E49" s="93">
        <v>0.25</v>
      </c>
      <c r="F49" s="60"/>
      <c r="G49" s="60"/>
      <c r="H49" s="61"/>
    </row>
    <row r="50" spans="2:8" ht="12" customHeight="1">
      <c r="B50" s="39" t="s">
        <v>109</v>
      </c>
      <c r="C50" s="42" t="s">
        <v>108</v>
      </c>
      <c r="D50" s="87">
        <v>1</v>
      </c>
      <c r="E50" s="75">
        <v>1</v>
      </c>
      <c r="F50" s="60"/>
      <c r="G50" s="60"/>
      <c r="H50" s="61"/>
    </row>
    <row r="51" spans="2:8" ht="12" customHeight="1">
      <c r="B51" s="50" t="s">
        <v>155</v>
      </c>
      <c r="C51" s="74" t="s">
        <v>156</v>
      </c>
      <c r="D51" s="100">
        <v>0.4</v>
      </c>
      <c r="E51" s="75">
        <v>0.4</v>
      </c>
      <c r="F51" s="60"/>
      <c r="G51" s="60"/>
      <c r="H51" s="61"/>
    </row>
    <row r="52" spans="2:8" ht="12" customHeight="1">
      <c r="B52" s="39" t="s">
        <v>62</v>
      </c>
      <c r="C52" s="71" t="s">
        <v>63</v>
      </c>
      <c r="D52" s="94">
        <v>0.34</v>
      </c>
      <c r="E52" s="102">
        <v>0.34</v>
      </c>
      <c r="F52" s="60"/>
      <c r="G52" s="60"/>
      <c r="H52" s="61"/>
    </row>
    <row r="53" spans="2:8" ht="10.5" customHeight="1">
      <c r="B53" s="202" t="s">
        <v>35</v>
      </c>
      <c r="C53" s="197"/>
      <c r="D53" s="197"/>
      <c r="E53" s="203"/>
    </row>
    <row r="54" spans="2:8" ht="12" customHeight="1">
      <c r="B54" s="39" t="s">
        <v>90</v>
      </c>
      <c r="C54" s="42" t="s">
        <v>91</v>
      </c>
      <c r="D54" s="66">
        <v>0.5</v>
      </c>
      <c r="E54" s="75">
        <v>0.5</v>
      </c>
    </row>
    <row r="55" spans="2:8" ht="12" customHeight="1">
      <c r="B55" s="196" t="s">
        <v>36</v>
      </c>
      <c r="C55" s="197"/>
      <c r="D55" s="197"/>
      <c r="E55" s="198"/>
    </row>
    <row r="56" spans="2:8" ht="12" customHeight="1">
      <c r="B56" s="39" t="s">
        <v>251</v>
      </c>
      <c r="C56" s="42" t="s">
        <v>250</v>
      </c>
      <c r="D56" s="69">
        <v>0.9</v>
      </c>
      <c r="E56" s="70">
        <v>0.9</v>
      </c>
    </row>
    <row r="57" spans="2:8" ht="12" customHeight="1">
      <c r="B57" s="39" t="s">
        <v>52</v>
      </c>
      <c r="C57" s="42" t="s">
        <v>53</v>
      </c>
      <c r="D57" s="69">
        <v>0.25</v>
      </c>
      <c r="E57" s="70">
        <v>0.25</v>
      </c>
    </row>
    <row r="58" spans="2:8" ht="12" customHeight="1">
      <c r="B58" s="50" t="s">
        <v>125</v>
      </c>
      <c r="C58" s="74" t="s">
        <v>124</v>
      </c>
      <c r="D58" s="69">
        <v>0.55000000000000004</v>
      </c>
      <c r="E58" s="70">
        <v>0.55000000000000004</v>
      </c>
    </row>
    <row r="59" spans="2:8" ht="12" customHeight="1">
      <c r="B59" s="39" t="s">
        <v>112</v>
      </c>
      <c r="C59" s="42" t="s">
        <v>113</v>
      </c>
      <c r="D59" s="69">
        <v>0.2</v>
      </c>
      <c r="E59" s="70">
        <v>0.2</v>
      </c>
    </row>
    <row r="60" spans="2:8" ht="10.5" customHeight="1">
      <c r="B60" s="199" t="s">
        <v>24</v>
      </c>
      <c r="C60" s="200"/>
      <c r="D60" s="200"/>
      <c r="E60" s="201"/>
    </row>
    <row r="61" spans="2:8" ht="12" customHeight="1">
      <c r="B61" s="48" t="s">
        <v>78</v>
      </c>
      <c r="C61" s="49" t="s">
        <v>79</v>
      </c>
      <c r="D61" s="69" t="s">
        <v>37</v>
      </c>
      <c r="E61" s="70" t="s">
        <v>37</v>
      </c>
    </row>
    <row r="62" spans="2:8" ht="12" customHeight="1">
      <c r="B62" s="204" t="s">
        <v>25</v>
      </c>
      <c r="C62" s="205"/>
      <c r="D62" s="205"/>
      <c r="E62" s="206"/>
    </row>
    <row r="63" spans="2:8" ht="12" customHeight="1">
      <c r="B63" s="48" t="s">
        <v>200</v>
      </c>
      <c r="C63" s="49" t="s">
        <v>201</v>
      </c>
      <c r="D63" s="69">
        <v>3.58</v>
      </c>
      <c r="E63" s="70">
        <v>3.55</v>
      </c>
    </row>
    <row r="64" spans="2:8" ht="12" customHeight="1">
      <c r="B64" s="48" t="s">
        <v>275</v>
      </c>
      <c r="C64" s="49" t="s">
        <v>276</v>
      </c>
      <c r="D64" s="69">
        <v>1.5</v>
      </c>
      <c r="E64" s="70">
        <v>1.5</v>
      </c>
    </row>
    <row r="65" spans="2:5" ht="12" customHeight="1">
      <c r="B65" s="196" t="s">
        <v>27</v>
      </c>
      <c r="C65" s="197"/>
      <c r="D65" s="197"/>
      <c r="E65" s="198"/>
    </row>
    <row r="66" spans="2:5" ht="12" customHeight="1">
      <c r="B66" s="39" t="s">
        <v>58</v>
      </c>
      <c r="C66" s="42" t="s">
        <v>59</v>
      </c>
      <c r="D66" s="78" t="s">
        <v>37</v>
      </c>
      <c r="E66" s="78" t="s">
        <v>37</v>
      </c>
    </row>
  </sheetData>
  <mergeCells count="13">
    <mergeCell ref="B1:E1"/>
    <mergeCell ref="B3:E3"/>
    <mergeCell ref="B34:E34"/>
    <mergeCell ref="B17:E17"/>
    <mergeCell ref="B25:E25"/>
    <mergeCell ref="B30:E30"/>
    <mergeCell ref="B14:E14"/>
    <mergeCell ref="B36:E36"/>
    <mergeCell ref="B65:E65"/>
    <mergeCell ref="B55:E55"/>
    <mergeCell ref="B60:E60"/>
    <mergeCell ref="B53:E53"/>
    <mergeCell ref="B62:E6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A10" zoomScaleNormal="100" workbookViewId="0">
      <selection activeCell="A13" sqref="A13:XFD13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11" t="s">
        <v>56</v>
      </c>
      <c r="C1" s="211"/>
      <c r="D1" s="211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163</v>
      </c>
    </row>
    <row r="4" spans="1:4" ht="62.25" customHeight="1">
      <c r="B4" s="52" t="s">
        <v>39</v>
      </c>
      <c r="C4" s="58">
        <v>42564</v>
      </c>
      <c r="D4" s="53" t="s">
        <v>162</v>
      </c>
    </row>
    <row r="5" spans="1:4" ht="53.25" customHeight="1">
      <c r="B5" s="52" t="s">
        <v>43</v>
      </c>
      <c r="C5" s="58">
        <v>42922</v>
      </c>
      <c r="D5" s="53" t="s">
        <v>164</v>
      </c>
    </row>
    <row r="6" spans="1:4" ht="53.25" customHeight="1">
      <c r="B6" s="52" t="s">
        <v>42</v>
      </c>
      <c r="C6" s="58">
        <v>42953</v>
      </c>
      <c r="D6" s="53" t="s">
        <v>161</v>
      </c>
    </row>
    <row r="7" spans="1:4" ht="39.950000000000003" customHeight="1">
      <c r="B7" s="52" t="s">
        <v>41</v>
      </c>
      <c r="C7" s="58">
        <v>42799</v>
      </c>
      <c r="D7" s="53" t="s">
        <v>131</v>
      </c>
    </row>
    <row r="8" spans="1:4" ht="66.75" customHeight="1">
      <c r="B8" s="52" t="s">
        <v>40</v>
      </c>
      <c r="C8" s="58">
        <v>42591</v>
      </c>
      <c r="D8" s="53" t="s">
        <v>159</v>
      </c>
    </row>
    <row r="9" spans="1:4" ht="39.950000000000003" customHeight="1">
      <c r="B9" s="54" t="s">
        <v>54</v>
      </c>
      <c r="C9" s="58">
        <v>43697</v>
      </c>
      <c r="D9" s="53" t="s">
        <v>160</v>
      </c>
    </row>
    <row r="10" spans="1:4" ht="39.950000000000003" customHeight="1">
      <c r="B10" s="54" t="s">
        <v>55</v>
      </c>
      <c r="C10" s="58">
        <v>43697</v>
      </c>
      <c r="D10" s="53" t="s">
        <v>166</v>
      </c>
    </row>
    <row r="11" spans="1:4" ht="39.950000000000003" customHeight="1">
      <c r="B11" s="38" t="s">
        <v>64</v>
      </c>
      <c r="C11" s="58">
        <v>44138</v>
      </c>
      <c r="D11" s="55" t="s">
        <v>132</v>
      </c>
    </row>
    <row r="12" spans="1:4" ht="39.950000000000003" customHeight="1">
      <c r="B12" s="38" t="s">
        <v>65</v>
      </c>
      <c r="C12" s="58">
        <v>44138</v>
      </c>
      <c r="D12" s="55" t="s">
        <v>165</v>
      </c>
    </row>
    <row r="13" spans="1:4" ht="39.950000000000003" customHeight="1">
      <c r="B13" s="48" t="s">
        <v>99</v>
      </c>
      <c r="C13" s="64">
        <v>44437</v>
      </c>
      <c r="D13" s="55" t="s">
        <v>158</v>
      </c>
    </row>
    <row r="14" spans="1:4" ht="31.5" customHeight="1">
      <c r="B14" s="50" t="s">
        <v>128</v>
      </c>
      <c r="C14" s="64">
        <v>44458</v>
      </c>
      <c r="D14" s="55" t="s">
        <v>133</v>
      </c>
    </row>
    <row r="15" spans="1:4" ht="31.5" customHeight="1">
      <c r="B15" s="39" t="s">
        <v>129</v>
      </c>
      <c r="C15" s="64">
        <v>44458</v>
      </c>
      <c r="D15" s="55" t="s">
        <v>134</v>
      </c>
    </row>
    <row r="16" spans="1:4" ht="32.25" customHeight="1">
      <c r="B16" s="48" t="s">
        <v>130</v>
      </c>
      <c r="C16" s="64">
        <v>44458</v>
      </c>
      <c r="D16" s="55" t="s">
        <v>157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rightToLeft="1" topLeftCell="B25" zoomScaleNormal="100" workbookViewId="0">
      <selection activeCell="B27" sqref="A27:XFD27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9" style="46"/>
    <col min="6" max="6" width="12.375" style="46" bestFit="1" customWidth="1"/>
    <col min="7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213" t="s">
        <v>300</v>
      </c>
      <c r="D1" s="214"/>
    </row>
    <row r="2" spans="3:4" ht="30.75" customHeight="1">
      <c r="C2" s="216" t="s">
        <v>74</v>
      </c>
      <c r="D2" s="216"/>
    </row>
    <row r="3" spans="3:4" ht="49.5" customHeight="1">
      <c r="C3" s="92" t="s">
        <v>289</v>
      </c>
      <c r="D3" s="90" t="s">
        <v>295</v>
      </c>
    </row>
    <row r="4" spans="3:4" ht="49.5" customHeight="1">
      <c r="C4" s="92" t="s">
        <v>299</v>
      </c>
      <c r="D4" s="90" t="s">
        <v>298</v>
      </c>
    </row>
    <row r="5" spans="3:4" ht="37.5" customHeight="1">
      <c r="C5" s="109" t="s">
        <v>291</v>
      </c>
      <c r="D5" s="90" t="s">
        <v>290</v>
      </c>
    </row>
    <row r="6" spans="3:4" ht="46.5" customHeight="1">
      <c r="C6" s="92" t="s">
        <v>285</v>
      </c>
      <c r="D6" s="90" t="s">
        <v>286</v>
      </c>
    </row>
    <row r="7" spans="3:4" ht="45.75" customHeight="1">
      <c r="C7" s="127" t="s">
        <v>322</v>
      </c>
      <c r="D7" s="90" t="s">
        <v>323</v>
      </c>
    </row>
    <row r="8" spans="3:4" ht="48" customHeight="1">
      <c r="C8" s="92" t="s">
        <v>288</v>
      </c>
      <c r="D8" s="90" t="s">
        <v>287</v>
      </c>
    </row>
    <row r="9" spans="3:4" ht="48" customHeight="1">
      <c r="C9" s="101" t="s">
        <v>272</v>
      </c>
      <c r="D9" s="90" t="s">
        <v>273</v>
      </c>
    </row>
    <row r="10" spans="3:4" ht="30.75" customHeight="1">
      <c r="C10" s="212" t="s">
        <v>194</v>
      </c>
      <c r="D10" s="212"/>
    </row>
    <row r="11" spans="3:4" ht="51.75" customHeight="1">
      <c r="C11" s="67" t="s">
        <v>218</v>
      </c>
      <c r="D11" s="59" t="s">
        <v>253</v>
      </c>
    </row>
    <row r="12" spans="3:4" ht="47.25" customHeight="1">
      <c r="C12" s="38" t="s">
        <v>195</v>
      </c>
      <c r="D12" s="59" t="s">
        <v>231</v>
      </c>
    </row>
    <row r="13" spans="3:4" ht="43.5" customHeight="1">
      <c r="C13" s="89" t="s">
        <v>243</v>
      </c>
      <c r="D13" s="90" t="s">
        <v>254</v>
      </c>
    </row>
    <row r="14" spans="3:4" ht="41.25" customHeight="1">
      <c r="C14" s="92" t="s">
        <v>259</v>
      </c>
      <c r="D14" s="90" t="s">
        <v>269</v>
      </c>
    </row>
    <row r="15" spans="3:4" ht="42" customHeight="1">
      <c r="C15" s="92" t="s">
        <v>274</v>
      </c>
      <c r="D15" s="90" t="s">
        <v>279</v>
      </c>
    </row>
    <row r="16" spans="3:4" ht="41.25" customHeight="1">
      <c r="C16" s="92" t="s">
        <v>266</v>
      </c>
      <c r="D16" s="90" t="s">
        <v>294</v>
      </c>
    </row>
    <row r="17" spans="3:4" ht="22.5" customHeight="1">
      <c r="C17" s="215" t="s">
        <v>202</v>
      </c>
      <c r="D17" s="215"/>
    </row>
    <row r="18" spans="3:4" ht="36.75" customHeight="1">
      <c r="C18" s="57" t="s">
        <v>98</v>
      </c>
      <c r="D18" s="56" t="s">
        <v>252</v>
      </c>
    </row>
    <row r="19" spans="3:4" ht="46.5" customHeight="1">
      <c r="C19" s="39" t="s">
        <v>174</v>
      </c>
      <c r="D19" s="56" t="s">
        <v>260</v>
      </c>
    </row>
    <row r="20" spans="3:4" ht="29.25" customHeight="1">
      <c r="C20" s="38" t="s">
        <v>187</v>
      </c>
      <c r="D20" s="56" t="s">
        <v>228</v>
      </c>
    </row>
    <row r="21" spans="3:4" ht="52.5" customHeight="1">
      <c r="C21" s="38" t="s">
        <v>227</v>
      </c>
      <c r="D21" s="56" t="s">
        <v>280</v>
      </c>
    </row>
    <row r="22" spans="3:4" ht="45" customHeight="1">
      <c r="C22" s="39" t="s">
        <v>211</v>
      </c>
      <c r="D22" s="56" t="s">
        <v>265</v>
      </c>
    </row>
    <row r="23" spans="3:4" ht="34.5" customHeight="1">
      <c r="C23" s="68" t="s">
        <v>235</v>
      </c>
      <c r="D23" s="56" t="s">
        <v>236</v>
      </c>
    </row>
    <row r="24" spans="3:4" ht="30" customHeight="1">
      <c r="C24" s="110" t="s">
        <v>293</v>
      </c>
      <c r="D24" s="56" t="s">
        <v>292</v>
      </c>
    </row>
    <row r="25" spans="3:4" ht="21" customHeight="1">
      <c r="C25" s="212" t="s">
        <v>203</v>
      </c>
      <c r="D25" s="212"/>
    </row>
    <row r="26" spans="3:4" ht="50.25" customHeight="1">
      <c r="C26" s="39" t="s">
        <v>207</v>
      </c>
      <c r="D26" s="65" t="s">
        <v>208</v>
      </c>
    </row>
    <row r="27" spans="3:4" ht="47.25" customHeight="1">
      <c r="C27" s="86" t="s">
        <v>235</v>
      </c>
      <c r="D27" s="65" t="s">
        <v>242</v>
      </c>
    </row>
    <row r="28" spans="3:4" ht="21.75" customHeight="1">
      <c r="C28" s="212" t="s">
        <v>297</v>
      </c>
      <c r="D28" s="212"/>
    </row>
    <row r="29" spans="3:4" ht="31.5" customHeight="1">
      <c r="C29" s="101" t="s">
        <v>296</v>
      </c>
      <c r="D29" s="114" t="s">
        <v>324</v>
      </c>
    </row>
  </sheetData>
  <mergeCells count="6">
    <mergeCell ref="C28:D28"/>
    <mergeCell ref="C25:D25"/>
    <mergeCell ref="C1:D1"/>
    <mergeCell ref="C17:D17"/>
    <mergeCell ref="C2:D2"/>
    <mergeCell ref="C10:D10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2022-05-17T10:26:21Z</cp:lastPrinted>
  <dcterms:created xsi:type="dcterms:W3CDTF">2018-01-02T05:37:56Z</dcterms:created>
  <dcterms:modified xsi:type="dcterms:W3CDTF">2022-05-17T10:44:14Z</dcterms:modified>
</cp:coreProperties>
</file>