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غير المتداولة" sheetId="8" r:id="rId3"/>
    <sheet name="تداولات الاجانب" sheetId="17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16" i="17" l="1"/>
  <c r="D16" i="17"/>
  <c r="F15" i="17"/>
  <c r="F16" i="17" s="1"/>
  <c r="E15" i="17"/>
  <c r="D15" i="17"/>
  <c r="F9" i="17"/>
  <c r="D9" i="17"/>
  <c r="F8" i="17"/>
  <c r="E8" i="17"/>
  <c r="E9" i="17" s="1"/>
  <c r="D8" i="17"/>
  <c r="L13" i="15" l="1"/>
  <c r="M13" i="15"/>
  <c r="N13" i="15"/>
  <c r="L25" i="15"/>
  <c r="M25" i="15"/>
  <c r="N25" i="15"/>
  <c r="L36" i="15"/>
  <c r="M36" i="15"/>
  <c r="N36" i="15"/>
  <c r="L40" i="15"/>
  <c r="M40" i="15"/>
  <c r="N40" i="15"/>
  <c r="L46" i="15"/>
  <c r="M46" i="15"/>
  <c r="N46" i="15"/>
  <c r="M59" i="15"/>
  <c r="M55" i="15"/>
  <c r="N55" i="15"/>
  <c r="L55" i="15"/>
  <c r="M58" i="15"/>
  <c r="N58" i="15"/>
  <c r="N59" i="15" s="1"/>
  <c r="L58" i="15"/>
  <c r="L59" i="15" s="1"/>
  <c r="L68" i="15"/>
  <c r="M67" i="15"/>
  <c r="M68" i="15" s="1"/>
  <c r="N67" i="15"/>
  <c r="N68" i="15" s="1"/>
  <c r="L67" i="15"/>
  <c r="M64" i="15"/>
  <c r="N64" i="15"/>
  <c r="L64" i="15"/>
  <c r="M52" i="15"/>
  <c r="N52" i="15"/>
  <c r="L52" i="15"/>
  <c r="M19" i="15"/>
  <c r="N19" i="15"/>
  <c r="L19" i="15"/>
  <c r="M16" i="15"/>
  <c r="N16" i="15"/>
  <c r="L16" i="15"/>
  <c r="N47" i="15" l="1"/>
  <c r="N69" i="15" s="1"/>
  <c r="L47" i="15"/>
  <c r="L69" i="15" s="1"/>
  <c r="M47" i="15"/>
  <c r="B11" i="11"/>
  <c r="M69" i="15" l="1"/>
  <c r="B6" i="11"/>
  <c r="B5" i="11"/>
  <c r="B7" i="11"/>
</calcChain>
</file>

<file path=xl/sharedStrings.xml><?xml version="1.0" encoding="utf-8"?>
<sst xmlns="http://schemas.openxmlformats.org/spreadsheetml/2006/main" count="474" uniqueCount="310">
  <si>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</si>
  <si>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</si>
  <si>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</si>
  <si>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</si>
  <si>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</si>
  <si>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</si>
  <si>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</si>
  <si>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</si>
  <si>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</si>
  <si>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</si>
  <si>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</si>
  <si>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</si>
  <si>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</si>
  <si>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</si>
  <si>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</si>
  <si>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</si>
  <si>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</si>
  <si>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</si>
  <si>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</si>
  <si>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</si>
  <si>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</si>
  <si>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</si>
  <si>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</si>
  <si>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</si>
  <si>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</si>
  <si>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</si>
  <si>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</si>
  <si>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</si>
  <si>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</si>
  <si>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</si>
  <si>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</si>
  <si>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</si>
  <si>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</si>
  <si>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</si>
  <si>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</si>
  <si>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</si>
  <si>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</si>
  <si>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</si>
  <si>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</si>
  <si>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</si>
  <si>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</si>
  <si>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</si>
  <si>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</si>
  <si>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</si>
  <si>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</si>
  <si>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</si>
  <si>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</si>
  <si>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</si>
  <si>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</si>
  <si>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</si>
  <si>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</si>
  <si>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</si>
  <si>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</si>
  <si>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</si>
  <si>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</si>
  <si>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</si>
  <si>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</si>
  <si>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</si>
  <si>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</si>
  <si>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</si>
  <si>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</si>
  <si>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</si>
  <si>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</si>
  <si>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</si>
  <si>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</si>
  <si>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</si>
  <si>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</si>
  <si>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</si>
  <si>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</si>
  <si>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</si>
  <si>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</si>
  <si>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</si>
  <si>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</si>
  <si>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</si>
  <si>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</si>
  <si>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</si>
  <si>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</si>
  <si>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</si>
  <si>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</si>
  <si>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</si>
  <si>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</si>
  <si>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</si>
  <si>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</si>
  <si>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</si>
  <si>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</si>
  <si>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</si>
  <si>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</si>
  <si>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</si>
  <si>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</si>
  <si>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</si>
  <si>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</si>
  <si>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</si>
  <si>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</si>
  <si>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</si>
  <si>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</si>
  <si>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</si>
  <si>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</si>
  <si>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</si>
  <si>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</si>
  <si>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</si>
  <si>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</si>
  <si>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</si>
  <si>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</si>
  <si>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</si>
  <si>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</si>
  <si>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</si>
  <si>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</si>
  <si>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</si>
  <si>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</si>
  <si>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</si>
  <si>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الهلال الصناعية</t>
  </si>
  <si>
    <t>IHLI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</si>
  <si>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</si>
  <si>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</si>
  <si>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</si>
  <si>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</si>
  <si>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</si>
  <si>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</si>
  <si>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</si>
  <si>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</si>
  <si>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</si>
  <si>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</si>
  <si>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</si>
  <si>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</si>
  <si>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</si>
  <si>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</si>
  <si>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</si>
  <si>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</si>
  <si>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</si>
  <si>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</si>
  <si>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</si>
  <si>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</si>
  <si>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</si>
  <si>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</si>
  <si>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</si>
  <si>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</si>
  <si>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</si>
  <si>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</si>
  <si>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</si>
  <si>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</si>
  <si>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</si>
  <si>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</si>
  <si>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</si>
  <si>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</si>
  <si>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</si>
  <si>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</si>
  <si>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</si>
  <si>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</si>
  <si>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</si>
  <si>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</si>
  <si>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</si>
  <si>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</si>
  <si>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</si>
  <si>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</si>
  <si>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</si>
  <si>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</si>
  <si>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</si>
  <si>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</si>
  <si>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</si>
  <si>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</si>
  <si>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</si>
  <si>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</si>
  <si>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</si>
  <si>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</si>
  <si>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</si>
  <si>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</si>
  <si>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</si>
  <si>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</si>
  <si>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</si>
  <si>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</si>
  <si>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</si>
  <si>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</si>
  <si>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</si>
  <si>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</si>
  <si>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</si>
  <si>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</si>
  <si>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</si>
  <si>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</si>
  <si>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</si>
  <si>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</si>
  <si>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</si>
  <si>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</si>
  <si>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</si>
  <si>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</si>
  <si>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</si>
  <si>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</si>
  <si>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</si>
  <si>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</si>
  <si>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</si>
  <si>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</si>
  <si>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</si>
  <si>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</si>
  <si>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</si>
  <si>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</si>
  <si>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</si>
  <si>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</si>
  <si>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</si>
  <si>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</si>
  <si>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</si>
  <si>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</si>
  <si>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</si>
  <si>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</si>
  <si>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</si>
  <si>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</si>
  <si>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</si>
  <si>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</si>
  <si>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</si>
  <si>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</si>
  <si>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</si>
  <si>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</si>
  <si>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</si>
  <si>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</si>
  <si>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</si>
  <si>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</si>
  <si>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</si>
  <si>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</si>
  <si>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</si>
  <si>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</si>
  <si>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</si>
  <si>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</si>
  <si>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</si>
  <si>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</si>
  <si>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</si>
  <si>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</si>
  <si>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</si>
  <si>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</si>
  <si>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</si>
  <si>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</si>
  <si>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</si>
  <si>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</si>
  <si>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</si>
  <si>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</si>
  <si>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</si>
  <si>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</si>
  <si>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</si>
  <si>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</si>
  <si>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</si>
  <si>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</si>
  <si>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</si>
  <si>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</si>
  <si>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</si>
  <si>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</si>
  <si>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</si>
  <si>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</si>
  <si>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</si>
  <si>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</si>
  <si>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</si>
  <si>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مصرف أمين العراق الإسلامي (BAME)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</si>
  <si>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</si>
  <si>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</si>
  <si>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</si>
  <si>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</si>
  <si>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</si>
  <si>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</si>
  <si>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</si>
  <si>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</si>
  <si>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</si>
  <si>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</si>
  <si>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</si>
  <si>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</si>
  <si>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</si>
  <si>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</si>
  <si>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</si>
  <si>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نسبة التغير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</si>
  <si>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</si>
  <si>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</si>
  <si>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</si>
  <si>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>مصرف المنصور</t>
  </si>
  <si>
    <t>BMNS</t>
  </si>
  <si>
    <t>مصرف الاقتصاد (BEFI)</t>
  </si>
  <si>
    <t>المصرف الأهلي</t>
  </si>
  <si>
    <t>BNOI</t>
  </si>
  <si>
    <t>*</t>
  </si>
  <si>
    <t>نسبة التغير في المنصة النظامية (15%) ، ونسبة التغير في المنصة الثانية (20%) ، ونسبة التغير في المنصة الثالثة (5%)</t>
  </si>
  <si>
    <t>مجموع  قطاع الفنادق والسياحة</t>
  </si>
  <si>
    <t xml:space="preserve"> تم غلق الاكتتاب على أسهم الشركة إعتباراً من يوم الثلاثاء 2023/4/25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</si>
  <si>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سيعقد إجتماع الهيئة العامة للشركة يوم الخميس الموافق 2023/5/25 الساعة العاشرة صباحا في  مقر الشركة ، لمناقشة الحسابات الختامية للسنة المالية المنتهية في 2022/12/31 ، مناقشة العجز المتراكم لسنة 2022 ، تعديل المادة الخامسة من عقد التاسيس الشركة باعتماد التصويت التراكمي ، انتخاب مجلس ادارة جديد من (5) اعضاء اصليين ومثلهم احتياط. سيتم إيقاف التداول على أسهم الشركة إعتباراً من جلسة الاثنين 2023/5/22 .</t>
  </si>
  <si>
    <t>المصرف الدولي الإسلامي (BINT)</t>
  </si>
  <si>
    <t>الامين للاستثمار المالي (VAMF)</t>
  </si>
  <si>
    <t>النخبة للمقاولات العامة (SNUC)</t>
  </si>
  <si>
    <t>مصرف الثقة الدولي الإسلامي (BTRU)</t>
  </si>
  <si>
    <t>سيعقد إجتماع الهيئة العامة للشركة يوم الاحد الموافق 2023/5/28 الساعة العاشرة صباحا في مقر الشركة ، لمناقشة الحسابات الختامية للسنة المالية  المنتهية في 2022/12/31 . سيتم إيقاف التداول على أسهم الشركة إعتباراً من جلسة الثلاثاء 2023/5/23 .</t>
  </si>
  <si>
    <t>العراقية لتسويق اللحوم</t>
  </si>
  <si>
    <t>AIPM</t>
  </si>
  <si>
    <t>سيعقد إجتماع الهيئة العامة للشركة يوم الثلاثاء الموافق 2023/5/23 الساعة الرابعة مساءا في بغداد / فندق بابل ، لمناقشة الحسابات الختامية للسنة المالية  المنتهية في 2022/12/31 ، مناقشة  الارباح المتحققة لسنة 2022 ، سيتم إيقاف التداول على أسهم الشركة إعتباراً من جلسة الخميس 2023/5/18 .</t>
  </si>
  <si>
    <t>قررت الهيئة العامة في اجتماعها المنعقد في 2022/3/3 زيادة راسمال الشركة من (250) الى (265) مليار دينار  وفق المادة (56/رابعا) من قانون الشركات . صدرت موافقة هيأة الاوراق المالية على تمديد فترة إضافة أسهم الزيادة لمدة (ثلاثة أشهر) من تاريخ 2023/4/3.</t>
  </si>
  <si>
    <t xml:space="preserve">أخبار الشركات المساهمة المدرجة في سوق العراق للاوراق المالية الاثنين 2023/5/15 </t>
  </si>
  <si>
    <t xml:space="preserve">الشركات غير المتداولة للمنصة الثالثة لجلسة الاثنين 2023/5/15 </t>
  </si>
  <si>
    <t xml:space="preserve">الشركات غير المتداولة للمنصة الثانية لجلسة الاثنين 2023/5/15 </t>
  </si>
  <si>
    <t xml:space="preserve">الشركات غير المتداولة للمنصة النظامي لجلسة الاثنين 2023/5/15 </t>
  </si>
  <si>
    <r>
      <t>الجلسة (87)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الاثنين 2023/5/15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</si>
  <si>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(87) نشرة منصة الثانية لتداول الشركات ليوم الاثنين 2023/5/15 Second Market Trading</t>
  </si>
  <si>
    <t>الجلسة (87) نشرة منصة الثالثة لتداول الشركات ليوم الاثنين 2023/5/15 Undisclosed Platform Trading</t>
  </si>
  <si>
    <t xml:space="preserve">الاثنين 2023/5/15        </t>
  </si>
  <si>
    <t>الجلسة (87) لسنة 2023</t>
  </si>
  <si>
    <t>مجموع قطاع الفنادق والسياحة</t>
  </si>
  <si>
    <t>مجموع قطاع الاستثمار</t>
  </si>
  <si>
    <t>مجموع قطاع التأمين</t>
  </si>
  <si>
    <t>سوق العراق للأوراق المالية</t>
  </si>
  <si>
    <t>نشرة تداول أسهم غير العراقيين لجلسة الاثنين 2023/5/15</t>
  </si>
  <si>
    <t>نشرة تداول الاسهم المشتراة لغير العراقيين في السوق النظامي</t>
  </si>
  <si>
    <t xml:space="preserve">قطاع الصناعة </t>
  </si>
  <si>
    <t>التمورالعراقية</t>
  </si>
  <si>
    <t xml:space="preserve">مجموع قطاع الصناعة </t>
  </si>
  <si>
    <t>المجموع الكلي</t>
  </si>
  <si>
    <t>نشرة  تداول الاسهم المباعة من غير العراقيين في السوق النظامي</t>
  </si>
  <si>
    <t>سيتم إطلاق التداول على أسهم الشركة إعتباراَ من جلسة الثلاثاء 2023/5/16 بعد إجتماع الهيئة العامة المنعقد في 2023/5/9 ،المصادقة على الحسابات الختامية للسنة المالية  المنتهية في  2022/12/31 ، أطفاء مبلغ (4,272,876)دينار من العجز المتراكم.</t>
  </si>
  <si>
    <t>سيتم إطلاق التداول على أسهم الشركة إعتباراَ من جلسة الثلاثاء 2023/5/16 بعد إجتماع الهيئة العامة المنعقد في 2023/5/7 ،المصادقة على الحسابات الختامية للسنة المالية  المنتهية في  2022/12/31 ، عدم توزيع الأرباح لعام 2022.</t>
  </si>
  <si>
    <t>اسياسيل للاتصالات (TASC)</t>
  </si>
  <si>
    <t>سيعقد إجتماع الهيئة العامة للشركة يوم الخميس الموافق 2023/6/1 الساعة العاشرة صباحا في مدينة السليمانية / فندق كراند ملينيوم  ، لمناقشة الحسابات الختامية للسنة المالية  المنتهية في 2022/12/31 ، مناقشة الارباح المتحققة . سيتم إيقاف التداول على أسهم الشركة إعتباراً من جلسة الاثنين 2023/5/28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</si>
</sst>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.5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  <charset val="17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38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4" xfId="0" applyFont="1" applyFill="1" applyBorder="1" applyAlignment="1">
      <alignment vertical="center"/>
    </xf>
    <xf numFmtId="164" fontId="46" fillId="0" borderId="54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1" fillId="0" borderId="54" xfId="0" applyNumberFormat="1" applyFont="1" applyBorder="1" applyAlignment="1">
      <alignment horizontal="center" vertical="center"/>
    </xf>
    <xf numFmtId="4" fontId="51" fillId="0" borderId="54" xfId="0" applyNumberFormat="1" applyFont="1" applyBorder="1" applyAlignment="1">
      <alignment horizontal="center" vertical="center"/>
    </xf>
    <xf numFmtId="3" fontId="51" fillId="0" borderId="54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0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51" fillId="59" borderId="54" xfId="0" applyNumberFormat="1" applyFont="1" applyFill="1" applyBorder="1" applyAlignment="1">
      <alignment horizontal="center" vertical="center"/>
    </xf>
    <xf numFmtId="3" fontId="51" fillId="59" borderId="69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3" fontId="45" fillId="0" borderId="0" xfId="0" applyNumberFormat="1" applyFont="1"/>
    <xf numFmtId="0" fontId="4" fillId="2" borderId="54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68" xfId="0" applyFont="1" applyFill="1" applyBorder="1" applyAlignment="1">
      <alignment vertical="center"/>
    </xf>
    <xf numFmtId="2" fontId="4" fillId="0" borderId="54" xfId="2" applyNumberFormat="1" applyFont="1" applyBorder="1" applyAlignment="1">
      <alignment horizontal="center" vertical="center"/>
    </xf>
    <xf numFmtId="2" fontId="4" fillId="0" borderId="54" xfId="2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4" xfId="0" applyNumberFormat="1" applyFont="1" applyFill="1" applyBorder="1" applyAlignment="1">
      <alignment horizontal="center" vertical="center"/>
    </xf>
    <xf numFmtId="166" fontId="6" fillId="4" borderId="54" xfId="0" applyNumberFormat="1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center" vertical="center"/>
    </xf>
    <xf numFmtId="167" fontId="6" fillId="0" borderId="54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/>
    </xf>
    <xf numFmtId="0" fontId="47" fillId="2" borderId="54" xfId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3" fontId="0" fillId="0" borderId="0" xfId="0" applyNumberFormat="1"/>
    <xf numFmtId="164" fontId="46" fillId="0" borderId="76" xfId="0" applyNumberFormat="1" applyFont="1" applyBorder="1" applyAlignment="1">
      <alignment horizontal="center" vertical="center"/>
    </xf>
    <xf numFmtId="164" fontId="51" fillId="0" borderId="76" xfId="0" applyNumberFormat="1" applyFont="1" applyBorder="1" applyAlignment="1">
      <alignment horizontal="center" vertical="center"/>
    </xf>
    <xf numFmtId="164" fontId="51" fillId="0" borderId="76" xfId="0" applyNumberFormat="1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vertical="center"/>
    </xf>
    <xf numFmtId="0" fontId="46" fillId="0" borderId="76" xfId="0" applyFont="1" applyFill="1" applyBorder="1" applyAlignment="1">
      <alignment vertical="center"/>
    </xf>
    <xf numFmtId="0" fontId="51" fillId="0" borderId="76" xfId="0" applyFont="1" applyFill="1" applyBorder="1" applyAlignment="1">
      <alignment vertical="center"/>
    </xf>
    <xf numFmtId="0" fontId="4" fillId="2" borderId="76" xfId="1" applyFont="1" applyFill="1" applyBorder="1" applyAlignment="1">
      <alignment horizontal="center" vertical="center"/>
    </xf>
    <xf numFmtId="164" fontId="46" fillId="0" borderId="76" xfId="0" applyNumberFormat="1" applyFont="1" applyBorder="1" applyAlignment="1">
      <alignment horizontal="left" vertical="center"/>
    </xf>
    <xf numFmtId="164" fontId="51" fillId="0" borderId="76" xfId="0" applyNumberFormat="1" applyFont="1" applyBorder="1" applyAlignment="1">
      <alignment horizontal="left" vertical="center"/>
    </xf>
    <xf numFmtId="164" fontId="51" fillId="0" borderId="85" xfId="0" applyNumberFormat="1" applyFont="1" applyBorder="1" applyAlignment="1">
      <alignment horizontal="center" vertical="center"/>
    </xf>
    <xf numFmtId="2" fontId="54" fillId="0" borderId="87" xfId="0" applyNumberFormat="1" applyFont="1" applyBorder="1"/>
    <xf numFmtId="2" fontId="3" fillId="0" borderId="1" xfId="0" applyNumberFormat="1" applyFont="1" applyBorder="1" applyAlignment="1">
      <alignment horizontal="right" vertical="center"/>
    </xf>
    <xf numFmtId="2" fontId="54" fillId="0" borderId="8" xfId="0" applyNumberFormat="1" applyFont="1" applyBorder="1"/>
    <xf numFmtId="2" fontId="3" fillId="0" borderId="10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2" fontId="3" fillId="0" borderId="84" xfId="0" applyNumberFormat="1" applyFont="1" applyBorder="1" applyAlignment="1">
      <alignment vertical="center"/>
    </xf>
    <xf numFmtId="2" fontId="54" fillId="0" borderId="7" xfId="0" applyNumberFormat="1" applyFont="1" applyBorder="1"/>
    <xf numFmtId="2" fontId="3" fillId="0" borderId="7" xfId="0" applyNumberFormat="1" applyFont="1" applyBorder="1" applyAlignment="1">
      <alignment vertical="center" wrapText="1"/>
    </xf>
    <xf numFmtId="2" fontId="3" fillId="0" borderId="7" xfId="0" applyNumberFormat="1" applyFont="1" applyBorder="1"/>
    <xf numFmtId="3" fontId="3" fillId="0" borderId="2" xfId="0" applyNumberFormat="1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2" fontId="3" fillId="0" borderId="61" xfId="0" applyNumberFormat="1" applyFont="1" applyBorder="1" applyAlignment="1">
      <alignment vertical="center"/>
    </xf>
    <xf numFmtId="164" fontId="51" fillId="0" borderId="95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right" vertical="center" wrapText="1"/>
    </xf>
    <xf numFmtId="0" fontId="3" fillId="0" borderId="8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9" fillId="0" borderId="68" xfId="0" applyFont="1" applyFill="1" applyBorder="1" applyAlignment="1">
      <alignment vertical="center"/>
    </xf>
    <xf numFmtId="164" fontId="51" fillId="0" borderId="96" xfId="0" applyNumberFormat="1" applyFont="1" applyBorder="1" applyAlignment="1">
      <alignment horizontal="center" vertical="center"/>
    </xf>
    <xf numFmtId="164" fontId="46" fillId="0" borderId="96" xfId="0" applyNumberFormat="1" applyFont="1" applyBorder="1" applyAlignment="1">
      <alignment horizontal="center" vertical="center"/>
    </xf>
    <xf numFmtId="164" fontId="51" fillId="0" borderId="99" xfId="0" applyNumberFormat="1" applyFont="1" applyFill="1" applyBorder="1" applyAlignment="1">
      <alignment horizontal="center" vertical="center"/>
    </xf>
    <xf numFmtId="0" fontId="59" fillId="0" borderId="92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84" xfId="0" applyNumberFormat="1" applyFont="1" applyBorder="1" applyAlignment="1">
      <alignment horizontal="center" vertical="center"/>
    </xf>
    <xf numFmtId="3" fontId="3" fillId="0" borderId="84" xfId="0" applyNumberFormat="1" applyFont="1" applyBorder="1" applyAlignment="1">
      <alignment horizontal="center" vertical="center"/>
    </xf>
    <xf numFmtId="164" fontId="60" fillId="0" borderId="54" xfId="0" applyNumberFormat="1" applyFont="1" applyBorder="1" applyAlignment="1">
      <alignment horizontal="center" vertical="center"/>
    </xf>
    <xf numFmtId="4" fontId="61" fillId="0" borderId="54" xfId="0" applyNumberFormat="1" applyFont="1" applyBorder="1" applyAlignment="1">
      <alignment horizontal="center" vertical="center"/>
    </xf>
    <xf numFmtId="3" fontId="60" fillId="0" borderId="54" xfId="0" applyNumberFormat="1" applyFont="1" applyBorder="1" applyAlignment="1">
      <alignment horizontal="center" vertical="center"/>
    </xf>
    <xf numFmtId="4" fontId="62" fillId="0" borderId="54" xfId="0" applyNumberFormat="1" applyFont="1" applyBorder="1" applyAlignment="1">
      <alignment horizontal="center" vertical="center"/>
    </xf>
    <xf numFmtId="4" fontId="60" fillId="0" borderId="54" xfId="0" applyNumberFormat="1" applyFont="1" applyBorder="1" applyAlignment="1">
      <alignment horizontal="center" vertical="center"/>
    </xf>
    <xf numFmtId="164" fontId="51" fillId="0" borderId="96" xfId="0" applyNumberFormat="1" applyFont="1" applyFill="1" applyBorder="1" applyAlignment="1">
      <alignment horizontal="center" vertical="center"/>
    </xf>
    <xf numFmtId="4" fontId="63" fillId="0" borderId="84" xfId="0" applyNumberFormat="1" applyFont="1" applyBorder="1" applyAlignment="1">
      <alignment horizontal="center" vertical="center"/>
    </xf>
    <xf numFmtId="0" fontId="59" fillId="0" borderId="44" xfId="0" applyFont="1" applyFill="1" applyBorder="1" applyAlignment="1">
      <alignment vertical="center"/>
    </xf>
    <xf numFmtId="164" fontId="60" fillId="0" borderId="100" xfId="0" applyNumberFormat="1" applyFont="1" applyBorder="1" applyAlignment="1">
      <alignment horizontal="center" vertical="center"/>
    </xf>
    <xf numFmtId="4" fontId="62" fillId="0" borderId="100" xfId="0" applyNumberFormat="1" applyFont="1" applyBorder="1" applyAlignment="1">
      <alignment horizontal="center" vertical="center"/>
    </xf>
    <xf numFmtId="4" fontId="3" fillId="0" borderId="84" xfId="0" applyNumberFormat="1" applyFont="1" applyBorder="1" applyAlignment="1">
      <alignment horizontal="center" vertical="center"/>
    </xf>
    <xf numFmtId="0" fontId="59" fillId="0" borderId="77" xfId="0" applyFont="1" applyFill="1" applyBorder="1" applyAlignment="1">
      <alignment horizontal="right" vertical="center"/>
    </xf>
    <xf numFmtId="0" fontId="59" fillId="0" borderId="78" xfId="0" applyFont="1" applyFill="1" applyBorder="1" applyAlignment="1">
      <alignment horizontal="right" vertical="center"/>
    </xf>
    <xf numFmtId="0" fontId="59" fillId="0" borderId="79" xfId="0" applyFont="1" applyFill="1" applyBorder="1" applyAlignment="1">
      <alignment horizontal="right" vertical="center"/>
    </xf>
    <xf numFmtId="3" fontId="60" fillId="0" borderId="92" xfId="0" applyNumberFormat="1" applyFont="1" applyBorder="1" applyAlignment="1">
      <alignment horizontal="center" vertical="center"/>
    </xf>
    <xf numFmtId="3" fontId="60" fillId="0" borderId="93" xfId="0" applyNumberFormat="1" applyFont="1" applyBorder="1" applyAlignment="1">
      <alignment horizontal="center" vertical="center"/>
    </xf>
    <xf numFmtId="3" fontId="60" fillId="0" borderId="94" xfId="0" applyNumberFormat="1" applyFont="1" applyBorder="1" applyAlignment="1">
      <alignment horizontal="center" vertical="center"/>
    </xf>
    <xf numFmtId="2" fontId="3" fillId="0" borderId="84" xfId="0" applyNumberFormat="1" applyFont="1" applyBorder="1" applyAlignment="1">
      <alignment horizontal="center" vertical="center"/>
    </xf>
    <xf numFmtId="2" fontId="3" fillId="0" borderId="84" xfId="0" applyNumberFormat="1" applyFont="1" applyBorder="1" applyAlignment="1">
      <alignment horizontal="center" vertical="center" wrapText="1"/>
    </xf>
    <xf numFmtId="2" fontId="3" fillId="0" borderId="84" xfId="0" applyNumberFormat="1" applyFont="1" applyBorder="1" applyAlignment="1">
      <alignment horizontal="right"/>
    </xf>
    <xf numFmtId="2" fontId="3" fillId="0" borderId="89" xfId="0" applyNumberFormat="1" applyFont="1" applyBorder="1" applyAlignment="1">
      <alignment horizontal="right"/>
    </xf>
    <xf numFmtId="2" fontId="3" fillId="0" borderId="90" xfId="0" applyNumberFormat="1" applyFont="1" applyBorder="1" applyAlignment="1">
      <alignment horizontal="right"/>
    </xf>
    <xf numFmtId="2" fontId="3" fillId="0" borderId="91" xfId="0" applyNumberFormat="1" applyFont="1" applyBorder="1" applyAlignment="1">
      <alignment horizontal="right"/>
    </xf>
    <xf numFmtId="4" fontId="3" fillId="0" borderId="84" xfId="0" applyNumberFormat="1" applyFont="1" applyBorder="1" applyAlignment="1">
      <alignment horizontal="center" vertical="center"/>
    </xf>
    <xf numFmtId="2" fontId="3" fillId="0" borderId="84" xfId="0" applyNumberFormat="1" applyFont="1" applyBorder="1" applyAlignment="1">
      <alignment horizontal="center"/>
    </xf>
    <xf numFmtId="0" fontId="58" fillId="58" borderId="59" xfId="0" applyFont="1" applyFill="1" applyBorder="1" applyAlignment="1">
      <alignment horizontal="center" vertical="center"/>
    </xf>
    <xf numFmtId="164" fontId="57" fillId="0" borderId="56" xfId="0" applyNumberFormat="1" applyFont="1" applyFill="1" applyBorder="1" applyAlignment="1">
      <alignment horizontal="right" vertical="center" wrapText="1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6" fillId="4" borderId="81" xfId="0" applyNumberFormat="1" applyFont="1" applyFill="1" applyBorder="1" applyAlignment="1">
      <alignment horizontal="right" vertical="center" wrapText="1"/>
    </xf>
    <xf numFmtId="164" fontId="6" fillId="4" borderId="82" xfId="0" applyNumberFormat="1" applyFont="1" applyFill="1" applyBorder="1" applyAlignment="1">
      <alignment horizontal="right" vertical="center" wrapText="1"/>
    </xf>
    <xf numFmtId="164" fontId="6" fillId="4" borderId="83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86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right" vertical="center"/>
    </xf>
    <xf numFmtId="2" fontId="55" fillId="0" borderId="7" xfId="0" applyNumberFormat="1" applyFont="1" applyBorder="1" applyAlignment="1">
      <alignment horizontal="right" vertical="center"/>
    </xf>
    <xf numFmtId="2" fontId="55" fillId="0" borderId="8" xfId="0" applyNumberFormat="1" applyFont="1" applyBorder="1" applyAlignment="1">
      <alignment horizontal="right" vertical="center"/>
    </xf>
    <xf numFmtId="0" fontId="3" fillId="0" borderId="8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1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3" fontId="3" fillId="0" borderId="84" xfId="0" applyNumberFormat="1" applyFont="1" applyBorder="1" applyAlignment="1">
      <alignment horizontal="center" vertic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0" fontId="47" fillId="59" borderId="68" xfId="0" applyFont="1" applyFill="1" applyBorder="1" applyAlignment="1">
      <alignment horizontal="center" vertical="center"/>
    </xf>
    <xf numFmtId="0" fontId="47" fillId="59" borderId="70" xfId="0" applyFont="1" applyFill="1" applyBorder="1" applyAlignment="1">
      <alignment horizontal="center" vertical="center"/>
    </xf>
    <xf numFmtId="2" fontId="50" fillId="59" borderId="72" xfId="0" applyNumberFormat="1" applyFont="1" applyFill="1" applyBorder="1" applyAlignment="1">
      <alignment horizontal="center"/>
    </xf>
    <xf numFmtId="2" fontId="50" fillId="59" borderId="71" xfId="0" applyNumberFormat="1" applyFont="1" applyFill="1" applyBorder="1" applyAlignment="1">
      <alignment horizontal="center"/>
    </xf>
    <xf numFmtId="2" fontId="50" fillId="59" borderId="70" xfId="0" applyNumberFormat="1" applyFont="1" applyFill="1" applyBorder="1" applyAlignment="1">
      <alignment horizont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50" fillId="0" borderId="68" xfId="0" applyNumberFormat="1" applyFont="1" applyBorder="1" applyAlignment="1">
      <alignment horizontal="center" vertical="center"/>
    </xf>
    <xf numFmtId="2" fontId="50" fillId="0" borderId="66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2" fontId="45" fillId="0" borderId="74" xfId="0" applyNumberFormat="1" applyFont="1" applyBorder="1" applyAlignment="1">
      <alignment horizontal="center"/>
    </xf>
    <xf numFmtId="2" fontId="45" fillId="0" borderId="71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1" xfId="0" applyNumberFormat="1" applyFont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2" fontId="45" fillId="59" borderId="68" xfId="0" applyNumberFormat="1" applyFont="1" applyFill="1" applyBorder="1" applyAlignment="1">
      <alignment horizontal="center"/>
    </xf>
    <xf numFmtId="2" fontId="45" fillId="59" borderId="66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50" fillId="0" borderId="44" xfId="0" applyNumberFormat="1" applyFont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2" fontId="45" fillId="0" borderId="68" xfId="0" applyNumberFormat="1" applyFont="1" applyBorder="1" applyAlignment="1">
      <alignment horizontal="center"/>
    </xf>
    <xf numFmtId="2" fontId="45" fillId="0" borderId="66" xfId="0" applyNumberFormat="1" applyFont="1" applyBorder="1" applyAlignment="1">
      <alignment horizontal="center"/>
    </xf>
    <xf numFmtId="2" fontId="50" fillId="0" borderId="92" xfId="0" applyNumberFormat="1" applyFont="1" applyBorder="1" applyAlignment="1">
      <alignment horizontal="center" vertical="center"/>
    </xf>
    <xf numFmtId="2" fontId="50" fillId="0" borderId="98" xfId="0" applyNumberFormat="1" applyFont="1" applyBorder="1" applyAlignment="1">
      <alignment horizontal="center" vertical="center"/>
    </xf>
    <xf numFmtId="2" fontId="50" fillId="0" borderId="97" xfId="0" applyNumberFormat="1" applyFont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2" fontId="45" fillId="0" borderId="75" xfId="0" applyNumberFormat="1" applyFont="1" applyBorder="1" applyAlignment="1">
      <alignment horizont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2" fontId="47" fillId="0" borderId="76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0" fontId="47" fillId="0" borderId="92" xfId="0" applyFont="1" applyFill="1" applyBorder="1" applyAlignment="1">
      <alignment vertical="center"/>
    </xf>
    <xf numFmtId="164" fontId="51" fillId="0" borderId="100" xfId="0" applyNumberFormat="1" applyFont="1" applyBorder="1" applyAlignment="1">
      <alignment horizontal="center" vertical="center"/>
    </xf>
    <xf numFmtId="4" fontId="61" fillId="0" borderId="100" xfId="0" applyNumberFormat="1" applyFont="1" applyBorder="1" applyAlignment="1">
      <alignment horizontal="center" vertical="center"/>
    </xf>
    <xf numFmtId="3" fontId="60" fillId="0" borderId="100" xfId="0" applyNumberFormat="1" applyFont="1" applyBorder="1" applyAlignment="1">
      <alignment horizontal="center" vertical="center"/>
    </xf>
    <xf numFmtId="0" fontId="59" fillId="0" borderId="92" xfId="0" applyFont="1" applyFill="1" applyBorder="1" applyAlignment="1">
      <alignment horizontal="right" vertical="center"/>
    </xf>
    <xf numFmtId="0" fontId="59" fillId="0" borderId="98" xfId="0" applyFont="1" applyFill="1" applyBorder="1" applyAlignment="1">
      <alignment horizontal="right" vertical="center"/>
    </xf>
    <xf numFmtId="0" fontId="59" fillId="0" borderId="97" xfId="0" applyFont="1" applyFill="1" applyBorder="1" applyAlignment="1">
      <alignment horizontal="right" vertical="center"/>
    </xf>
    <xf numFmtId="0" fontId="59" fillId="0" borderId="100" xfId="0" applyFont="1" applyFill="1" applyBorder="1" applyAlignment="1">
      <alignment vertical="center"/>
    </xf>
    <xf numFmtId="0" fontId="64" fillId="0" borderId="0" xfId="0" applyFont="1"/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7" fillId="0" borderId="0" xfId="0" applyFont="1"/>
    <xf numFmtId="0" fontId="65" fillId="0" borderId="101" xfId="0" applyFont="1" applyBorder="1" applyAlignment="1">
      <alignment horizontal="right" vertical="center"/>
    </xf>
    <xf numFmtId="0" fontId="68" fillId="2" borderId="102" xfId="0" applyFont="1" applyFill="1" applyBorder="1" applyAlignment="1">
      <alignment horizontal="center" vertical="center"/>
    </xf>
    <xf numFmtId="0" fontId="68" fillId="2" borderId="102" xfId="0" applyFont="1" applyFill="1" applyBorder="1" applyAlignment="1">
      <alignment horizontal="center" vertical="center" wrapText="1"/>
    </xf>
    <xf numFmtId="0" fontId="68" fillId="0" borderId="103" xfId="0" applyFont="1" applyBorder="1" applyAlignment="1">
      <alignment horizontal="center" vertical="center"/>
    </xf>
    <xf numFmtId="0" fontId="68" fillId="0" borderId="104" xfId="0" applyFont="1" applyBorder="1" applyAlignment="1">
      <alignment horizontal="center" vertical="center"/>
    </xf>
    <xf numFmtId="0" fontId="68" fillId="0" borderId="105" xfId="0" applyFont="1" applyBorder="1" applyAlignment="1">
      <alignment horizontal="center" vertical="center"/>
    </xf>
    <xf numFmtId="0" fontId="69" fillId="4" borderId="100" xfId="364" applyFont="1" applyFill="1" applyBorder="1" applyAlignment="1">
      <alignment horizontal="right" vertical="center"/>
    </xf>
    <xf numFmtId="0" fontId="69" fillId="4" borderId="100" xfId="364" applyFont="1" applyFill="1" applyBorder="1" applyAlignment="1">
      <alignment horizontal="left" vertical="center"/>
    </xf>
    <xf numFmtId="3" fontId="68" fillId="0" borderId="106" xfId="2" applyNumberFormat="1" applyFont="1" applyFill="1" applyBorder="1" applyAlignment="1">
      <alignment horizontal="center" vertical="center"/>
    </xf>
    <xf numFmtId="0" fontId="69" fillId="0" borderId="107" xfId="2" applyFont="1" applyFill="1" applyBorder="1" applyAlignment="1">
      <alignment horizontal="center" vertical="center"/>
    </xf>
    <xf numFmtId="0" fontId="69" fillId="0" borderId="108" xfId="2" applyFont="1" applyFill="1" applyBorder="1" applyAlignment="1">
      <alignment horizontal="center" vertical="center"/>
    </xf>
    <xf numFmtId="3" fontId="69" fillId="0" borderId="106" xfId="2" applyNumberFormat="1" applyFont="1" applyFill="1" applyBorder="1" applyAlignment="1">
      <alignment horizontal="center" vertical="center"/>
    </xf>
    <xf numFmtId="0" fontId="70" fillId="0" borderId="0" xfId="0" applyFont="1"/>
    <xf numFmtId="0" fontId="68" fillId="0" borderId="101" xfId="0" applyFont="1" applyBorder="1" applyAlignment="1">
      <alignment horizontal="right" vertical="center"/>
    </xf>
    <xf numFmtId="0" fontId="68" fillId="2" borderId="109" xfId="0" applyFont="1" applyFill="1" applyBorder="1" applyAlignment="1">
      <alignment horizontal="center" vertical="center"/>
    </xf>
    <xf numFmtId="0" fontId="68" fillId="2" borderId="109" xfId="0" applyFont="1" applyFill="1" applyBorder="1" applyAlignment="1">
      <alignment horizontal="center" vertical="center" wrapText="1"/>
    </xf>
    <xf numFmtId="0" fontId="68" fillId="0" borderId="110" xfId="0" applyFont="1" applyBorder="1" applyAlignment="1">
      <alignment horizontal="center" vertical="center"/>
    </xf>
    <xf numFmtId="0" fontId="68" fillId="0" borderId="111" xfId="0" applyFont="1" applyBorder="1" applyAlignment="1">
      <alignment horizontal="center" vertical="center"/>
    </xf>
    <xf numFmtId="0" fontId="68" fillId="0" borderId="112" xfId="0" applyFont="1" applyBorder="1" applyAlignment="1">
      <alignment horizontal="center" vertical="center"/>
    </xf>
    <xf numFmtId="0" fontId="69" fillId="4" borderId="113" xfId="364" applyFont="1" applyFill="1" applyBorder="1" applyAlignment="1">
      <alignment horizontal="right" vertical="center"/>
    </xf>
    <xf numFmtId="0" fontId="69" fillId="4" borderId="113" xfId="364" applyFont="1" applyFill="1" applyBorder="1" applyAlignment="1">
      <alignment horizontal="left" vertical="center"/>
    </xf>
    <xf numFmtId="0" fontId="71" fillId="0" borderId="0" xfId="0" applyFont="1"/>
    <xf numFmtId="164" fontId="3" fillId="0" borderId="92" xfId="0" applyNumberFormat="1" applyFont="1" applyFill="1" applyBorder="1" applyAlignment="1">
      <alignment horizontal="center" vertical="center" wrapText="1"/>
    </xf>
    <xf numFmtId="164" fontId="3" fillId="0" borderId="97" xfId="0" applyNumberFormat="1" applyFont="1" applyFill="1" applyBorder="1" applyAlignment="1">
      <alignment horizontal="center" vertical="center" wrapText="1"/>
    </xf>
    <xf numFmtId="165" fontId="4" fillId="3" borderId="114" xfId="2" applyNumberFormat="1" applyFont="1" applyFill="1" applyBorder="1" applyAlignment="1">
      <alignment horizontal="right" vertical="center"/>
    </xf>
    <xf numFmtId="164" fontId="47" fillId="0" borderId="114" xfId="0" applyNumberFormat="1" applyFont="1" applyFill="1" applyBorder="1" applyAlignment="1">
      <alignment horizontal="right" vertical="center" wrapText="1"/>
    </xf>
    <xf numFmtId="0" fontId="47" fillId="0" borderId="114" xfId="0" applyFont="1" applyFill="1" applyBorder="1" applyAlignment="1">
      <alignment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671671</xdr:colOff>
      <xdr:row>0</xdr:row>
      <xdr:rowOff>1</xdr:rowOff>
    </xdr:from>
    <xdr:to>
      <xdr:col>13</xdr:col>
      <xdr:colOff>0</xdr:colOff>
      <xdr:row>2</xdr:row>
      <xdr:rowOff>169334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5500" y="1"/>
          <a:ext cx="968746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59</xdr:row>
      <xdr:rowOff>0</xdr:rowOff>
    </xdr:from>
    <xdr:to>
      <xdr:col>13</xdr:col>
      <xdr:colOff>1028825</xdr:colOff>
      <xdr:row>60</xdr:row>
      <xdr:rowOff>47278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59</xdr:row>
      <xdr:rowOff>0</xdr:rowOff>
    </xdr:from>
    <xdr:to>
      <xdr:col>13</xdr:col>
      <xdr:colOff>1028825</xdr:colOff>
      <xdr:row>60</xdr:row>
      <xdr:rowOff>47278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59</xdr:row>
      <xdr:rowOff>0</xdr:rowOff>
    </xdr:from>
    <xdr:to>
      <xdr:col>13</xdr:col>
      <xdr:colOff>1028825</xdr:colOff>
      <xdr:row>60</xdr:row>
      <xdr:rowOff>47278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970156</xdr:colOff>
      <xdr:row>59</xdr:row>
      <xdr:rowOff>66675</xdr:rowOff>
    </xdr:from>
    <xdr:to>
      <xdr:col>13</xdr:col>
      <xdr:colOff>1371600</xdr:colOff>
      <xdr:row>60</xdr:row>
      <xdr:rowOff>9525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37275" y="11420475"/>
          <a:ext cx="401444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47</xdr:row>
      <xdr:rowOff>66675</xdr:rowOff>
    </xdr:from>
    <xdr:to>
      <xdr:col>13</xdr:col>
      <xdr:colOff>1359446</xdr:colOff>
      <xdr:row>47</xdr:row>
      <xdr:rowOff>342900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42</xdr:row>
      <xdr:rowOff>0</xdr:rowOff>
    </xdr:from>
    <xdr:ext cx="2242" cy="4949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13</xdr:col>
      <xdr:colOff>961412</xdr:colOff>
      <xdr:row>40</xdr:row>
      <xdr:rowOff>9527</xdr:rowOff>
    </xdr:from>
    <xdr:ext cx="394690" cy="30479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236008</xdr:colOff>
      <xdr:row>29</xdr:row>
      <xdr:rowOff>133350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9400" y="4857750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31</xdr:row>
      <xdr:rowOff>57150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84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29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0</xdr:row>
      <xdr:rowOff>19050</xdr:rowOff>
    </xdr:from>
    <xdr:to>
      <xdr:col>5</xdr:col>
      <xdr:colOff>1495425</xdr:colOff>
      <xdr:row>3</xdr:row>
      <xdr:rowOff>47625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5861050" y="19050"/>
          <a:ext cx="971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rightToLeft="1" tabSelected="1" zoomScale="90" zoomScaleNormal="90" workbookViewId="0">
      <selection activeCell="C25" sqref="C25"/>
    </sheetView>
  </sheetViews>
  <sheetFormatPr defaultRowHeight="15"/>
  <cols>
    <col min="1" max="1" width="26.7109375" customWidth="1"/>
    <col min="2" max="2" width="11.5703125" customWidth="1"/>
    <col min="3" max="3" width="11.710937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4.5703125" customWidth="1"/>
  </cols>
  <sheetData>
    <row r="1" spans="1:16" s="2" customFormat="1" ht="21" customHeight="1">
      <c r="A1" s="128" t="s">
        <v>0</v>
      </c>
      <c r="B1" s="129"/>
      <c r="C1" s="130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s="2" customFormat="1" ht="25.5" customHeight="1">
      <c r="A2" s="149" t="s">
        <v>293</v>
      </c>
      <c r="B2" s="149"/>
      <c r="C2" s="150"/>
      <c r="D2" s="148"/>
      <c r="E2" s="149"/>
      <c r="F2" s="150"/>
      <c r="G2" s="22"/>
      <c r="H2" s="22"/>
      <c r="I2" s="22"/>
      <c r="J2" s="22"/>
      <c r="K2" s="22"/>
      <c r="L2" s="22"/>
      <c r="M2" s="22"/>
    </row>
    <row r="3" spans="1:16" s="2" customFormat="1" ht="25.5" customHeight="1">
      <c r="A3" s="137" t="s">
        <v>294</v>
      </c>
      <c r="B3" s="138"/>
      <c r="C3" s="139"/>
      <c r="D3" s="61"/>
      <c r="E3" s="61"/>
      <c r="F3" s="61"/>
      <c r="G3" s="21"/>
      <c r="H3" s="21"/>
      <c r="I3" s="21"/>
      <c r="J3" s="21"/>
      <c r="K3" s="21"/>
      <c r="L3" s="21"/>
      <c r="M3" s="21"/>
    </row>
    <row r="4" spans="1:16" s="2" customFormat="1" ht="17.25" customHeight="1">
      <c r="A4" s="126" t="s">
        <v>130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  <c r="L4" s="60"/>
      <c r="M4" s="20"/>
    </row>
    <row r="5" spans="1:16" s="7" customFormat="1" ht="26.1" customHeight="1">
      <c r="A5" s="5" t="s">
        <v>2</v>
      </c>
      <c r="B5" s="147">
        <f>'نشرة التداول'!M69</f>
        <v>708461350</v>
      </c>
      <c r="C5" s="146"/>
      <c r="D5" s="46"/>
      <c r="E5" s="21"/>
      <c r="F5" s="21"/>
      <c r="G5" s="21"/>
      <c r="H5" s="21"/>
      <c r="I5" s="21"/>
      <c r="J5" s="137"/>
      <c r="K5" s="138"/>
      <c r="L5" s="139"/>
      <c r="M5" s="47"/>
      <c r="O5" s="49"/>
    </row>
    <row r="6" spans="1:16" s="7" customFormat="1" ht="26.1" customHeight="1">
      <c r="A6" s="81" t="s">
        <v>1</v>
      </c>
      <c r="B6" s="145">
        <f>'نشرة التداول'!N69</f>
        <v>702207851.41999996</v>
      </c>
      <c r="C6" s="146"/>
      <c r="D6" s="46"/>
      <c r="E6" s="21"/>
      <c r="F6" s="21"/>
      <c r="G6" s="21"/>
      <c r="H6" s="21"/>
      <c r="I6" s="23"/>
      <c r="J6" s="140"/>
      <c r="K6" s="141"/>
      <c r="L6" s="142"/>
      <c r="M6" s="47"/>
      <c r="O6" s="49"/>
    </row>
    <row r="7" spans="1:16" s="7" customFormat="1" ht="26.1" customHeight="1">
      <c r="A7" s="63" t="s">
        <v>3</v>
      </c>
      <c r="B7" s="64">
        <f>'نشرة التداول'!L69</f>
        <v>698</v>
      </c>
      <c r="C7" s="143"/>
      <c r="D7" s="144"/>
      <c r="E7" s="21"/>
      <c r="F7" s="22"/>
      <c r="G7" s="22"/>
      <c r="H7" s="22"/>
      <c r="I7" s="24"/>
      <c r="J7" s="1"/>
      <c r="K7" s="22"/>
      <c r="L7" s="22"/>
      <c r="M7" s="69"/>
      <c r="O7" s="49"/>
    </row>
    <row r="8" spans="1:16" s="7" customFormat="1" ht="26.1" customHeight="1">
      <c r="A8" s="65" t="s">
        <v>98</v>
      </c>
      <c r="B8" s="82">
        <v>655.88</v>
      </c>
      <c r="C8" s="107" t="s">
        <v>86</v>
      </c>
      <c r="D8" s="107"/>
      <c r="E8" s="66"/>
      <c r="F8" s="103" t="s">
        <v>5</v>
      </c>
      <c r="G8" s="103"/>
      <c r="H8" s="103"/>
      <c r="I8" s="83">
        <v>33</v>
      </c>
      <c r="J8" s="26"/>
      <c r="K8" s="101" t="s">
        <v>4</v>
      </c>
      <c r="L8" s="101"/>
      <c r="M8" s="83">
        <v>102</v>
      </c>
      <c r="O8" s="49"/>
    </row>
    <row r="9" spans="1:16" s="7" customFormat="1" ht="26.1" customHeight="1">
      <c r="A9" s="65" t="s">
        <v>99</v>
      </c>
      <c r="B9" s="94">
        <v>662.74</v>
      </c>
      <c r="C9" s="107" t="s">
        <v>86</v>
      </c>
      <c r="D9" s="107"/>
      <c r="E9" s="66"/>
      <c r="F9" s="104" t="s">
        <v>6</v>
      </c>
      <c r="G9" s="105"/>
      <c r="H9" s="106"/>
      <c r="I9" s="83">
        <v>6</v>
      </c>
      <c r="J9" s="68"/>
      <c r="K9" s="108" t="s">
        <v>8</v>
      </c>
      <c r="L9" s="108"/>
      <c r="M9" s="70">
        <v>2</v>
      </c>
      <c r="O9" s="49"/>
      <c r="P9" s="49"/>
    </row>
    <row r="10" spans="1:16" s="7" customFormat="1" ht="26.1" customHeight="1">
      <c r="A10" s="65" t="s">
        <v>263</v>
      </c>
      <c r="B10" s="90">
        <v>-1.04</v>
      </c>
      <c r="C10" s="107"/>
      <c r="D10" s="107"/>
      <c r="E10" s="66"/>
      <c r="F10" s="104" t="s">
        <v>7</v>
      </c>
      <c r="G10" s="105"/>
      <c r="H10" s="106"/>
      <c r="I10" s="74">
        <v>12</v>
      </c>
      <c r="J10" s="67"/>
      <c r="K10" s="102" t="s">
        <v>148</v>
      </c>
      <c r="L10" s="102"/>
      <c r="M10" s="151">
        <v>2</v>
      </c>
      <c r="O10" s="49"/>
      <c r="P10" s="49"/>
    </row>
    <row r="11" spans="1:16" s="7" customFormat="1" ht="26.1" customHeight="1">
      <c r="A11" s="65" t="s">
        <v>109</v>
      </c>
      <c r="B11" s="90">
        <f>B8-B9</f>
        <v>-6.8600000000000136</v>
      </c>
      <c r="C11" s="107" t="s">
        <v>86</v>
      </c>
      <c r="D11" s="107"/>
      <c r="E11" s="62"/>
      <c r="F11" s="104" t="s">
        <v>9</v>
      </c>
      <c r="G11" s="105"/>
      <c r="H11" s="106"/>
      <c r="I11" s="74">
        <v>65</v>
      </c>
      <c r="J11" s="71"/>
      <c r="K11" s="102"/>
      <c r="L11" s="102"/>
      <c r="M11" s="151"/>
      <c r="N11" s="49"/>
      <c r="O11" s="49"/>
    </row>
    <row r="12" spans="1:16" ht="33.75" customHeight="1">
      <c r="A12" s="131" t="s">
        <v>89</v>
      </c>
      <c r="B12" s="132"/>
      <c r="C12" s="132"/>
      <c r="D12" s="132"/>
      <c r="E12" s="133"/>
      <c r="F12" s="134"/>
      <c r="G12" s="13"/>
      <c r="H12" s="135" t="s">
        <v>90</v>
      </c>
      <c r="I12" s="133"/>
      <c r="J12" s="133"/>
      <c r="K12" s="132"/>
      <c r="L12" s="132"/>
      <c r="M12" s="136"/>
      <c r="O12" s="49"/>
    </row>
    <row r="13" spans="1:16" ht="17.100000000000001" customHeight="1">
      <c r="A13" s="41" t="s">
        <v>27</v>
      </c>
      <c r="B13" s="42" t="s">
        <v>91</v>
      </c>
      <c r="C13" s="43" t="s">
        <v>92</v>
      </c>
      <c r="D13" s="113" t="s">
        <v>33</v>
      </c>
      <c r="E13" s="114"/>
      <c r="F13" s="115"/>
      <c r="G13" s="75"/>
      <c r="H13" s="116" t="s">
        <v>27</v>
      </c>
      <c r="I13" s="117"/>
      <c r="J13" s="118"/>
      <c r="K13" s="25" t="s">
        <v>91</v>
      </c>
      <c r="L13" s="25" t="s">
        <v>19</v>
      </c>
      <c r="M13" s="25" t="s">
        <v>33</v>
      </c>
      <c r="O13" s="49"/>
    </row>
    <row r="14" spans="1:16" ht="18" customHeight="1">
      <c r="A14" s="76" t="s">
        <v>116</v>
      </c>
      <c r="B14" s="84">
        <v>30</v>
      </c>
      <c r="C14" s="87">
        <v>8.11</v>
      </c>
      <c r="D14" s="98">
        <v>128494</v>
      </c>
      <c r="E14" s="99">
        <v>128494</v>
      </c>
      <c r="F14" s="100">
        <v>128494</v>
      </c>
      <c r="G14" s="15"/>
      <c r="H14" s="95" t="s">
        <v>70</v>
      </c>
      <c r="I14" s="96" t="s">
        <v>70</v>
      </c>
      <c r="J14" s="97" t="s">
        <v>70</v>
      </c>
      <c r="K14" s="84">
        <v>0.47</v>
      </c>
      <c r="L14" s="85">
        <v>-9.6199999999999992</v>
      </c>
      <c r="M14" s="86">
        <v>2250000</v>
      </c>
      <c r="O14" s="49"/>
    </row>
    <row r="15" spans="1:16" ht="18" customHeight="1">
      <c r="A15" s="76" t="s">
        <v>231</v>
      </c>
      <c r="B15" s="84">
        <v>7.98</v>
      </c>
      <c r="C15" s="87">
        <v>2.97</v>
      </c>
      <c r="D15" s="98">
        <v>33245763</v>
      </c>
      <c r="E15" s="99">
        <v>33245763</v>
      </c>
      <c r="F15" s="100">
        <v>33245763</v>
      </c>
      <c r="G15" s="15"/>
      <c r="H15" s="95" t="s">
        <v>56</v>
      </c>
      <c r="I15" s="96" t="s">
        <v>56</v>
      </c>
      <c r="J15" s="97" t="s">
        <v>56</v>
      </c>
      <c r="K15" s="84">
        <v>11</v>
      </c>
      <c r="L15" s="85">
        <v>-8.0299999999999994</v>
      </c>
      <c r="M15" s="86">
        <v>1379160</v>
      </c>
    </row>
    <row r="16" spans="1:16" ht="18" customHeight="1">
      <c r="A16" s="76" t="s">
        <v>44</v>
      </c>
      <c r="B16" s="84">
        <v>10.1</v>
      </c>
      <c r="C16" s="87">
        <v>1.51</v>
      </c>
      <c r="D16" s="98">
        <v>8352583</v>
      </c>
      <c r="E16" s="99">
        <v>8352583</v>
      </c>
      <c r="F16" s="100">
        <v>8352583</v>
      </c>
      <c r="G16" s="15"/>
      <c r="H16" s="95" t="s">
        <v>188</v>
      </c>
      <c r="I16" s="96" t="s">
        <v>188</v>
      </c>
      <c r="J16" s="97" t="s">
        <v>188</v>
      </c>
      <c r="K16" s="84">
        <v>0.16</v>
      </c>
      <c r="L16" s="85">
        <v>-5.88</v>
      </c>
      <c r="M16" s="86">
        <v>454628393</v>
      </c>
    </row>
    <row r="17" spans="1:13" ht="18" customHeight="1">
      <c r="A17" s="91" t="s">
        <v>110</v>
      </c>
      <c r="B17" s="92">
        <v>0.72</v>
      </c>
      <c r="C17" s="93">
        <v>1.41</v>
      </c>
      <c r="D17" s="98">
        <v>22012327</v>
      </c>
      <c r="E17" s="99">
        <v>22012327</v>
      </c>
      <c r="F17" s="100">
        <v>22012327</v>
      </c>
      <c r="G17" s="15"/>
      <c r="H17" s="95" t="s">
        <v>161</v>
      </c>
      <c r="I17" s="96" t="s">
        <v>161</v>
      </c>
      <c r="J17" s="97" t="s">
        <v>161</v>
      </c>
      <c r="K17" s="84">
        <v>3.88</v>
      </c>
      <c r="L17" s="85">
        <v>-5.37</v>
      </c>
      <c r="M17" s="86">
        <v>2154808</v>
      </c>
    </row>
    <row r="18" spans="1:13" ht="18" customHeight="1">
      <c r="A18" s="206" t="s">
        <v>270</v>
      </c>
      <c r="B18" s="92">
        <v>1.27</v>
      </c>
      <c r="C18" s="93">
        <v>0.79</v>
      </c>
      <c r="D18" s="98">
        <v>250000</v>
      </c>
      <c r="E18" s="99">
        <v>250000</v>
      </c>
      <c r="F18" s="100">
        <v>250000</v>
      </c>
      <c r="G18" s="15"/>
      <c r="H18" s="203" t="s">
        <v>216</v>
      </c>
      <c r="I18" s="204" t="s">
        <v>216</v>
      </c>
      <c r="J18" s="205" t="s">
        <v>216</v>
      </c>
      <c r="K18" s="92">
        <v>1.87</v>
      </c>
      <c r="L18" s="201">
        <v>-3.11</v>
      </c>
      <c r="M18" s="202">
        <v>24706463</v>
      </c>
    </row>
    <row r="19" spans="1:13" ht="28.5" customHeight="1">
      <c r="A19" s="119" t="s">
        <v>93</v>
      </c>
      <c r="B19" s="119"/>
      <c r="C19" s="119"/>
      <c r="D19" s="119"/>
      <c r="E19" s="119"/>
      <c r="F19" s="119"/>
      <c r="G19" s="16"/>
      <c r="H19" s="119" t="s">
        <v>94</v>
      </c>
      <c r="I19" s="119"/>
      <c r="J19" s="119"/>
      <c r="K19" s="119"/>
      <c r="L19" s="119"/>
      <c r="M19" s="119"/>
    </row>
    <row r="20" spans="1:13" ht="17.100000000000001" customHeight="1">
      <c r="A20" s="41" t="s">
        <v>27</v>
      </c>
      <c r="B20" s="42" t="s">
        <v>91</v>
      </c>
      <c r="C20" s="43" t="s">
        <v>92</v>
      </c>
      <c r="D20" s="113" t="s">
        <v>33</v>
      </c>
      <c r="E20" s="114"/>
      <c r="F20" s="115"/>
      <c r="G20" s="75"/>
      <c r="H20" s="120" t="s">
        <v>27</v>
      </c>
      <c r="I20" s="121"/>
      <c r="J20" s="122"/>
      <c r="K20" s="14" t="s">
        <v>91</v>
      </c>
      <c r="L20" s="14" t="s">
        <v>19</v>
      </c>
      <c r="M20" s="14" t="s">
        <v>1</v>
      </c>
    </row>
    <row r="21" spans="1:13" ht="18" customHeight="1">
      <c r="A21" s="76" t="s">
        <v>188</v>
      </c>
      <c r="B21" s="84">
        <v>0.16</v>
      </c>
      <c r="C21" s="88">
        <v>-5.88</v>
      </c>
      <c r="D21" s="98">
        <v>454628393</v>
      </c>
      <c r="E21" s="99">
        <v>454628393</v>
      </c>
      <c r="F21" s="100">
        <v>454628393</v>
      </c>
      <c r="G21" s="48"/>
      <c r="H21" s="95" t="s">
        <v>231</v>
      </c>
      <c r="I21" s="96" t="s">
        <v>231</v>
      </c>
      <c r="J21" s="97" t="s">
        <v>231</v>
      </c>
      <c r="K21" s="84">
        <v>7.98</v>
      </c>
      <c r="L21" s="88">
        <v>2.97</v>
      </c>
      <c r="M21" s="86">
        <v>261470005.88999999</v>
      </c>
    </row>
    <row r="22" spans="1:13" ht="18" customHeight="1">
      <c r="A22" s="76" t="s">
        <v>226</v>
      </c>
      <c r="B22" s="84">
        <v>0.06</v>
      </c>
      <c r="C22" s="88">
        <v>0</v>
      </c>
      <c r="D22" s="98">
        <v>75000000</v>
      </c>
      <c r="E22" s="99">
        <v>75000000</v>
      </c>
      <c r="F22" s="100">
        <v>75000000</v>
      </c>
      <c r="G22" s="48"/>
      <c r="H22" s="95" t="s">
        <v>44</v>
      </c>
      <c r="I22" s="96" t="s">
        <v>44</v>
      </c>
      <c r="J22" s="97" t="s">
        <v>44</v>
      </c>
      <c r="K22" s="84">
        <v>10.1</v>
      </c>
      <c r="L22" s="88">
        <v>1.51</v>
      </c>
      <c r="M22" s="86">
        <v>84046729.390000001</v>
      </c>
    </row>
    <row r="23" spans="1:13" ht="18" customHeight="1">
      <c r="A23" s="76" t="s">
        <v>231</v>
      </c>
      <c r="B23" s="84">
        <v>7.98</v>
      </c>
      <c r="C23" s="88">
        <v>2.97</v>
      </c>
      <c r="D23" s="98">
        <v>33245763</v>
      </c>
      <c r="E23" s="99">
        <v>33245763</v>
      </c>
      <c r="F23" s="100">
        <v>33245763</v>
      </c>
      <c r="G23" s="48"/>
      <c r="H23" s="95" t="s">
        <v>188</v>
      </c>
      <c r="I23" s="96" t="s">
        <v>188</v>
      </c>
      <c r="J23" s="97" t="s">
        <v>188</v>
      </c>
      <c r="K23" s="84">
        <v>0.16</v>
      </c>
      <c r="L23" s="88">
        <v>-5.88</v>
      </c>
      <c r="M23" s="86">
        <v>75127542.870000005</v>
      </c>
    </row>
    <row r="24" spans="1:13" ht="18" customHeight="1">
      <c r="A24" s="80" t="s">
        <v>216</v>
      </c>
      <c r="B24" s="84">
        <v>1.87</v>
      </c>
      <c r="C24" s="88">
        <v>-3.11</v>
      </c>
      <c r="D24" s="98">
        <v>24706463</v>
      </c>
      <c r="E24" s="99">
        <v>24706463</v>
      </c>
      <c r="F24" s="100">
        <v>24706463</v>
      </c>
      <c r="G24" s="48"/>
      <c r="H24" s="95" t="s">
        <v>55</v>
      </c>
      <c r="I24" s="96" t="s">
        <v>55</v>
      </c>
      <c r="J24" s="97" t="s">
        <v>55</v>
      </c>
      <c r="K24" s="84">
        <v>3.07</v>
      </c>
      <c r="L24" s="88">
        <v>-0.32</v>
      </c>
      <c r="M24" s="86">
        <v>48547356.240000002</v>
      </c>
    </row>
    <row r="25" spans="1:13" ht="18" customHeight="1">
      <c r="A25" s="76" t="s">
        <v>110</v>
      </c>
      <c r="B25" s="84">
        <v>0.72</v>
      </c>
      <c r="C25" s="88">
        <v>1.41</v>
      </c>
      <c r="D25" s="98">
        <v>22012327</v>
      </c>
      <c r="E25" s="99">
        <v>22012327</v>
      </c>
      <c r="F25" s="100">
        <v>22012327</v>
      </c>
      <c r="G25" s="48"/>
      <c r="H25" s="203" t="s">
        <v>216</v>
      </c>
      <c r="I25" s="204" t="s">
        <v>216</v>
      </c>
      <c r="J25" s="205" t="s">
        <v>216</v>
      </c>
      <c r="K25" s="84">
        <v>1.87</v>
      </c>
      <c r="L25" s="88">
        <v>-3.11</v>
      </c>
      <c r="M25" s="86">
        <v>46569559.700000003</v>
      </c>
    </row>
    <row r="26" spans="1:13" ht="23.25" customHeight="1">
      <c r="A26" s="110" t="s">
        <v>233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</row>
    <row r="27" spans="1:13" s="7" customFormat="1" ht="27.75" customHeight="1">
      <c r="A27" s="73" t="s">
        <v>272</v>
      </c>
      <c r="B27" s="123" t="s">
        <v>273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5"/>
    </row>
    <row r="28" spans="1:13" ht="20.25" customHeight="1">
      <c r="A28" s="109" t="s">
        <v>95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</sheetData>
  <mergeCells count="53">
    <mergeCell ref="A4:K4"/>
    <mergeCell ref="A1:C1"/>
    <mergeCell ref="A12:F12"/>
    <mergeCell ref="H12:M12"/>
    <mergeCell ref="J5:L5"/>
    <mergeCell ref="J6:L6"/>
    <mergeCell ref="C10:D10"/>
    <mergeCell ref="C8:D8"/>
    <mergeCell ref="C7:D7"/>
    <mergeCell ref="B6:C6"/>
    <mergeCell ref="B5:C5"/>
    <mergeCell ref="C11:D11"/>
    <mergeCell ref="D2:F2"/>
    <mergeCell ref="A2:C2"/>
    <mergeCell ref="A3:C3"/>
    <mergeCell ref="M10:M11"/>
    <mergeCell ref="A28:M28"/>
    <mergeCell ref="D25:F25"/>
    <mergeCell ref="H25:J25"/>
    <mergeCell ref="A26:M26"/>
    <mergeCell ref="D13:F13"/>
    <mergeCell ref="H13:J13"/>
    <mergeCell ref="A19:F19"/>
    <mergeCell ref="H19:M19"/>
    <mergeCell ref="D20:F20"/>
    <mergeCell ref="H20:J20"/>
    <mergeCell ref="D14:F14"/>
    <mergeCell ref="D15:F15"/>
    <mergeCell ref="B27:M27"/>
    <mergeCell ref="H17:J17"/>
    <mergeCell ref="D24:F24"/>
    <mergeCell ref="H24:J24"/>
    <mergeCell ref="K8:L8"/>
    <mergeCell ref="K10:L11"/>
    <mergeCell ref="D21:F21"/>
    <mergeCell ref="H21:J21"/>
    <mergeCell ref="D16:F16"/>
    <mergeCell ref="D17:F17"/>
    <mergeCell ref="F8:H8"/>
    <mergeCell ref="F9:H9"/>
    <mergeCell ref="F10:H10"/>
    <mergeCell ref="C9:D9"/>
    <mergeCell ref="F11:H11"/>
    <mergeCell ref="H14:J14"/>
    <mergeCell ref="H15:J15"/>
    <mergeCell ref="K9:L9"/>
    <mergeCell ref="H23:J23"/>
    <mergeCell ref="D23:F23"/>
    <mergeCell ref="D22:F22"/>
    <mergeCell ref="H22:J22"/>
    <mergeCell ref="H16:J16"/>
    <mergeCell ref="H18:J18"/>
    <mergeCell ref="D18:F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rightToLeft="1" workbookViewId="0">
      <selection activeCell="A43" sqref="A43:XFD43"/>
    </sheetView>
  </sheetViews>
  <sheetFormatPr defaultColWidth="9" defaultRowHeight="22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24.75" customHeight="1">
      <c r="B1" s="162" t="s">
        <v>290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ht="30.75" customHeight="1">
      <c r="B2" s="44" t="s">
        <v>10</v>
      </c>
      <c r="C2" s="45" t="s">
        <v>11</v>
      </c>
      <c r="D2" s="45" t="s">
        <v>12</v>
      </c>
      <c r="E2" s="45" t="s">
        <v>13</v>
      </c>
      <c r="F2" s="45" t="s">
        <v>14</v>
      </c>
      <c r="G2" s="45" t="s">
        <v>15</v>
      </c>
      <c r="H2" s="45" t="s">
        <v>16</v>
      </c>
      <c r="I2" s="45" t="s">
        <v>17</v>
      </c>
      <c r="J2" s="45" t="s">
        <v>18</v>
      </c>
      <c r="K2" s="45" t="s">
        <v>19</v>
      </c>
      <c r="L2" s="45" t="s">
        <v>3</v>
      </c>
      <c r="M2" s="45" t="s">
        <v>2</v>
      </c>
      <c r="N2" s="45" t="s">
        <v>1</v>
      </c>
    </row>
    <row r="3" spans="2:14" ht="15" customHeight="1">
      <c r="B3" s="178" t="s">
        <v>20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66"/>
    </row>
    <row r="4" spans="2:14" ht="15" customHeight="1">
      <c r="B4" s="53" t="s">
        <v>237</v>
      </c>
      <c r="C4" s="54" t="s">
        <v>238</v>
      </c>
      <c r="D4" s="17">
        <v>0.37</v>
      </c>
      <c r="E4" s="17">
        <v>0.37</v>
      </c>
      <c r="F4" s="17">
        <v>0.37</v>
      </c>
      <c r="G4" s="17">
        <v>0.37</v>
      </c>
      <c r="H4" s="17">
        <v>0.37</v>
      </c>
      <c r="I4" s="17">
        <v>0.37</v>
      </c>
      <c r="J4" s="17">
        <v>0.37</v>
      </c>
      <c r="K4" s="18">
        <v>0</v>
      </c>
      <c r="L4" s="19">
        <v>4</v>
      </c>
      <c r="M4" s="19">
        <v>12526500</v>
      </c>
      <c r="N4" s="19">
        <v>4634805</v>
      </c>
    </row>
    <row r="5" spans="2:14" ht="15" customHeight="1">
      <c r="B5" s="34" t="s">
        <v>181</v>
      </c>
      <c r="C5" s="54" t="s">
        <v>182</v>
      </c>
      <c r="D5" s="17">
        <v>2.1800000000000002</v>
      </c>
      <c r="E5" s="17">
        <v>2.1800000000000002</v>
      </c>
      <c r="F5" s="17">
        <v>2.16</v>
      </c>
      <c r="G5" s="17">
        <v>2.17</v>
      </c>
      <c r="H5" s="17">
        <v>2.19</v>
      </c>
      <c r="I5" s="17">
        <v>2.16</v>
      </c>
      <c r="J5" s="17">
        <v>2.1800000000000002</v>
      </c>
      <c r="K5" s="18">
        <v>-0.92</v>
      </c>
      <c r="L5" s="19">
        <v>34</v>
      </c>
      <c r="M5" s="19">
        <v>17088709</v>
      </c>
      <c r="N5" s="19">
        <v>37001838.409999996</v>
      </c>
    </row>
    <row r="6" spans="2:14" ht="15" customHeight="1">
      <c r="B6" s="34" t="s">
        <v>167</v>
      </c>
      <c r="C6" s="54" t="s">
        <v>168</v>
      </c>
      <c r="D6" s="17">
        <v>0.5</v>
      </c>
      <c r="E6" s="17">
        <v>0.5</v>
      </c>
      <c r="F6" s="17">
        <v>0.5</v>
      </c>
      <c r="G6" s="17">
        <v>0.5</v>
      </c>
      <c r="H6" s="17">
        <v>0.5</v>
      </c>
      <c r="I6" s="17">
        <v>0.5</v>
      </c>
      <c r="J6" s="17">
        <v>0.5</v>
      </c>
      <c r="K6" s="18">
        <v>0</v>
      </c>
      <c r="L6" s="19">
        <v>2</v>
      </c>
      <c r="M6" s="19">
        <v>1200000</v>
      </c>
      <c r="N6" s="19">
        <v>600000</v>
      </c>
    </row>
    <row r="7" spans="2:14" ht="15" customHeight="1">
      <c r="B7" s="35" t="s">
        <v>245</v>
      </c>
      <c r="C7" s="11" t="s">
        <v>246</v>
      </c>
      <c r="D7" s="17">
        <v>0.12</v>
      </c>
      <c r="E7" s="17">
        <v>0.12</v>
      </c>
      <c r="F7" s="17">
        <v>0.12</v>
      </c>
      <c r="G7" s="17">
        <v>0.12</v>
      </c>
      <c r="H7" s="17">
        <v>0.12</v>
      </c>
      <c r="I7" s="17">
        <v>0.12</v>
      </c>
      <c r="J7" s="17">
        <v>0.12</v>
      </c>
      <c r="K7" s="18">
        <v>0</v>
      </c>
      <c r="L7" s="19">
        <v>3</v>
      </c>
      <c r="M7" s="19">
        <v>10000000</v>
      </c>
      <c r="N7" s="19">
        <v>1200000</v>
      </c>
    </row>
    <row r="8" spans="2:14" ht="15" customHeight="1">
      <c r="B8" s="34" t="s">
        <v>178</v>
      </c>
      <c r="C8" s="11" t="s">
        <v>177</v>
      </c>
      <c r="D8" s="17">
        <v>0.2</v>
      </c>
      <c r="E8" s="17">
        <v>0.2</v>
      </c>
      <c r="F8" s="17">
        <v>0.2</v>
      </c>
      <c r="G8" s="17">
        <v>0.2</v>
      </c>
      <c r="H8" s="17">
        <v>0.2</v>
      </c>
      <c r="I8" s="17">
        <v>0.2</v>
      </c>
      <c r="J8" s="17">
        <v>0.2</v>
      </c>
      <c r="K8" s="18">
        <v>0</v>
      </c>
      <c r="L8" s="19">
        <v>2</v>
      </c>
      <c r="M8" s="19">
        <v>1150000</v>
      </c>
      <c r="N8" s="19">
        <v>230000</v>
      </c>
    </row>
    <row r="9" spans="2:14" ht="15" customHeight="1">
      <c r="B9" s="34" t="s">
        <v>267</v>
      </c>
      <c r="C9" s="11" t="s">
        <v>268</v>
      </c>
      <c r="D9" s="17">
        <v>0.57999999999999996</v>
      </c>
      <c r="E9" s="17">
        <v>0.57999999999999996</v>
      </c>
      <c r="F9" s="17">
        <v>0.57999999999999996</v>
      </c>
      <c r="G9" s="17">
        <v>0.57999999999999996</v>
      </c>
      <c r="H9" s="17">
        <v>0.57999999999999996</v>
      </c>
      <c r="I9" s="17">
        <v>0.57999999999999996</v>
      </c>
      <c r="J9" s="17">
        <v>0.57999999999999996</v>
      </c>
      <c r="K9" s="18">
        <v>0</v>
      </c>
      <c r="L9" s="19">
        <v>1</v>
      </c>
      <c r="M9" s="19">
        <v>100000</v>
      </c>
      <c r="N9" s="19">
        <v>58000</v>
      </c>
    </row>
    <row r="10" spans="2:14" ht="15" customHeight="1">
      <c r="B10" s="34" t="s">
        <v>270</v>
      </c>
      <c r="C10" s="11" t="s">
        <v>271</v>
      </c>
      <c r="D10" s="17">
        <v>1.26</v>
      </c>
      <c r="E10" s="17">
        <v>1.27</v>
      </c>
      <c r="F10" s="17">
        <v>1.26</v>
      </c>
      <c r="G10" s="17">
        <v>1.26</v>
      </c>
      <c r="H10" s="17">
        <v>1.26</v>
      </c>
      <c r="I10" s="17">
        <v>1.27</v>
      </c>
      <c r="J10" s="17">
        <v>1.26</v>
      </c>
      <c r="K10" s="18">
        <v>0.79</v>
      </c>
      <c r="L10" s="19">
        <v>3</v>
      </c>
      <c r="M10" s="19">
        <v>250000</v>
      </c>
      <c r="N10" s="19">
        <v>316000</v>
      </c>
    </row>
    <row r="11" spans="2:14" ht="15" customHeight="1">
      <c r="B11" s="34" t="s">
        <v>188</v>
      </c>
      <c r="C11" s="11" t="s">
        <v>189</v>
      </c>
      <c r="D11" s="17">
        <v>0.17</v>
      </c>
      <c r="E11" s="17">
        <v>0.18</v>
      </c>
      <c r="F11" s="17">
        <v>0.16</v>
      </c>
      <c r="G11" s="17">
        <v>0.17</v>
      </c>
      <c r="H11" s="17">
        <v>0.16</v>
      </c>
      <c r="I11" s="17">
        <v>0.16</v>
      </c>
      <c r="J11" s="17">
        <v>0.17</v>
      </c>
      <c r="K11" s="18">
        <v>-5.88</v>
      </c>
      <c r="L11" s="19">
        <v>40</v>
      </c>
      <c r="M11" s="19">
        <v>454628393</v>
      </c>
      <c r="N11" s="19">
        <v>75127542.870000005</v>
      </c>
    </row>
    <row r="12" spans="2:14" ht="15" customHeight="1">
      <c r="B12" s="34" t="s">
        <v>226</v>
      </c>
      <c r="C12" s="11" t="s">
        <v>227</v>
      </c>
      <c r="D12" s="17">
        <v>0.06</v>
      </c>
      <c r="E12" s="17">
        <v>0.06</v>
      </c>
      <c r="F12" s="17">
        <v>0.06</v>
      </c>
      <c r="G12" s="17">
        <v>0.06</v>
      </c>
      <c r="H12" s="17">
        <v>0.06</v>
      </c>
      <c r="I12" s="17">
        <v>0.06</v>
      </c>
      <c r="J12" s="17">
        <v>0.06</v>
      </c>
      <c r="K12" s="18">
        <v>0</v>
      </c>
      <c r="L12" s="19">
        <v>5</v>
      </c>
      <c r="M12" s="19">
        <v>75000000</v>
      </c>
      <c r="N12" s="19">
        <v>4500000</v>
      </c>
    </row>
    <row r="13" spans="2:14" ht="15" customHeight="1">
      <c r="B13" s="179" t="s">
        <v>21</v>
      </c>
      <c r="C13" s="168"/>
      <c r="D13" s="169"/>
      <c r="E13" s="170"/>
      <c r="F13" s="170"/>
      <c r="G13" s="170"/>
      <c r="H13" s="170"/>
      <c r="I13" s="170"/>
      <c r="J13" s="170"/>
      <c r="K13" s="171"/>
      <c r="L13" s="19">
        <f>SUM(L4:L12)</f>
        <v>94</v>
      </c>
      <c r="M13" s="19">
        <f>SUM(M4:M12)</f>
        <v>571943602</v>
      </c>
      <c r="N13" s="19">
        <f>SUM(N4:N12)</f>
        <v>123668186.28</v>
      </c>
    </row>
    <row r="14" spans="2:14" ht="15" customHeight="1">
      <c r="B14" s="164" t="s">
        <v>230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</row>
    <row r="15" spans="2:14" ht="15" customHeight="1">
      <c r="B15" s="34" t="s">
        <v>231</v>
      </c>
      <c r="C15" s="11" t="s">
        <v>232</v>
      </c>
      <c r="D15" s="17">
        <v>7.75</v>
      </c>
      <c r="E15" s="17">
        <v>7.99</v>
      </c>
      <c r="F15" s="17">
        <v>7.75</v>
      </c>
      <c r="G15" s="17">
        <v>7.86</v>
      </c>
      <c r="H15" s="17">
        <v>7.69</v>
      </c>
      <c r="I15" s="17">
        <v>7.98</v>
      </c>
      <c r="J15" s="17">
        <v>7.75</v>
      </c>
      <c r="K15" s="18">
        <v>2.97</v>
      </c>
      <c r="L15" s="19">
        <v>170</v>
      </c>
      <c r="M15" s="19">
        <v>33245763</v>
      </c>
      <c r="N15" s="19">
        <v>261470005.88999999</v>
      </c>
    </row>
    <row r="16" spans="2:14" ht="15" customHeight="1">
      <c r="B16" s="180" t="s">
        <v>234</v>
      </c>
      <c r="C16" s="168"/>
      <c r="D16" s="181"/>
      <c r="E16" s="182"/>
      <c r="F16" s="182"/>
      <c r="G16" s="182"/>
      <c r="H16" s="182"/>
      <c r="I16" s="182"/>
      <c r="J16" s="182"/>
      <c r="K16" s="171"/>
      <c r="L16" s="19">
        <f>L15</f>
        <v>170</v>
      </c>
      <c r="M16" s="19">
        <f t="shared" ref="M16:N16" si="0">M15</f>
        <v>33245763</v>
      </c>
      <c r="N16" s="19">
        <f t="shared" si="0"/>
        <v>261470005.88999999</v>
      </c>
    </row>
    <row r="17" spans="2:14" ht="15" customHeight="1">
      <c r="B17" s="164" t="s">
        <v>30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</row>
    <row r="18" spans="2:14" ht="15" customHeight="1">
      <c r="B18" s="34" t="s">
        <v>70</v>
      </c>
      <c r="C18" s="11" t="s">
        <v>71</v>
      </c>
      <c r="D18" s="17">
        <v>0.47</v>
      </c>
      <c r="E18" s="17">
        <v>0.47</v>
      </c>
      <c r="F18" s="17">
        <v>0.47</v>
      </c>
      <c r="G18" s="17">
        <v>0.47</v>
      </c>
      <c r="H18" s="17">
        <v>0.52</v>
      </c>
      <c r="I18" s="17">
        <v>0.47</v>
      </c>
      <c r="J18" s="17">
        <v>0.52</v>
      </c>
      <c r="K18" s="18">
        <v>-9.6199999999999992</v>
      </c>
      <c r="L18" s="19">
        <v>4</v>
      </c>
      <c r="M18" s="19">
        <v>2250000</v>
      </c>
      <c r="N18" s="19">
        <v>1057500</v>
      </c>
    </row>
    <row r="19" spans="2:14" ht="15" customHeight="1">
      <c r="B19" s="180" t="s">
        <v>297</v>
      </c>
      <c r="C19" s="168"/>
      <c r="D19" s="181"/>
      <c r="E19" s="182"/>
      <c r="F19" s="182"/>
      <c r="G19" s="182"/>
      <c r="H19" s="182"/>
      <c r="I19" s="182"/>
      <c r="J19" s="182"/>
      <c r="K19" s="171"/>
      <c r="L19" s="19">
        <f>L18</f>
        <v>4</v>
      </c>
      <c r="M19" s="19">
        <f t="shared" ref="M19:N19" si="1">M18</f>
        <v>2250000</v>
      </c>
      <c r="N19" s="19">
        <f t="shared" si="1"/>
        <v>1057500</v>
      </c>
    </row>
    <row r="20" spans="2:14" ht="15" customHeight="1">
      <c r="B20" s="172" t="s">
        <v>22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66"/>
    </row>
    <row r="21" spans="2:14" ht="15" customHeight="1">
      <c r="B21" s="34" t="s">
        <v>190</v>
      </c>
      <c r="C21" s="11" t="s">
        <v>191</v>
      </c>
      <c r="D21" s="17">
        <v>30</v>
      </c>
      <c r="E21" s="17">
        <v>30</v>
      </c>
      <c r="F21" s="17">
        <v>30</v>
      </c>
      <c r="G21" s="17">
        <v>30</v>
      </c>
      <c r="H21" s="17">
        <v>30.75</v>
      </c>
      <c r="I21" s="17">
        <v>30</v>
      </c>
      <c r="J21" s="17">
        <v>30.75</v>
      </c>
      <c r="K21" s="18">
        <v>-2.44</v>
      </c>
      <c r="L21" s="19">
        <v>6</v>
      </c>
      <c r="M21" s="19">
        <v>832313</v>
      </c>
      <c r="N21" s="19">
        <v>24969390</v>
      </c>
    </row>
    <row r="22" spans="2:14" ht="15" customHeight="1">
      <c r="B22" s="53" t="s">
        <v>192</v>
      </c>
      <c r="C22" s="54" t="s">
        <v>193</v>
      </c>
      <c r="D22" s="17">
        <v>3.07</v>
      </c>
      <c r="E22" s="17">
        <v>3.07</v>
      </c>
      <c r="F22" s="17">
        <v>3.06</v>
      </c>
      <c r="G22" s="17">
        <v>3.07</v>
      </c>
      <c r="H22" s="17">
        <v>3.01</v>
      </c>
      <c r="I22" s="17">
        <v>3.07</v>
      </c>
      <c r="J22" s="17">
        <v>3.1</v>
      </c>
      <c r="K22" s="18">
        <v>-0.97</v>
      </c>
      <c r="L22" s="19">
        <v>142</v>
      </c>
      <c r="M22" s="19">
        <v>9200000</v>
      </c>
      <c r="N22" s="19">
        <v>28240200</v>
      </c>
    </row>
    <row r="23" spans="2:14" ht="15" customHeight="1">
      <c r="B23" s="35" t="s">
        <v>133</v>
      </c>
      <c r="C23" s="11" t="s">
        <v>134</v>
      </c>
      <c r="D23" s="17">
        <v>10.3</v>
      </c>
      <c r="E23" s="17">
        <v>10.3</v>
      </c>
      <c r="F23" s="17">
        <v>10.25</v>
      </c>
      <c r="G23" s="17">
        <v>10.27</v>
      </c>
      <c r="H23" s="17">
        <v>10.3</v>
      </c>
      <c r="I23" s="17">
        <v>10.25</v>
      </c>
      <c r="J23" s="17">
        <v>10.3</v>
      </c>
      <c r="K23" s="18">
        <v>-0.49</v>
      </c>
      <c r="L23" s="19">
        <v>4</v>
      </c>
      <c r="M23" s="19">
        <v>390000</v>
      </c>
      <c r="N23" s="19">
        <v>4004750</v>
      </c>
    </row>
    <row r="24" spans="2:14" ht="15" customHeight="1">
      <c r="B24" s="34" t="s">
        <v>56</v>
      </c>
      <c r="C24" s="11" t="s">
        <v>57</v>
      </c>
      <c r="D24" s="17">
        <v>11.5</v>
      </c>
      <c r="E24" s="17">
        <v>11.75</v>
      </c>
      <c r="F24" s="17">
        <v>11</v>
      </c>
      <c r="G24" s="17">
        <v>11.34</v>
      </c>
      <c r="H24" s="17">
        <v>11.78</v>
      </c>
      <c r="I24" s="17">
        <v>11</v>
      </c>
      <c r="J24" s="17">
        <v>11.96</v>
      </c>
      <c r="K24" s="18">
        <v>-8.0299999999999994</v>
      </c>
      <c r="L24" s="19">
        <v>13</v>
      </c>
      <c r="M24" s="19">
        <v>1379160</v>
      </c>
      <c r="N24" s="19">
        <v>15637840</v>
      </c>
    </row>
    <row r="25" spans="2:14" ht="15" customHeight="1">
      <c r="B25" s="180" t="s">
        <v>43</v>
      </c>
      <c r="C25" s="168"/>
      <c r="D25" s="181"/>
      <c r="E25" s="182"/>
      <c r="F25" s="182"/>
      <c r="G25" s="182"/>
      <c r="H25" s="182"/>
      <c r="I25" s="182"/>
      <c r="J25" s="182"/>
      <c r="K25" s="171"/>
      <c r="L25" s="19">
        <f>SUM(L21:L24)</f>
        <v>165</v>
      </c>
      <c r="M25" s="19">
        <f>SUM(M21:M24)</f>
        <v>11801473</v>
      </c>
      <c r="N25" s="19">
        <f>SUM(N21:N24)</f>
        <v>72852180</v>
      </c>
    </row>
    <row r="26" spans="2:14" ht="15" customHeight="1">
      <c r="B26" s="164" t="s">
        <v>23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</row>
    <row r="27" spans="2:14" ht="15" customHeight="1">
      <c r="B27" s="34" t="s">
        <v>55</v>
      </c>
      <c r="C27" s="11" t="s">
        <v>54</v>
      </c>
      <c r="D27" s="17">
        <v>3.09</v>
      </c>
      <c r="E27" s="17">
        <v>3.09</v>
      </c>
      <c r="F27" s="17">
        <v>3.05</v>
      </c>
      <c r="G27" s="17">
        <v>3.06</v>
      </c>
      <c r="H27" s="17">
        <v>3.09</v>
      </c>
      <c r="I27" s="17">
        <v>3.07</v>
      </c>
      <c r="J27" s="17">
        <v>3.08</v>
      </c>
      <c r="K27" s="18">
        <v>-0.32</v>
      </c>
      <c r="L27" s="19">
        <v>41</v>
      </c>
      <c r="M27" s="19">
        <v>15852744</v>
      </c>
      <c r="N27" s="19">
        <v>48547356.240000002</v>
      </c>
    </row>
    <row r="28" spans="2:14" ht="15" customHeight="1">
      <c r="B28" s="34" t="s">
        <v>110</v>
      </c>
      <c r="C28" s="11" t="s">
        <v>111</v>
      </c>
      <c r="D28" s="17">
        <v>0.71</v>
      </c>
      <c r="E28" s="17">
        <v>0.72</v>
      </c>
      <c r="F28" s="17">
        <v>0.71</v>
      </c>
      <c r="G28" s="17">
        <v>0.71</v>
      </c>
      <c r="H28" s="17">
        <v>0.72</v>
      </c>
      <c r="I28" s="17">
        <v>0.72</v>
      </c>
      <c r="J28" s="17">
        <v>0.71</v>
      </c>
      <c r="K28" s="18">
        <v>1.41</v>
      </c>
      <c r="L28" s="19">
        <v>6</v>
      </c>
      <c r="M28" s="19">
        <v>22012327</v>
      </c>
      <c r="N28" s="19">
        <v>15648752.17</v>
      </c>
    </row>
    <row r="29" spans="2:14" ht="15" customHeight="1">
      <c r="B29" s="34" t="s">
        <v>243</v>
      </c>
      <c r="C29" s="11" t="s">
        <v>244</v>
      </c>
      <c r="D29" s="17">
        <v>0.9</v>
      </c>
      <c r="E29" s="17">
        <v>0.9</v>
      </c>
      <c r="F29" s="17">
        <v>0.88</v>
      </c>
      <c r="G29" s="17">
        <v>0.88</v>
      </c>
      <c r="H29" s="17">
        <v>0.9</v>
      </c>
      <c r="I29" s="17">
        <v>0.88</v>
      </c>
      <c r="J29" s="17">
        <v>0.9</v>
      </c>
      <c r="K29" s="18">
        <v>-2.2200000000000002</v>
      </c>
      <c r="L29" s="19">
        <v>3</v>
      </c>
      <c r="M29" s="19">
        <v>1742000</v>
      </c>
      <c r="N29" s="19">
        <v>1534960</v>
      </c>
    </row>
    <row r="30" spans="2:14" ht="15" customHeight="1">
      <c r="B30" s="53" t="s">
        <v>252</v>
      </c>
      <c r="C30" s="54" t="s">
        <v>253</v>
      </c>
      <c r="D30" s="17">
        <v>15.45</v>
      </c>
      <c r="E30" s="17">
        <v>15.45</v>
      </c>
      <c r="F30" s="17">
        <v>15.45</v>
      </c>
      <c r="G30" s="17">
        <v>15.45</v>
      </c>
      <c r="H30" s="17">
        <v>15.5</v>
      </c>
      <c r="I30" s="17">
        <v>15.45</v>
      </c>
      <c r="J30" s="17">
        <v>15.5</v>
      </c>
      <c r="K30" s="18">
        <v>-0.32</v>
      </c>
      <c r="L30" s="19">
        <v>1</v>
      </c>
      <c r="M30" s="19">
        <v>50000</v>
      </c>
      <c r="N30" s="19">
        <v>772500</v>
      </c>
    </row>
    <row r="31" spans="2:14" ht="15" customHeight="1">
      <c r="B31" s="34" t="s">
        <v>124</v>
      </c>
      <c r="C31" s="11" t="s">
        <v>125</v>
      </c>
      <c r="D31" s="17">
        <v>1.9</v>
      </c>
      <c r="E31" s="17">
        <v>1.9</v>
      </c>
      <c r="F31" s="17">
        <v>1.9</v>
      </c>
      <c r="G31" s="17">
        <v>1.9</v>
      </c>
      <c r="H31" s="17">
        <v>1.9</v>
      </c>
      <c r="I31" s="17">
        <v>1.9</v>
      </c>
      <c r="J31" s="17">
        <v>1.9</v>
      </c>
      <c r="K31" s="18">
        <v>0</v>
      </c>
      <c r="L31" s="19">
        <v>1</v>
      </c>
      <c r="M31" s="19">
        <v>76000</v>
      </c>
      <c r="N31" s="19">
        <v>144400</v>
      </c>
    </row>
    <row r="32" spans="2:14" ht="15" customHeight="1">
      <c r="B32" s="34" t="s">
        <v>217</v>
      </c>
      <c r="C32" s="11" t="s">
        <v>219</v>
      </c>
      <c r="D32" s="17">
        <v>1.55</v>
      </c>
      <c r="E32" s="17">
        <v>1.55</v>
      </c>
      <c r="F32" s="17">
        <v>1.55</v>
      </c>
      <c r="G32" s="17">
        <v>1.55</v>
      </c>
      <c r="H32" s="17">
        <v>1.55</v>
      </c>
      <c r="I32" s="17">
        <v>1.55</v>
      </c>
      <c r="J32" s="17">
        <v>1.55</v>
      </c>
      <c r="K32" s="18">
        <v>0</v>
      </c>
      <c r="L32" s="19">
        <v>25</v>
      </c>
      <c r="M32" s="19">
        <v>12375001</v>
      </c>
      <c r="N32" s="19">
        <v>19181251.550000001</v>
      </c>
    </row>
    <row r="33" spans="2:14" ht="15" customHeight="1">
      <c r="B33" s="34" t="s">
        <v>216</v>
      </c>
      <c r="C33" s="11" t="s">
        <v>218</v>
      </c>
      <c r="D33" s="17">
        <v>1.88</v>
      </c>
      <c r="E33" s="17">
        <v>1.92</v>
      </c>
      <c r="F33" s="17">
        <v>1.85</v>
      </c>
      <c r="G33" s="17">
        <v>1.88</v>
      </c>
      <c r="H33" s="17">
        <v>1.91</v>
      </c>
      <c r="I33" s="17">
        <v>1.87</v>
      </c>
      <c r="J33" s="17">
        <v>1.93</v>
      </c>
      <c r="K33" s="18">
        <v>-3.11</v>
      </c>
      <c r="L33" s="19">
        <v>29</v>
      </c>
      <c r="M33" s="19">
        <v>24706463</v>
      </c>
      <c r="N33" s="19">
        <v>46569559.700000003</v>
      </c>
    </row>
    <row r="34" spans="2:14" ht="15" customHeight="1">
      <c r="B34" s="34" t="s">
        <v>120</v>
      </c>
      <c r="C34" s="11" t="s">
        <v>119</v>
      </c>
      <c r="D34" s="17">
        <v>9.1999999999999993</v>
      </c>
      <c r="E34" s="17">
        <v>9.1999999999999993</v>
      </c>
      <c r="F34" s="17">
        <v>9.1999999999999993</v>
      </c>
      <c r="G34" s="17">
        <v>9.1999999999999993</v>
      </c>
      <c r="H34" s="77">
        <v>9.1999999999999993</v>
      </c>
      <c r="I34" s="17">
        <v>9.1999999999999993</v>
      </c>
      <c r="J34" s="17">
        <v>9.1999999999999993</v>
      </c>
      <c r="K34" s="18">
        <v>0</v>
      </c>
      <c r="L34" s="19">
        <v>2</v>
      </c>
      <c r="M34" s="19">
        <v>17528</v>
      </c>
      <c r="N34" s="19">
        <v>161257.60000000001</v>
      </c>
    </row>
    <row r="35" spans="2:14" ht="15" customHeight="1">
      <c r="B35" s="34" t="s">
        <v>161</v>
      </c>
      <c r="C35" s="11" t="s">
        <v>162</v>
      </c>
      <c r="D35" s="17">
        <v>4</v>
      </c>
      <c r="E35" s="17">
        <v>4</v>
      </c>
      <c r="F35" s="17">
        <v>3.88</v>
      </c>
      <c r="G35" s="17">
        <v>3.96</v>
      </c>
      <c r="H35" s="77">
        <v>4.0999999999999996</v>
      </c>
      <c r="I35" s="17">
        <v>3.88</v>
      </c>
      <c r="J35" s="17">
        <v>4.0999999999999996</v>
      </c>
      <c r="K35" s="18">
        <v>-5.37</v>
      </c>
      <c r="L35" s="19">
        <v>13</v>
      </c>
      <c r="M35" s="19">
        <v>2154808</v>
      </c>
      <c r="N35" s="19">
        <v>8530432</v>
      </c>
    </row>
    <row r="36" spans="2:14" ht="15" customHeight="1">
      <c r="B36" s="174" t="s">
        <v>24</v>
      </c>
      <c r="C36" s="168"/>
      <c r="D36" s="187"/>
      <c r="E36" s="170"/>
      <c r="F36" s="170"/>
      <c r="G36" s="170"/>
      <c r="H36" s="170"/>
      <c r="I36" s="170"/>
      <c r="J36" s="170"/>
      <c r="K36" s="171"/>
      <c r="L36" s="19">
        <f>SUM(L27:L35)</f>
        <v>121</v>
      </c>
      <c r="M36" s="19">
        <f>SUM(M27:M35)</f>
        <v>78986871</v>
      </c>
      <c r="N36" s="19">
        <f>SUM(N27:N35)</f>
        <v>141090469.25999999</v>
      </c>
    </row>
    <row r="37" spans="2:14" ht="15" customHeight="1">
      <c r="B37" s="172" t="s">
        <v>37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66"/>
    </row>
    <row r="38" spans="2:14" ht="15" customHeight="1">
      <c r="B38" s="53" t="s">
        <v>228</v>
      </c>
      <c r="C38" s="54" t="s">
        <v>229</v>
      </c>
      <c r="D38" s="17">
        <v>8.6</v>
      </c>
      <c r="E38" s="17">
        <v>8.6</v>
      </c>
      <c r="F38" s="17">
        <v>8.6</v>
      </c>
      <c r="G38" s="17">
        <v>8.6</v>
      </c>
      <c r="H38" s="17">
        <v>8.5500000000000007</v>
      </c>
      <c r="I38" s="17">
        <v>8.6</v>
      </c>
      <c r="J38" s="17">
        <v>8.5500000000000007</v>
      </c>
      <c r="K38" s="18">
        <v>0.57999999999999996</v>
      </c>
      <c r="L38" s="19">
        <v>1</v>
      </c>
      <c r="M38" s="19">
        <v>11000</v>
      </c>
      <c r="N38" s="19">
        <v>94600</v>
      </c>
    </row>
    <row r="39" spans="2:14" ht="15" customHeight="1">
      <c r="B39" s="53" t="s">
        <v>264</v>
      </c>
      <c r="C39" s="54" t="s">
        <v>265</v>
      </c>
      <c r="D39" s="17">
        <v>28</v>
      </c>
      <c r="E39" s="17">
        <v>28</v>
      </c>
      <c r="F39" s="17">
        <v>28</v>
      </c>
      <c r="G39" s="17">
        <v>28</v>
      </c>
      <c r="H39" s="17">
        <v>28</v>
      </c>
      <c r="I39" s="17">
        <v>28</v>
      </c>
      <c r="J39" s="17">
        <v>28</v>
      </c>
      <c r="K39" s="18">
        <v>0</v>
      </c>
      <c r="L39" s="19">
        <v>6</v>
      </c>
      <c r="M39" s="19">
        <v>350000</v>
      </c>
      <c r="N39" s="19">
        <v>9800000</v>
      </c>
    </row>
    <row r="40" spans="2:14" ht="15" customHeight="1">
      <c r="B40" s="174" t="s">
        <v>274</v>
      </c>
      <c r="C40" s="168"/>
      <c r="D40" s="187"/>
      <c r="E40" s="170"/>
      <c r="F40" s="170"/>
      <c r="G40" s="170"/>
      <c r="H40" s="170"/>
      <c r="I40" s="170"/>
      <c r="J40" s="170"/>
      <c r="K40" s="171"/>
      <c r="L40" s="19">
        <f>SUM(L38:L39)</f>
        <v>7</v>
      </c>
      <c r="M40" s="19">
        <f>SUM(M38:M39)</f>
        <v>361000</v>
      </c>
      <c r="N40" s="19">
        <f>SUM(N38:N39)</f>
        <v>9894600</v>
      </c>
    </row>
    <row r="41" spans="2:14" ht="24" customHeight="1">
      <c r="B41" s="162" t="s">
        <v>290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/>
    </row>
    <row r="42" spans="2:14" ht="42.75" customHeight="1">
      <c r="B42" s="44" t="s">
        <v>10</v>
      </c>
      <c r="C42" s="45" t="s">
        <v>11</v>
      </c>
      <c r="D42" s="45" t="s">
        <v>12</v>
      </c>
      <c r="E42" s="45" t="s">
        <v>13</v>
      </c>
      <c r="F42" s="45" t="s">
        <v>14</v>
      </c>
      <c r="G42" s="45" t="s">
        <v>15</v>
      </c>
      <c r="H42" s="45" t="s">
        <v>16</v>
      </c>
      <c r="I42" s="45" t="s">
        <v>17</v>
      </c>
      <c r="J42" s="45" t="s">
        <v>18</v>
      </c>
      <c r="K42" s="45" t="s">
        <v>19</v>
      </c>
      <c r="L42" s="45" t="s">
        <v>3</v>
      </c>
      <c r="M42" s="45" t="s">
        <v>2</v>
      </c>
      <c r="N42" s="45" t="s">
        <v>1</v>
      </c>
    </row>
    <row r="43" spans="2:14" ht="15" customHeight="1">
      <c r="B43" s="183" t="s">
        <v>25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</row>
    <row r="44" spans="2:14" ht="15" customHeight="1">
      <c r="B44" s="53" t="s">
        <v>116</v>
      </c>
      <c r="C44" s="54" t="s">
        <v>115</v>
      </c>
      <c r="D44" s="17">
        <v>27</v>
      </c>
      <c r="E44" s="17">
        <v>30</v>
      </c>
      <c r="F44" s="17">
        <v>27</v>
      </c>
      <c r="G44" s="17">
        <v>27.57</v>
      </c>
      <c r="H44" s="17">
        <v>27.75</v>
      </c>
      <c r="I44" s="17">
        <v>30</v>
      </c>
      <c r="J44" s="17">
        <v>27.75</v>
      </c>
      <c r="K44" s="18">
        <v>8.11</v>
      </c>
      <c r="L44" s="19">
        <v>4</v>
      </c>
      <c r="M44" s="19">
        <v>128494</v>
      </c>
      <c r="N44" s="19">
        <v>3542832</v>
      </c>
    </row>
    <row r="45" spans="2:14" ht="15" customHeight="1">
      <c r="B45" s="34" t="s">
        <v>44</v>
      </c>
      <c r="C45" s="11" t="s">
        <v>45</v>
      </c>
      <c r="D45" s="17">
        <v>9.9499999999999993</v>
      </c>
      <c r="E45" s="17">
        <v>10.15</v>
      </c>
      <c r="F45" s="17">
        <v>9.9499999999999993</v>
      </c>
      <c r="G45" s="17">
        <v>10.06</v>
      </c>
      <c r="H45" s="17">
        <v>9.9499999999999993</v>
      </c>
      <c r="I45" s="17">
        <v>10.1</v>
      </c>
      <c r="J45" s="17">
        <v>9.9499999999999993</v>
      </c>
      <c r="K45" s="18">
        <v>1.51</v>
      </c>
      <c r="L45" s="19">
        <v>105</v>
      </c>
      <c r="M45" s="19">
        <v>8352583</v>
      </c>
      <c r="N45" s="19">
        <v>84046729.390000001</v>
      </c>
    </row>
    <row r="46" spans="2:14" ht="15" customHeight="1">
      <c r="B46" s="180" t="s">
        <v>46</v>
      </c>
      <c r="C46" s="168"/>
      <c r="D46" s="186"/>
      <c r="E46" s="170"/>
      <c r="F46" s="170"/>
      <c r="G46" s="170"/>
      <c r="H46" s="170"/>
      <c r="I46" s="170"/>
      <c r="J46" s="170"/>
      <c r="K46" s="171"/>
      <c r="L46" s="19">
        <f>SUM(L44:L45)</f>
        <v>109</v>
      </c>
      <c r="M46" s="19">
        <f>SUM(M44:M45)</f>
        <v>8481077</v>
      </c>
      <c r="N46" s="19">
        <f>SUM(N44:N45)</f>
        <v>87589561.390000001</v>
      </c>
    </row>
    <row r="47" spans="2:14" ht="15" customHeight="1">
      <c r="B47" s="157" t="s">
        <v>26</v>
      </c>
      <c r="C47" s="158"/>
      <c r="D47" s="175"/>
      <c r="E47" s="176"/>
      <c r="F47" s="176"/>
      <c r="G47" s="176"/>
      <c r="H47" s="176"/>
      <c r="I47" s="176"/>
      <c r="J47" s="176"/>
      <c r="K47" s="177"/>
      <c r="L47" s="28">
        <f>L46+L40+L36+L25+L19+L16+L13</f>
        <v>670</v>
      </c>
      <c r="M47" s="28">
        <f>M46+M40+M36+M25+M19+M16+M13</f>
        <v>707069786</v>
      </c>
      <c r="N47" s="28">
        <f>N46+N40+N36+N25+N19+N16+N13</f>
        <v>697622502.81999993</v>
      </c>
    </row>
    <row r="48" spans="2:14" ht="29.25" customHeight="1">
      <c r="B48" s="162" t="s">
        <v>291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</row>
    <row r="49" spans="2:14" ht="28.5" customHeight="1">
      <c r="B49" s="44" t="s">
        <v>10</v>
      </c>
      <c r="C49" s="45" t="s">
        <v>11</v>
      </c>
      <c r="D49" s="45" t="s">
        <v>12</v>
      </c>
      <c r="E49" s="45" t="s">
        <v>13</v>
      </c>
      <c r="F49" s="45" t="s">
        <v>14</v>
      </c>
      <c r="G49" s="45" t="s">
        <v>15</v>
      </c>
      <c r="H49" s="45" t="s">
        <v>16</v>
      </c>
      <c r="I49" s="45" t="s">
        <v>17</v>
      </c>
      <c r="J49" s="45" t="s">
        <v>18</v>
      </c>
      <c r="K49" s="45" t="s">
        <v>19</v>
      </c>
      <c r="L49" s="45" t="s">
        <v>3</v>
      </c>
      <c r="M49" s="45" t="s">
        <v>2</v>
      </c>
      <c r="N49" s="45" t="s">
        <v>1</v>
      </c>
    </row>
    <row r="50" spans="2:14" ht="15" customHeight="1">
      <c r="B50" s="172" t="s">
        <v>31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66"/>
    </row>
    <row r="51" spans="2:14" ht="15" customHeight="1">
      <c r="B51" s="53" t="s">
        <v>58</v>
      </c>
      <c r="C51" s="54" t="s">
        <v>59</v>
      </c>
      <c r="D51" s="17">
        <v>0.5</v>
      </c>
      <c r="E51" s="17">
        <v>0.5</v>
      </c>
      <c r="F51" s="17">
        <v>0.5</v>
      </c>
      <c r="G51" s="17">
        <v>0.5</v>
      </c>
      <c r="H51" s="17">
        <v>0.5</v>
      </c>
      <c r="I51" s="17">
        <v>0.5</v>
      </c>
      <c r="J51" s="17">
        <v>0.5</v>
      </c>
      <c r="K51" s="18">
        <v>0</v>
      </c>
      <c r="L51" s="19">
        <v>1</v>
      </c>
      <c r="M51" s="19">
        <v>3026</v>
      </c>
      <c r="N51" s="19">
        <v>1513</v>
      </c>
    </row>
    <row r="52" spans="2:14" ht="15" customHeight="1">
      <c r="B52" s="174" t="s">
        <v>296</v>
      </c>
      <c r="C52" s="168"/>
      <c r="D52" s="169"/>
      <c r="E52" s="170"/>
      <c r="F52" s="170"/>
      <c r="G52" s="170"/>
      <c r="H52" s="170"/>
      <c r="I52" s="170"/>
      <c r="J52" s="170"/>
      <c r="K52" s="171"/>
      <c r="L52" s="19">
        <f>L51</f>
        <v>1</v>
      </c>
      <c r="M52" s="19">
        <f t="shared" ref="M52:N52" si="2">M51</f>
        <v>3026</v>
      </c>
      <c r="N52" s="19">
        <f t="shared" si="2"/>
        <v>1513</v>
      </c>
    </row>
    <row r="53" spans="2:14" ht="15" customHeight="1">
      <c r="B53" s="164" t="s">
        <v>23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6"/>
    </row>
    <row r="54" spans="2:14" ht="15" customHeight="1">
      <c r="B54" s="34" t="s">
        <v>220</v>
      </c>
      <c r="C54" s="11" t="s">
        <v>221</v>
      </c>
      <c r="D54" s="17">
        <v>3.35</v>
      </c>
      <c r="E54" s="17">
        <v>3.35</v>
      </c>
      <c r="F54" s="17">
        <v>3.29</v>
      </c>
      <c r="G54" s="17">
        <v>3.3</v>
      </c>
      <c r="H54" s="17">
        <v>3.29</v>
      </c>
      <c r="I54" s="17">
        <v>3.3</v>
      </c>
      <c r="J54" s="17">
        <v>3.3</v>
      </c>
      <c r="K54" s="18">
        <v>0</v>
      </c>
      <c r="L54" s="19">
        <v>23</v>
      </c>
      <c r="M54" s="19">
        <v>955000</v>
      </c>
      <c r="N54" s="19">
        <v>3153750</v>
      </c>
    </row>
    <row r="55" spans="2:14" ht="15" customHeight="1">
      <c r="B55" s="167" t="s">
        <v>24</v>
      </c>
      <c r="C55" s="168"/>
      <c r="D55" s="169"/>
      <c r="E55" s="170"/>
      <c r="F55" s="170"/>
      <c r="G55" s="170"/>
      <c r="H55" s="170"/>
      <c r="I55" s="170"/>
      <c r="J55" s="170"/>
      <c r="K55" s="171"/>
      <c r="L55" s="19">
        <f>L54</f>
        <v>23</v>
      </c>
      <c r="M55" s="19">
        <f t="shared" ref="M55:N55" si="3">M54</f>
        <v>955000</v>
      </c>
      <c r="N55" s="19">
        <f t="shared" si="3"/>
        <v>3153750</v>
      </c>
    </row>
    <row r="56" spans="2:14" ht="15" customHeight="1">
      <c r="B56" s="164" t="s">
        <v>37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6"/>
    </row>
    <row r="57" spans="2:14" ht="15" customHeight="1">
      <c r="B57" s="34" t="s">
        <v>163</v>
      </c>
      <c r="C57" s="11" t="s">
        <v>164</v>
      </c>
      <c r="D57" s="17">
        <v>12</v>
      </c>
      <c r="E57" s="17">
        <v>12</v>
      </c>
      <c r="F57" s="17">
        <v>12</v>
      </c>
      <c r="G57" s="17">
        <v>12</v>
      </c>
      <c r="H57" s="17">
        <v>12</v>
      </c>
      <c r="I57" s="17">
        <v>12</v>
      </c>
      <c r="J57" s="17">
        <v>12</v>
      </c>
      <c r="K57" s="18">
        <v>0</v>
      </c>
      <c r="L57" s="19">
        <v>2</v>
      </c>
      <c r="M57" s="19">
        <v>100000</v>
      </c>
      <c r="N57" s="19">
        <v>1200000</v>
      </c>
    </row>
    <row r="58" spans="2:14" ht="15" customHeight="1">
      <c r="B58" s="167" t="s">
        <v>295</v>
      </c>
      <c r="C58" s="168"/>
      <c r="D58" s="169"/>
      <c r="E58" s="170"/>
      <c r="F58" s="170"/>
      <c r="G58" s="170"/>
      <c r="H58" s="170"/>
      <c r="I58" s="170"/>
      <c r="J58" s="170"/>
      <c r="K58" s="171"/>
      <c r="L58" s="19">
        <f>L57</f>
        <v>2</v>
      </c>
      <c r="M58" s="19">
        <f t="shared" ref="M58:N58" si="4">M57</f>
        <v>100000</v>
      </c>
      <c r="N58" s="19">
        <f t="shared" si="4"/>
        <v>1200000</v>
      </c>
    </row>
    <row r="59" spans="2:14" ht="15" customHeight="1">
      <c r="B59" s="157" t="s">
        <v>49</v>
      </c>
      <c r="C59" s="158"/>
      <c r="D59" s="175"/>
      <c r="E59" s="176"/>
      <c r="F59" s="176"/>
      <c r="G59" s="176"/>
      <c r="H59" s="176"/>
      <c r="I59" s="176"/>
      <c r="J59" s="176"/>
      <c r="K59" s="177"/>
      <c r="L59" s="29">
        <f>L58+L55+L52</f>
        <v>26</v>
      </c>
      <c r="M59" s="29">
        <f t="shared" ref="M59:N59" si="5">M58+M55+M52</f>
        <v>1058026</v>
      </c>
      <c r="N59" s="29">
        <f t="shared" si="5"/>
        <v>4355263</v>
      </c>
    </row>
    <row r="60" spans="2:14" ht="22.5" customHeight="1">
      <c r="B60" s="162" t="s">
        <v>292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3"/>
    </row>
    <row r="61" spans="2:14" ht="31.5" customHeight="1">
      <c r="B61" s="44" t="s">
        <v>10</v>
      </c>
      <c r="C61" s="45" t="s">
        <v>11</v>
      </c>
      <c r="D61" s="45" t="s">
        <v>12</v>
      </c>
      <c r="E61" s="45" t="s">
        <v>13</v>
      </c>
      <c r="F61" s="45" t="s">
        <v>14</v>
      </c>
      <c r="G61" s="45" t="s">
        <v>15</v>
      </c>
      <c r="H61" s="45" t="s">
        <v>16</v>
      </c>
      <c r="I61" s="45" t="s">
        <v>17</v>
      </c>
      <c r="J61" s="45" t="s">
        <v>18</v>
      </c>
      <c r="K61" s="45" t="s">
        <v>19</v>
      </c>
      <c r="L61" s="45" t="s">
        <v>3</v>
      </c>
      <c r="M61" s="45" t="s">
        <v>2</v>
      </c>
      <c r="N61" s="45" t="s">
        <v>1</v>
      </c>
    </row>
    <row r="62" spans="2:14" ht="15" customHeight="1">
      <c r="B62" s="172" t="s">
        <v>22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66"/>
    </row>
    <row r="63" spans="2:14" ht="15" customHeight="1">
      <c r="B63" s="53" t="s">
        <v>75</v>
      </c>
      <c r="C63" s="55" t="s">
        <v>72</v>
      </c>
      <c r="D63" s="17">
        <v>0.42</v>
      </c>
      <c r="E63" s="17">
        <v>0.42</v>
      </c>
      <c r="F63" s="17">
        <v>0.42</v>
      </c>
      <c r="G63" s="17">
        <v>0.42</v>
      </c>
      <c r="H63" s="17">
        <v>0.42</v>
      </c>
      <c r="I63" s="17">
        <v>0.42</v>
      </c>
      <c r="J63" s="17">
        <v>0.42</v>
      </c>
      <c r="K63" s="18">
        <v>0</v>
      </c>
      <c r="L63" s="19">
        <v>1</v>
      </c>
      <c r="M63" s="19">
        <v>206</v>
      </c>
      <c r="N63" s="19">
        <v>86.52</v>
      </c>
    </row>
    <row r="64" spans="2:14" ht="15" customHeight="1">
      <c r="B64" s="174" t="s">
        <v>43</v>
      </c>
      <c r="C64" s="168"/>
      <c r="D64" s="169"/>
      <c r="E64" s="170"/>
      <c r="F64" s="170"/>
      <c r="G64" s="170"/>
      <c r="H64" s="170"/>
      <c r="I64" s="170"/>
      <c r="J64" s="170"/>
      <c r="K64" s="171"/>
      <c r="L64" s="19">
        <f>L63</f>
        <v>1</v>
      </c>
      <c r="M64" s="19">
        <f t="shared" ref="M64:N64" si="6">M63</f>
        <v>206</v>
      </c>
      <c r="N64" s="19">
        <f t="shared" si="6"/>
        <v>86.52</v>
      </c>
    </row>
    <row r="65" spans="2:14" ht="15" customHeight="1">
      <c r="B65" s="164" t="s">
        <v>23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6"/>
    </row>
    <row r="66" spans="2:14" ht="15" customHeight="1">
      <c r="B66" s="34" t="s">
        <v>80</v>
      </c>
      <c r="C66" s="11" t="s">
        <v>77</v>
      </c>
      <c r="D66" s="17">
        <v>0.69</v>
      </c>
      <c r="E66" s="17">
        <v>0.69</v>
      </c>
      <c r="F66" s="17">
        <v>0.69</v>
      </c>
      <c r="G66" s="17">
        <v>0.69</v>
      </c>
      <c r="H66" s="17">
        <v>0.69</v>
      </c>
      <c r="I66" s="17">
        <v>0.69</v>
      </c>
      <c r="J66" s="17">
        <v>0.69</v>
      </c>
      <c r="K66" s="18">
        <v>0</v>
      </c>
      <c r="L66" s="19">
        <v>1</v>
      </c>
      <c r="M66" s="19">
        <v>333332</v>
      </c>
      <c r="N66" s="19">
        <v>229999.08</v>
      </c>
    </row>
    <row r="67" spans="2:14" ht="15" customHeight="1">
      <c r="B67" s="167" t="s">
        <v>24</v>
      </c>
      <c r="C67" s="168"/>
      <c r="D67" s="169"/>
      <c r="E67" s="170"/>
      <c r="F67" s="170"/>
      <c r="G67" s="170"/>
      <c r="H67" s="170"/>
      <c r="I67" s="170"/>
      <c r="J67" s="170"/>
      <c r="K67" s="171"/>
      <c r="L67" s="19">
        <f>L66</f>
        <v>1</v>
      </c>
      <c r="M67" s="19">
        <f t="shared" ref="M67:N67" si="7">M66</f>
        <v>333332</v>
      </c>
      <c r="N67" s="19">
        <f t="shared" si="7"/>
        <v>229999.08</v>
      </c>
    </row>
    <row r="68" spans="2:14" ht="15" customHeight="1">
      <c r="B68" s="157" t="s">
        <v>117</v>
      </c>
      <c r="C68" s="158"/>
      <c r="D68" s="159"/>
      <c r="E68" s="160"/>
      <c r="F68" s="160"/>
      <c r="G68" s="160"/>
      <c r="H68" s="160"/>
      <c r="I68" s="160"/>
      <c r="J68" s="160"/>
      <c r="K68" s="161"/>
      <c r="L68" s="29">
        <f>L67+L64</f>
        <v>2</v>
      </c>
      <c r="M68" s="29">
        <f t="shared" ref="M68:N68" si="8">M67+M64</f>
        <v>333538</v>
      </c>
      <c r="N68" s="29">
        <f t="shared" si="8"/>
        <v>230085.59999999998</v>
      </c>
    </row>
    <row r="69" spans="2:14" ht="15" customHeight="1">
      <c r="B69" s="152" t="s">
        <v>118</v>
      </c>
      <c r="C69" s="153"/>
      <c r="D69" s="154"/>
      <c r="E69" s="155"/>
      <c r="F69" s="155"/>
      <c r="G69" s="155"/>
      <c r="H69" s="155"/>
      <c r="I69" s="155"/>
      <c r="J69" s="155"/>
      <c r="K69" s="156"/>
      <c r="L69" s="30">
        <f>L68+L59+L47</f>
        <v>698</v>
      </c>
      <c r="M69" s="30">
        <f>M68+M59+M47</f>
        <v>708461350</v>
      </c>
      <c r="N69" s="30">
        <f>N68+N59+N47</f>
        <v>702207851.41999996</v>
      </c>
    </row>
    <row r="71" spans="2:14" ht="22.5" customHeight="1">
      <c r="L71" s="32"/>
      <c r="M71" s="32"/>
      <c r="N71" s="32"/>
    </row>
  </sheetData>
  <mergeCells count="48">
    <mergeCell ref="D52:K52"/>
    <mergeCell ref="B17:N17"/>
    <mergeCell ref="B19:C19"/>
    <mergeCell ref="D19:K19"/>
    <mergeCell ref="B56:N56"/>
    <mergeCell ref="B41:N41"/>
    <mergeCell ref="D25:K25"/>
    <mergeCell ref="B36:C36"/>
    <mergeCell ref="D55:K55"/>
    <mergeCell ref="D59:K59"/>
    <mergeCell ref="B59:C59"/>
    <mergeCell ref="B37:N37"/>
    <mergeCell ref="B40:C40"/>
    <mergeCell ref="D40:K40"/>
    <mergeCell ref="D36:K36"/>
    <mergeCell ref="B53:N53"/>
    <mergeCell ref="B55:C55"/>
    <mergeCell ref="B58:C58"/>
    <mergeCell ref="D58:K58"/>
    <mergeCell ref="B1:N1"/>
    <mergeCell ref="B48:N48"/>
    <mergeCell ref="D47:K47"/>
    <mergeCell ref="B47:C47"/>
    <mergeCell ref="B3:N3"/>
    <mergeCell ref="B13:C13"/>
    <mergeCell ref="D13:K13"/>
    <mergeCell ref="B20:N20"/>
    <mergeCell ref="B25:C25"/>
    <mergeCell ref="B14:N14"/>
    <mergeCell ref="B16:C16"/>
    <mergeCell ref="D16:K16"/>
    <mergeCell ref="B43:N43"/>
    <mergeCell ref="B26:N26"/>
    <mergeCell ref="B46:C46"/>
    <mergeCell ref="D46:K46"/>
    <mergeCell ref="B69:C69"/>
    <mergeCell ref="D69:K69"/>
    <mergeCell ref="B68:C68"/>
    <mergeCell ref="D68:K68"/>
    <mergeCell ref="B60:N60"/>
    <mergeCell ref="B65:N65"/>
    <mergeCell ref="B67:C67"/>
    <mergeCell ref="D67:K67"/>
    <mergeCell ref="B62:N62"/>
    <mergeCell ref="B64:C64"/>
    <mergeCell ref="D64:K64"/>
    <mergeCell ref="B50:N50"/>
    <mergeCell ref="B52:C5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2"/>
  <sheetViews>
    <sheetView rightToLeft="1" topLeftCell="B1" zoomScaleNormal="100" zoomScaleSheetLayoutView="95" workbookViewId="0">
      <selection activeCell="E10" sqref="E10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1.75" customHeight="1">
      <c r="B1" s="194" t="s">
        <v>289</v>
      </c>
      <c r="C1" s="194"/>
      <c r="D1" s="194"/>
      <c r="E1" s="194"/>
    </row>
    <row r="2" spans="2:6" ht="27.75" customHeight="1">
      <c r="B2" s="33" t="s">
        <v>10</v>
      </c>
      <c r="C2" s="33" t="s">
        <v>11</v>
      </c>
      <c r="D2" s="33" t="s">
        <v>28</v>
      </c>
      <c r="E2" s="33" t="s">
        <v>29</v>
      </c>
    </row>
    <row r="3" spans="2:6" ht="13.5" customHeight="1">
      <c r="B3" s="195" t="s">
        <v>20</v>
      </c>
      <c r="C3" s="196"/>
      <c r="D3" s="196"/>
      <c r="E3" s="197"/>
    </row>
    <row r="4" spans="2:6" ht="13.5" customHeight="1">
      <c r="B4" s="53" t="s">
        <v>41</v>
      </c>
      <c r="C4" s="54" t="s">
        <v>40</v>
      </c>
      <c r="D4" s="51">
        <v>0.53</v>
      </c>
      <c r="E4" s="51">
        <v>0.53</v>
      </c>
      <c r="F4" s="27"/>
    </row>
    <row r="5" spans="2:6" ht="13.5" customHeight="1">
      <c r="B5" s="53" t="s">
        <v>157</v>
      </c>
      <c r="C5" s="54" t="s">
        <v>158</v>
      </c>
      <c r="D5" s="59">
        <v>1.06</v>
      </c>
      <c r="E5" s="59">
        <v>1.06</v>
      </c>
    </row>
    <row r="6" spans="2:6" ht="13.5" customHeight="1">
      <c r="B6" s="53" t="s">
        <v>215</v>
      </c>
      <c r="C6" s="57" t="s">
        <v>135</v>
      </c>
      <c r="D6" s="50">
        <v>1</v>
      </c>
      <c r="E6" s="77">
        <v>1</v>
      </c>
    </row>
    <row r="7" spans="2:6" ht="13.5" customHeight="1">
      <c r="B7" s="34" t="s">
        <v>144</v>
      </c>
      <c r="C7" s="11" t="s">
        <v>145</v>
      </c>
      <c r="D7" s="59">
        <v>0.28999999999999998</v>
      </c>
      <c r="E7" s="59">
        <v>0.28999999999999998</v>
      </c>
    </row>
    <row r="8" spans="2:6" ht="13.5" customHeight="1">
      <c r="B8" s="34" t="s">
        <v>66</v>
      </c>
      <c r="C8" s="11" t="s">
        <v>67</v>
      </c>
      <c r="D8" s="17">
        <v>0.97</v>
      </c>
      <c r="E8" s="59">
        <v>0.97</v>
      </c>
    </row>
    <row r="9" spans="2:6" ht="13.5" customHeight="1">
      <c r="B9" s="34" t="s">
        <v>202</v>
      </c>
      <c r="C9" s="11" t="s">
        <v>203</v>
      </c>
      <c r="D9" s="59">
        <v>2.29</v>
      </c>
      <c r="E9" s="59">
        <v>2.29</v>
      </c>
    </row>
    <row r="10" spans="2:6" ht="13.5" customHeight="1">
      <c r="B10" s="53" t="s">
        <v>87</v>
      </c>
      <c r="C10" s="54" t="s">
        <v>88</v>
      </c>
      <c r="D10" s="59">
        <v>0.5</v>
      </c>
      <c r="E10" s="59">
        <v>0.5</v>
      </c>
    </row>
    <row r="11" spans="2:6" ht="13.5" customHeight="1">
      <c r="B11" s="34" t="s">
        <v>186</v>
      </c>
      <c r="C11" s="11" t="s">
        <v>187</v>
      </c>
      <c r="D11" s="59">
        <v>0.48</v>
      </c>
      <c r="E11" s="59">
        <v>0.48</v>
      </c>
    </row>
    <row r="12" spans="2:6" ht="13.5" customHeight="1">
      <c r="B12" s="34" t="s">
        <v>122</v>
      </c>
      <c r="C12" s="54" t="s">
        <v>123</v>
      </c>
      <c r="D12" s="17">
        <v>0.15</v>
      </c>
      <c r="E12" s="77">
        <v>0.15</v>
      </c>
    </row>
    <row r="13" spans="2:6" ht="13.5" customHeight="1">
      <c r="B13" s="53" t="s">
        <v>173</v>
      </c>
      <c r="C13" s="54" t="s">
        <v>174</v>
      </c>
      <c r="D13" s="17">
        <v>0.23</v>
      </c>
      <c r="E13" s="77">
        <v>0.23</v>
      </c>
    </row>
    <row r="14" spans="2:6" ht="13.5" customHeight="1">
      <c r="B14" s="195" t="s">
        <v>230</v>
      </c>
      <c r="C14" s="196"/>
      <c r="D14" s="196"/>
      <c r="E14" s="197"/>
    </row>
    <row r="15" spans="2:6" ht="13.5" customHeight="1">
      <c r="B15" s="34" t="s">
        <v>200</v>
      </c>
      <c r="C15" s="11" t="s">
        <v>201</v>
      </c>
      <c r="D15" s="79">
        <v>2.4</v>
      </c>
      <c r="E15" s="78">
        <v>2.4</v>
      </c>
    </row>
    <row r="16" spans="2:6" ht="13.5" customHeight="1">
      <c r="B16" s="192" t="s">
        <v>30</v>
      </c>
      <c r="C16" s="192"/>
      <c r="D16" s="192"/>
      <c r="E16" s="192"/>
    </row>
    <row r="17" spans="2:6" ht="13.5" customHeight="1">
      <c r="B17" s="53" t="s">
        <v>147</v>
      </c>
      <c r="C17" s="55" t="s">
        <v>146</v>
      </c>
      <c r="D17" s="51">
        <v>0.63</v>
      </c>
      <c r="E17" s="51">
        <v>0.63</v>
      </c>
    </row>
    <row r="18" spans="2:6" ht="13.5" customHeight="1">
      <c r="B18" s="53" t="s">
        <v>155</v>
      </c>
      <c r="C18" s="55" t="s">
        <v>156</v>
      </c>
      <c r="D18" s="77">
        <v>0.4</v>
      </c>
      <c r="E18" s="77">
        <v>0.4</v>
      </c>
    </row>
    <row r="19" spans="2:6" ht="13.5" customHeight="1">
      <c r="B19" s="191" t="s">
        <v>22</v>
      </c>
      <c r="C19" s="191"/>
      <c r="D19" s="191"/>
      <c r="E19" s="191"/>
    </row>
    <row r="20" spans="2:6" ht="13.5" customHeight="1">
      <c r="B20" s="53" t="s">
        <v>171</v>
      </c>
      <c r="C20" s="54" t="s">
        <v>172</v>
      </c>
      <c r="D20" s="77">
        <v>1.07</v>
      </c>
      <c r="E20" s="77">
        <v>1.05</v>
      </c>
      <c r="F20" s="27"/>
    </row>
    <row r="21" spans="2:6" ht="13.5" customHeight="1">
      <c r="B21" s="192" t="s">
        <v>23</v>
      </c>
      <c r="C21" s="192"/>
      <c r="D21" s="192"/>
      <c r="E21" s="192"/>
    </row>
    <row r="22" spans="2:6" ht="13.5" customHeight="1">
      <c r="B22" s="34" t="s">
        <v>213</v>
      </c>
      <c r="C22" s="11" t="s">
        <v>214</v>
      </c>
      <c r="D22" s="17">
        <v>7.8</v>
      </c>
      <c r="E22" s="78">
        <v>7.8</v>
      </c>
      <c r="F22" s="27"/>
    </row>
    <row r="23" spans="2:6" ht="13.5" customHeight="1">
      <c r="B23" s="34" t="s">
        <v>175</v>
      </c>
      <c r="C23" s="11" t="s">
        <v>176</v>
      </c>
      <c r="D23" s="17">
        <v>2.7</v>
      </c>
      <c r="E23" s="78">
        <v>2.7</v>
      </c>
      <c r="F23" s="27"/>
    </row>
    <row r="24" spans="2:6" ht="13.5" customHeight="1">
      <c r="B24" s="34" t="s">
        <v>138</v>
      </c>
      <c r="C24" s="11" t="s">
        <v>139</v>
      </c>
      <c r="D24" s="17">
        <v>1.9</v>
      </c>
      <c r="E24" s="200">
        <v>1.9</v>
      </c>
      <c r="F24" s="27"/>
    </row>
    <row r="25" spans="2:6" ht="13.5" customHeight="1">
      <c r="B25" s="191" t="s">
        <v>37</v>
      </c>
      <c r="C25" s="191"/>
      <c r="D25" s="191"/>
      <c r="E25" s="191"/>
      <c r="F25" s="31"/>
    </row>
    <row r="26" spans="2:6" ht="13.5" customHeight="1">
      <c r="B26" s="53" t="s">
        <v>204</v>
      </c>
      <c r="C26" s="54" t="s">
        <v>205</v>
      </c>
      <c r="D26" s="51">
        <v>5.82</v>
      </c>
      <c r="E26" s="51">
        <v>6</v>
      </c>
      <c r="F26" s="31"/>
    </row>
    <row r="27" spans="2:6" ht="13.5" customHeight="1">
      <c r="B27" s="53" t="s">
        <v>239</v>
      </c>
      <c r="C27" s="54" t="s">
        <v>240</v>
      </c>
      <c r="D27" s="77">
        <v>11</v>
      </c>
      <c r="E27" s="77">
        <v>11</v>
      </c>
      <c r="F27" s="31"/>
    </row>
    <row r="28" spans="2:6" ht="13.5" customHeight="1">
      <c r="B28" s="34" t="s">
        <v>47</v>
      </c>
      <c r="C28" s="11" t="s">
        <v>48</v>
      </c>
      <c r="D28" s="77">
        <v>9.5</v>
      </c>
      <c r="E28" s="77">
        <v>9.5</v>
      </c>
      <c r="F28" s="31"/>
    </row>
    <row r="29" spans="2:6" ht="13.5" customHeight="1">
      <c r="B29" s="53" t="s">
        <v>102</v>
      </c>
      <c r="C29" s="54" t="s">
        <v>103</v>
      </c>
      <c r="D29" s="77">
        <v>90</v>
      </c>
      <c r="E29" s="77">
        <v>90</v>
      </c>
      <c r="F29" s="31"/>
    </row>
    <row r="30" spans="2:6" ht="13.5" customHeight="1">
      <c r="B30" s="191" t="s">
        <v>25</v>
      </c>
      <c r="C30" s="191"/>
      <c r="D30" s="191"/>
      <c r="E30" s="191"/>
    </row>
    <row r="31" spans="2:6" ht="13.5" customHeight="1">
      <c r="B31" s="34" t="s">
        <v>194</v>
      </c>
      <c r="C31" s="11" t="s">
        <v>195</v>
      </c>
      <c r="D31" s="52">
        <v>8.1</v>
      </c>
      <c r="E31" s="51">
        <v>8.1</v>
      </c>
    </row>
    <row r="32" spans="2:6" ht="13.5" customHeight="1">
      <c r="B32" s="53" t="s">
        <v>113</v>
      </c>
      <c r="C32" s="54" t="s">
        <v>112</v>
      </c>
      <c r="D32" s="52">
        <v>0.95</v>
      </c>
      <c r="E32" s="51">
        <v>0.95</v>
      </c>
      <c r="F32" s="31"/>
    </row>
    <row r="33" spans="2:6" ht="13.5" customHeight="1">
      <c r="B33" s="53" t="s">
        <v>282</v>
      </c>
      <c r="C33" s="11" t="s">
        <v>283</v>
      </c>
      <c r="D33" s="89">
        <v>5</v>
      </c>
      <c r="E33" s="77">
        <v>5</v>
      </c>
      <c r="F33" s="31"/>
    </row>
    <row r="34" spans="2:6" ht="20.25" customHeight="1">
      <c r="B34" s="193" t="s">
        <v>288</v>
      </c>
      <c r="C34" s="193"/>
      <c r="D34" s="193"/>
      <c r="E34" s="193"/>
    </row>
    <row r="35" spans="2:6" ht="18.75" customHeight="1">
      <c r="B35" s="56" t="s">
        <v>10</v>
      </c>
      <c r="C35" s="56" t="s">
        <v>11</v>
      </c>
      <c r="D35" s="56" t="s">
        <v>28</v>
      </c>
      <c r="E35" s="56" t="s">
        <v>29</v>
      </c>
    </row>
    <row r="36" spans="2:6" ht="13.5" customHeight="1">
      <c r="B36" s="191" t="s">
        <v>20</v>
      </c>
      <c r="C36" s="191"/>
      <c r="D36" s="191"/>
      <c r="E36" s="191"/>
    </row>
    <row r="37" spans="2:6" ht="13.5" customHeight="1">
      <c r="B37" s="53" t="s">
        <v>60</v>
      </c>
      <c r="C37" s="54" t="s">
        <v>61</v>
      </c>
      <c r="D37" s="50">
        <v>1</v>
      </c>
      <c r="E37" s="50">
        <v>1</v>
      </c>
    </row>
    <row r="38" spans="2:6" ht="13.5" customHeight="1">
      <c r="B38" s="53" t="s">
        <v>68</v>
      </c>
      <c r="C38" s="54" t="s">
        <v>69</v>
      </c>
      <c r="D38" s="50">
        <v>1</v>
      </c>
      <c r="E38" s="50">
        <v>1</v>
      </c>
    </row>
    <row r="39" spans="2:6" ht="13.5" customHeight="1">
      <c r="B39" s="53" t="s">
        <v>208</v>
      </c>
      <c r="C39" s="54" t="s">
        <v>108</v>
      </c>
      <c r="D39" s="50">
        <v>1</v>
      </c>
      <c r="E39" s="50">
        <v>1</v>
      </c>
    </row>
    <row r="40" spans="2:6" ht="13.5" customHeight="1">
      <c r="B40" s="53" t="s">
        <v>143</v>
      </c>
      <c r="C40" s="54" t="s">
        <v>142</v>
      </c>
      <c r="D40" s="51">
        <v>0.11</v>
      </c>
      <c r="E40" s="50">
        <v>0.11</v>
      </c>
    </row>
    <row r="41" spans="2:6" ht="13.5" customHeight="1">
      <c r="B41" s="53" t="s">
        <v>152</v>
      </c>
      <c r="C41" s="54" t="s">
        <v>151</v>
      </c>
      <c r="D41" s="50">
        <v>1</v>
      </c>
      <c r="E41" s="50">
        <v>1</v>
      </c>
      <c r="F41" s="27"/>
    </row>
    <row r="42" spans="2:6" ht="13.5" customHeight="1">
      <c r="B42" s="53" t="s">
        <v>169</v>
      </c>
      <c r="C42" s="54" t="s">
        <v>170</v>
      </c>
      <c r="D42" s="51">
        <v>0.81</v>
      </c>
      <c r="E42" s="50">
        <v>0.81</v>
      </c>
    </row>
    <row r="43" spans="2:6" ht="13.5" customHeight="1">
      <c r="B43" s="53" t="s">
        <v>179</v>
      </c>
      <c r="C43" s="54" t="s">
        <v>180</v>
      </c>
      <c r="D43" s="50" t="s">
        <v>32</v>
      </c>
      <c r="E43" s="50" t="s">
        <v>32</v>
      </c>
    </row>
    <row r="44" spans="2:6" ht="13.5" customHeight="1">
      <c r="B44" s="53" t="s">
        <v>222</v>
      </c>
      <c r="C44" s="54" t="s">
        <v>223</v>
      </c>
      <c r="D44" s="51">
        <v>1</v>
      </c>
      <c r="E44" s="50">
        <v>1</v>
      </c>
    </row>
    <row r="45" spans="2:6" ht="13.5" customHeight="1">
      <c r="B45" s="53" t="s">
        <v>196</v>
      </c>
      <c r="C45" s="55" t="s">
        <v>197</v>
      </c>
      <c r="D45" s="51">
        <v>1</v>
      </c>
      <c r="E45" s="50">
        <v>1</v>
      </c>
    </row>
    <row r="46" spans="2:6" ht="13.5" customHeight="1">
      <c r="B46" s="53" t="s">
        <v>211</v>
      </c>
      <c r="C46" s="54" t="s">
        <v>212</v>
      </c>
      <c r="D46" s="50">
        <v>1</v>
      </c>
      <c r="E46" s="50">
        <v>1</v>
      </c>
    </row>
    <row r="47" spans="2:6" ht="13.5" customHeight="1">
      <c r="B47" s="53" t="s">
        <v>100</v>
      </c>
      <c r="C47" s="54" t="s">
        <v>101</v>
      </c>
      <c r="D47" s="51">
        <v>1.75</v>
      </c>
      <c r="E47" s="50">
        <v>1.75</v>
      </c>
    </row>
    <row r="48" spans="2:6" ht="13.5" customHeight="1">
      <c r="B48" s="53" t="s">
        <v>198</v>
      </c>
      <c r="C48" s="54" t="s">
        <v>199</v>
      </c>
      <c r="D48" s="51">
        <v>1.34</v>
      </c>
      <c r="E48" s="51">
        <v>1.34</v>
      </c>
    </row>
    <row r="49" spans="2:5" ht="13.5" customHeight="1">
      <c r="B49" s="53" t="s">
        <v>52</v>
      </c>
      <c r="C49" s="54" t="s">
        <v>53</v>
      </c>
      <c r="D49" s="51">
        <v>0.65</v>
      </c>
      <c r="E49" s="51">
        <v>0.65</v>
      </c>
    </row>
    <row r="50" spans="2:5" ht="13.5" customHeight="1">
      <c r="B50" s="53" t="s">
        <v>254</v>
      </c>
      <c r="C50" s="54" t="s">
        <v>255</v>
      </c>
      <c r="D50" s="51">
        <v>0.24</v>
      </c>
      <c r="E50" s="51">
        <v>0.24</v>
      </c>
    </row>
    <row r="51" spans="2:5" ht="13.5" customHeight="1">
      <c r="B51" s="53" t="s">
        <v>183</v>
      </c>
      <c r="C51" s="54" t="s">
        <v>184</v>
      </c>
      <c r="D51" s="51">
        <v>0.21</v>
      </c>
      <c r="E51" s="51">
        <v>0.21</v>
      </c>
    </row>
    <row r="52" spans="2:5" ht="13.5" customHeight="1">
      <c r="B52" s="53" t="s">
        <v>165</v>
      </c>
      <c r="C52" s="54" t="s">
        <v>166</v>
      </c>
      <c r="D52" s="51">
        <v>1</v>
      </c>
      <c r="E52" s="51">
        <v>1</v>
      </c>
    </row>
    <row r="53" spans="2:5" ht="13.5" customHeight="1">
      <c r="B53" s="53" t="s">
        <v>62</v>
      </c>
      <c r="C53" s="54" t="s">
        <v>63</v>
      </c>
      <c r="D53" s="50">
        <v>1.34</v>
      </c>
      <c r="E53" s="50">
        <v>1.34</v>
      </c>
    </row>
    <row r="54" spans="2:5" ht="13.5" customHeight="1">
      <c r="B54" s="34" t="s">
        <v>129</v>
      </c>
      <c r="C54" s="11" t="s">
        <v>128</v>
      </c>
      <c r="D54" s="50">
        <v>0.34</v>
      </c>
      <c r="E54" s="50">
        <v>0.34</v>
      </c>
    </row>
    <row r="55" spans="2:5" ht="13.5" customHeight="1">
      <c r="B55" s="34" t="s">
        <v>206</v>
      </c>
      <c r="C55" s="11" t="s">
        <v>207</v>
      </c>
      <c r="D55" s="50">
        <v>0.39</v>
      </c>
      <c r="E55" s="50">
        <v>0.39</v>
      </c>
    </row>
    <row r="56" spans="2:5" ht="25.5" customHeight="1">
      <c r="B56" s="188" t="s">
        <v>288</v>
      </c>
      <c r="C56" s="189"/>
      <c r="D56" s="189"/>
      <c r="E56" s="190"/>
    </row>
    <row r="57" spans="2:5" ht="22.5" customHeight="1">
      <c r="B57" s="56" t="s">
        <v>10</v>
      </c>
      <c r="C57" s="56" t="s">
        <v>11</v>
      </c>
      <c r="D57" s="56" t="s">
        <v>28</v>
      </c>
      <c r="E57" s="56" t="s">
        <v>29</v>
      </c>
    </row>
    <row r="58" spans="2:5" ht="13.5" customHeight="1">
      <c r="B58" s="192" t="s">
        <v>30</v>
      </c>
      <c r="C58" s="192"/>
      <c r="D58" s="192"/>
      <c r="E58" s="192"/>
    </row>
    <row r="59" spans="2:5" ht="13.5" customHeight="1">
      <c r="B59" s="53" t="s">
        <v>38</v>
      </c>
      <c r="C59" s="54" t="s">
        <v>39</v>
      </c>
      <c r="D59" s="51">
        <v>0.4</v>
      </c>
      <c r="E59" s="51">
        <v>0.4</v>
      </c>
    </row>
    <row r="60" spans="2:5" ht="13.5" customHeight="1">
      <c r="B60" s="53" t="s">
        <v>209</v>
      </c>
      <c r="C60" s="54" t="s">
        <v>210</v>
      </c>
      <c r="D60" s="50">
        <v>0.96</v>
      </c>
      <c r="E60" s="50">
        <v>0.96</v>
      </c>
    </row>
    <row r="61" spans="2:5" ht="13.5" customHeight="1">
      <c r="B61" s="192" t="s">
        <v>31</v>
      </c>
      <c r="C61" s="192"/>
      <c r="D61" s="192"/>
      <c r="E61" s="192"/>
    </row>
    <row r="62" spans="2:5" ht="13.5" customHeight="1">
      <c r="B62" s="53" t="s">
        <v>51</v>
      </c>
      <c r="C62" s="54" t="s">
        <v>50</v>
      </c>
      <c r="D62" s="50">
        <v>0.9</v>
      </c>
      <c r="E62" s="50">
        <v>0.9</v>
      </c>
    </row>
    <row r="63" spans="2:5" ht="13.5" customHeight="1">
      <c r="B63" s="53" t="s">
        <v>131</v>
      </c>
      <c r="C63" s="54" t="s">
        <v>132</v>
      </c>
      <c r="D63" s="50">
        <v>0.26</v>
      </c>
      <c r="E63" s="50">
        <v>0.26</v>
      </c>
    </row>
    <row r="64" spans="2:5" ht="13.5" customHeight="1">
      <c r="B64" s="192" t="s">
        <v>22</v>
      </c>
      <c r="C64" s="192"/>
      <c r="D64" s="192"/>
      <c r="E64" s="192"/>
    </row>
    <row r="65" spans="2:5" ht="13.5" customHeight="1">
      <c r="B65" s="53" t="s">
        <v>84</v>
      </c>
      <c r="C65" s="54" t="s">
        <v>85</v>
      </c>
      <c r="D65" s="50" t="s">
        <v>32</v>
      </c>
      <c r="E65" s="50" t="s">
        <v>32</v>
      </c>
    </row>
    <row r="66" spans="2:5" ht="13.5" customHeight="1">
      <c r="B66" s="53" t="s">
        <v>64</v>
      </c>
      <c r="C66" s="54" t="s">
        <v>65</v>
      </c>
      <c r="D66" s="78">
        <v>1.5</v>
      </c>
      <c r="E66" s="78">
        <v>1.5</v>
      </c>
    </row>
    <row r="67" spans="2:5" ht="13.5" customHeight="1">
      <c r="B67" s="192" t="s">
        <v>23</v>
      </c>
      <c r="C67" s="192"/>
      <c r="D67" s="192"/>
      <c r="E67" s="192"/>
    </row>
    <row r="68" spans="2:5" ht="13.5" customHeight="1">
      <c r="B68" s="53" t="s">
        <v>224</v>
      </c>
      <c r="C68" s="57" t="s">
        <v>225</v>
      </c>
      <c r="D68" s="51">
        <v>100</v>
      </c>
      <c r="E68" s="50">
        <v>100</v>
      </c>
    </row>
    <row r="69" spans="2:5" ht="13.5" customHeight="1">
      <c r="B69" s="53" t="s">
        <v>159</v>
      </c>
      <c r="C69" s="54" t="s">
        <v>160</v>
      </c>
      <c r="D69" s="72">
        <v>2</v>
      </c>
      <c r="E69" s="72">
        <v>2</v>
      </c>
    </row>
    <row r="70" spans="2:5" ht="13.5" customHeight="1">
      <c r="B70" s="34" t="s">
        <v>250</v>
      </c>
      <c r="C70" s="12" t="s">
        <v>251</v>
      </c>
      <c r="D70" s="77">
        <v>3.19</v>
      </c>
      <c r="E70" s="77">
        <v>3.19</v>
      </c>
    </row>
    <row r="71" spans="2:5" ht="13.5" customHeight="1">
      <c r="B71" s="191" t="s">
        <v>25</v>
      </c>
      <c r="C71" s="191"/>
      <c r="D71" s="191"/>
      <c r="E71" s="191"/>
    </row>
    <row r="72" spans="2:5" ht="13.5" customHeight="1">
      <c r="B72" s="53" t="s">
        <v>96</v>
      </c>
      <c r="C72" s="54" t="s">
        <v>97</v>
      </c>
      <c r="D72" s="50" t="s">
        <v>32</v>
      </c>
      <c r="E72" s="50" t="s">
        <v>32</v>
      </c>
    </row>
    <row r="73" spans="2:5" ht="27.75" customHeight="1">
      <c r="B73" s="193" t="s">
        <v>287</v>
      </c>
      <c r="C73" s="193"/>
      <c r="D73" s="193"/>
      <c r="E73" s="193"/>
    </row>
    <row r="74" spans="2:5" ht="20.25" customHeight="1">
      <c r="B74" s="56" t="s">
        <v>10</v>
      </c>
      <c r="C74" s="56" t="s">
        <v>11</v>
      </c>
      <c r="D74" s="56" t="s">
        <v>28</v>
      </c>
      <c r="E74" s="56" t="s">
        <v>29</v>
      </c>
    </row>
    <row r="75" spans="2:5" ht="13.5" customHeight="1">
      <c r="B75" s="192" t="s">
        <v>20</v>
      </c>
      <c r="C75" s="192"/>
      <c r="D75" s="192"/>
      <c r="E75" s="192"/>
    </row>
    <row r="76" spans="2:5" ht="13.5" customHeight="1">
      <c r="B76" s="53" t="s">
        <v>261</v>
      </c>
      <c r="C76" s="54" t="s">
        <v>262</v>
      </c>
      <c r="D76" s="50">
        <v>7.0000000000000007E-2</v>
      </c>
      <c r="E76" s="50">
        <v>7.0000000000000007E-2</v>
      </c>
    </row>
    <row r="77" spans="2:5" ht="13.5" customHeight="1">
      <c r="B77" s="192" t="s">
        <v>31</v>
      </c>
      <c r="C77" s="192"/>
      <c r="D77" s="192"/>
      <c r="E77" s="192"/>
    </row>
    <row r="78" spans="2:5" ht="13.5" customHeight="1">
      <c r="B78" s="53" t="s">
        <v>136</v>
      </c>
      <c r="C78" s="57" t="s">
        <v>137</v>
      </c>
      <c r="D78" s="51">
        <v>0.25</v>
      </c>
      <c r="E78" s="50">
        <v>0.25</v>
      </c>
    </row>
    <row r="79" spans="2:5" ht="13.5" customHeight="1">
      <c r="B79" s="53" t="s">
        <v>83</v>
      </c>
      <c r="C79" s="57" t="s">
        <v>82</v>
      </c>
      <c r="D79" s="51">
        <v>0.4</v>
      </c>
      <c r="E79" s="50">
        <v>0.4</v>
      </c>
    </row>
    <row r="80" spans="2:5" ht="13.5" customHeight="1">
      <c r="B80" s="53" t="s">
        <v>248</v>
      </c>
      <c r="C80" s="54" t="s">
        <v>249</v>
      </c>
      <c r="D80" s="77">
        <v>0.2</v>
      </c>
      <c r="E80" s="78">
        <v>0.2</v>
      </c>
    </row>
    <row r="81" spans="2:5" ht="13.5" customHeight="1">
      <c r="B81" s="192" t="s">
        <v>23</v>
      </c>
      <c r="C81" s="192"/>
      <c r="D81" s="192"/>
      <c r="E81" s="192"/>
    </row>
    <row r="82" spans="2:5" ht="13.5" customHeight="1">
      <c r="B82" s="53" t="s">
        <v>81</v>
      </c>
      <c r="C82" s="58" t="s">
        <v>76</v>
      </c>
      <c r="D82" s="77">
        <v>0.82</v>
      </c>
      <c r="E82" s="77">
        <v>0.82</v>
      </c>
    </row>
    <row r="83" spans="2:5" ht="13.5" customHeight="1">
      <c r="B83" s="34" t="s">
        <v>79</v>
      </c>
      <c r="C83" s="11" t="s">
        <v>78</v>
      </c>
      <c r="D83" s="77">
        <v>0.65</v>
      </c>
      <c r="E83" s="77">
        <v>0.65</v>
      </c>
    </row>
    <row r="84" spans="2:5" ht="13.5" customHeight="1">
      <c r="B84" s="34" t="s">
        <v>104</v>
      </c>
      <c r="C84" s="11" t="s">
        <v>105</v>
      </c>
      <c r="D84" s="17">
        <v>1.03</v>
      </c>
      <c r="E84" s="200">
        <v>1.03</v>
      </c>
    </row>
    <row r="85" spans="2:5" ht="13.5" customHeight="1">
      <c r="B85" s="192" t="s">
        <v>22</v>
      </c>
      <c r="C85" s="192"/>
      <c r="D85" s="192"/>
      <c r="E85" s="192"/>
    </row>
    <row r="86" spans="2:5" ht="13.5" customHeight="1">
      <c r="B86" s="53" t="s">
        <v>149</v>
      </c>
      <c r="C86" s="57" t="s">
        <v>150</v>
      </c>
      <c r="D86" s="51">
        <v>1.21</v>
      </c>
      <c r="E86" s="51">
        <v>1.2</v>
      </c>
    </row>
    <row r="87" spans="2:5" ht="13.5" customHeight="1">
      <c r="B87" s="53" t="s">
        <v>74</v>
      </c>
      <c r="C87" s="54" t="s">
        <v>73</v>
      </c>
      <c r="D87" s="17">
        <v>1.79</v>
      </c>
      <c r="E87" s="77">
        <v>1.79</v>
      </c>
    </row>
    <row r="88" spans="2:5" ht="13.5" customHeight="1">
      <c r="B88" s="191" t="s">
        <v>37</v>
      </c>
      <c r="C88" s="191"/>
      <c r="D88" s="191"/>
      <c r="E88" s="191"/>
    </row>
    <row r="89" spans="2:5" ht="13.5" customHeight="1">
      <c r="B89" s="53" t="s">
        <v>140</v>
      </c>
      <c r="C89" s="55" t="s">
        <v>141</v>
      </c>
      <c r="D89" s="51">
        <v>18</v>
      </c>
      <c r="E89" s="51">
        <v>18</v>
      </c>
    </row>
    <row r="90" spans="2:5" ht="13.5" customHeight="1">
      <c r="B90" s="53" t="s">
        <v>107</v>
      </c>
      <c r="C90" s="54" t="s">
        <v>106</v>
      </c>
      <c r="D90" s="17">
        <v>14.58</v>
      </c>
      <c r="E90" s="200">
        <v>14.51</v>
      </c>
    </row>
    <row r="91" spans="2:5" ht="13.5" customHeight="1">
      <c r="B91" s="191" t="s">
        <v>25</v>
      </c>
      <c r="C91" s="191"/>
      <c r="D91" s="191"/>
      <c r="E91" s="191"/>
    </row>
    <row r="92" spans="2:5" ht="13.5" customHeight="1">
      <c r="B92" s="53" t="s">
        <v>154</v>
      </c>
      <c r="C92" s="54" t="s">
        <v>153</v>
      </c>
      <c r="D92" s="51">
        <v>0.63</v>
      </c>
      <c r="E92" s="51">
        <v>0.63</v>
      </c>
    </row>
  </sheetData>
  <mergeCells count="23">
    <mergeCell ref="B1:E1"/>
    <mergeCell ref="B3:E3"/>
    <mergeCell ref="B19:E19"/>
    <mergeCell ref="B36:E36"/>
    <mergeCell ref="B34:E34"/>
    <mergeCell ref="B25:E25"/>
    <mergeCell ref="B16:E16"/>
    <mergeCell ref="B21:E21"/>
    <mergeCell ref="B30:E30"/>
    <mergeCell ref="B14:E14"/>
    <mergeCell ref="B56:E56"/>
    <mergeCell ref="B91:E91"/>
    <mergeCell ref="B81:E81"/>
    <mergeCell ref="B85:E85"/>
    <mergeCell ref="B88:E88"/>
    <mergeCell ref="B73:E73"/>
    <mergeCell ref="B71:E71"/>
    <mergeCell ref="B61:E61"/>
    <mergeCell ref="B58:E58"/>
    <mergeCell ref="B77:E77"/>
    <mergeCell ref="B64:E64"/>
    <mergeCell ref="B67:E67"/>
    <mergeCell ref="B75:E75"/>
  </mergeCells>
  <pageMargins left="0" right="0" top="0" bottom="0" header="0" footer="0"/>
  <pageSetup paperSize="9" scale="10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rightToLeft="1" workbookViewId="0">
      <selection activeCell="B10" sqref="B10"/>
    </sheetView>
  </sheetViews>
  <sheetFormatPr defaultRowHeight="18.75"/>
  <cols>
    <col min="1" max="1" width="3.7109375" style="207" customWidth="1"/>
    <col min="2" max="2" width="25.28515625" style="207" bestFit="1" customWidth="1"/>
    <col min="3" max="3" width="7" style="207" customWidth="1"/>
    <col min="4" max="4" width="22.85546875" style="207" customWidth="1"/>
    <col min="5" max="5" width="16.42578125" style="207" customWidth="1"/>
    <col min="6" max="6" width="22.5703125" style="207" customWidth="1"/>
    <col min="7" max="255" width="9.140625" style="207"/>
    <col min="256" max="256" width="3.7109375" style="207" customWidth="1"/>
    <col min="257" max="257" width="25.28515625" style="207" bestFit="1" customWidth="1"/>
    <col min="258" max="258" width="12.42578125" style="207" customWidth="1"/>
    <col min="259" max="259" width="19.7109375" style="207" customWidth="1"/>
    <col min="260" max="260" width="16.28515625" style="207" customWidth="1"/>
    <col min="261" max="261" width="20.7109375" style="207" customWidth="1"/>
    <col min="262" max="511" width="9.140625" style="207"/>
    <col min="512" max="512" width="3.7109375" style="207" customWidth="1"/>
    <col min="513" max="513" width="25.28515625" style="207" bestFit="1" customWidth="1"/>
    <col min="514" max="514" width="12.42578125" style="207" customWidth="1"/>
    <col min="515" max="515" width="19.7109375" style="207" customWidth="1"/>
    <col min="516" max="516" width="16.28515625" style="207" customWidth="1"/>
    <col min="517" max="517" width="20.7109375" style="207" customWidth="1"/>
    <col min="518" max="767" width="9.140625" style="207"/>
    <col min="768" max="768" width="3.7109375" style="207" customWidth="1"/>
    <col min="769" max="769" width="25.28515625" style="207" bestFit="1" customWidth="1"/>
    <col min="770" max="770" width="12.42578125" style="207" customWidth="1"/>
    <col min="771" max="771" width="19.7109375" style="207" customWidth="1"/>
    <col min="772" max="772" width="16.28515625" style="207" customWidth="1"/>
    <col min="773" max="773" width="20.7109375" style="207" customWidth="1"/>
    <col min="774" max="1023" width="9.140625" style="207"/>
    <col min="1024" max="1024" width="3.7109375" style="207" customWidth="1"/>
    <col min="1025" max="1025" width="25.28515625" style="207" bestFit="1" customWidth="1"/>
    <col min="1026" max="1026" width="12.42578125" style="207" customWidth="1"/>
    <col min="1027" max="1027" width="19.7109375" style="207" customWidth="1"/>
    <col min="1028" max="1028" width="16.28515625" style="207" customWidth="1"/>
    <col min="1029" max="1029" width="20.7109375" style="207" customWidth="1"/>
    <col min="1030" max="1279" width="9.140625" style="207"/>
    <col min="1280" max="1280" width="3.7109375" style="207" customWidth="1"/>
    <col min="1281" max="1281" width="25.28515625" style="207" bestFit="1" customWidth="1"/>
    <col min="1282" max="1282" width="12.42578125" style="207" customWidth="1"/>
    <col min="1283" max="1283" width="19.7109375" style="207" customWidth="1"/>
    <col min="1284" max="1284" width="16.28515625" style="207" customWidth="1"/>
    <col min="1285" max="1285" width="20.7109375" style="207" customWidth="1"/>
    <col min="1286" max="1535" width="9.140625" style="207"/>
    <col min="1536" max="1536" width="3.7109375" style="207" customWidth="1"/>
    <col min="1537" max="1537" width="25.28515625" style="207" bestFit="1" customWidth="1"/>
    <col min="1538" max="1538" width="12.42578125" style="207" customWidth="1"/>
    <col min="1539" max="1539" width="19.7109375" style="207" customWidth="1"/>
    <col min="1540" max="1540" width="16.28515625" style="207" customWidth="1"/>
    <col min="1541" max="1541" width="20.7109375" style="207" customWidth="1"/>
    <col min="1542" max="1791" width="9.140625" style="207"/>
    <col min="1792" max="1792" width="3.7109375" style="207" customWidth="1"/>
    <col min="1793" max="1793" width="25.28515625" style="207" bestFit="1" customWidth="1"/>
    <col min="1794" max="1794" width="12.42578125" style="207" customWidth="1"/>
    <col min="1795" max="1795" width="19.7109375" style="207" customWidth="1"/>
    <col min="1796" max="1796" width="16.28515625" style="207" customWidth="1"/>
    <col min="1797" max="1797" width="20.7109375" style="207" customWidth="1"/>
    <col min="1798" max="2047" width="9.140625" style="207"/>
    <col min="2048" max="2048" width="3.7109375" style="207" customWidth="1"/>
    <col min="2049" max="2049" width="25.28515625" style="207" bestFit="1" customWidth="1"/>
    <col min="2050" max="2050" width="12.42578125" style="207" customWidth="1"/>
    <col min="2051" max="2051" width="19.7109375" style="207" customWidth="1"/>
    <col min="2052" max="2052" width="16.28515625" style="207" customWidth="1"/>
    <col min="2053" max="2053" width="20.7109375" style="207" customWidth="1"/>
    <col min="2054" max="2303" width="9.140625" style="207"/>
    <col min="2304" max="2304" width="3.7109375" style="207" customWidth="1"/>
    <col min="2305" max="2305" width="25.28515625" style="207" bestFit="1" customWidth="1"/>
    <col min="2306" max="2306" width="12.42578125" style="207" customWidth="1"/>
    <col min="2307" max="2307" width="19.7109375" style="207" customWidth="1"/>
    <col min="2308" max="2308" width="16.28515625" style="207" customWidth="1"/>
    <col min="2309" max="2309" width="20.7109375" style="207" customWidth="1"/>
    <col min="2310" max="2559" width="9.140625" style="207"/>
    <col min="2560" max="2560" width="3.7109375" style="207" customWidth="1"/>
    <col min="2561" max="2561" width="25.28515625" style="207" bestFit="1" customWidth="1"/>
    <col min="2562" max="2562" width="12.42578125" style="207" customWidth="1"/>
    <col min="2563" max="2563" width="19.7109375" style="207" customWidth="1"/>
    <col min="2564" max="2564" width="16.28515625" style="207" customWidth="1"/>
    <col min="2565" max="2565" width="20.7109375" style="207" customWidth="1"/>
    <col min="2566" max="2815" width="9.140625" style="207"/>
    <col min="2816" max="2816" width="3.7109375" style="207" customWidth="1"/>
    <col min="2817" max="2817" width="25.28515625" style="207" bestFit="1" customWidth="1"/>
    <col min="2818" max="2818" width="12.42578125" style="207" customWidth="1"/>
    <col min="2819" max="2819" width="19.7109375" style="207" customWidth="1"/>
    <col min="2820" max="2820" width="16.28515625" style="207" customWidth="1"/>
    <col min="2821" max="2821" width="20.7109375" style="207" customWidth="1"/>
    <col min="2822" max="3071" width="9.140625" style="207"/>
    <col min="3072" max="3072" width="3.7109375" style="207" customWidth="1"/>
    <col min="3073" max="3073" width="25.28515625" style="207" bestFit="1" customWidth="1"/>
    <col min="3074" max="3074" width="12.42578125" style="207" customWidth="1"/>
    <col min="3075" max="3075" width="19.7109375" style="207" customWidth="1"/>
    <col min="3076" max="3076" width="16.28515625" style="207" customWidth="1"/>
    <col min="3077" max="3077" width="20.7109375" style="207" customWidth="1"/>
    <col min="3078" max="3327" width="9.140625" style="207"/>
    <col min="3328" max="3328" width="3.7109375" style="207" customWidth="1"/>
    <col min="3329" max="3329" width="25.28515625" style="207" bestFit="1" customWidth="1"/>
    <col min="3330" max="3330" width="12.42578125" style="207" customWidth="1"/>
    <col min="3331" max="3331" width="19.7109375" style="207" customWidth="1"/>
    <col min="3332" max="3332" width="16.28515625" style="207" customWidth="1"/>
    <col min="3333" max="3333" width="20.7109375" style="207" customWidth="1"/>
    <col min="3334" max="3583" width="9.140625" style="207"/>
    <col min="3584" max="3584" width="3.7109375" style="207" customWidth="1"/>
    <col min="3585" max="3585" width="25.28515625" style="207" bestFit="1" customWidth="1"/>
    <col min="3586" max="3586" width="12.42578125" style="207" customWidth="1"/>
    <col min="3587" max="3587" width="19.7109375" style="207" customWidth="1"/>
    <col min="3588" max="3588" width="16.28515625" style="207" customWidth="1"/>
    <col min="3589" max="3589" width="20.7109375" style="207" customWidth="1"/>
    <col min="3590" max="3839" width="9.140625" style="207"/>
    <col min="3840" max="3840" width="3.7109375" style="207" customWidth="1"/>
    <col min="3841" max="3841" width="25.28515625" style="207" bestFit="1" customWidth="1"/>
    <col min="3842" max="3842" width="12.42578125" style="207" customWidth="1"/>
    <col min="3843" max="3843" width="19.7109375" style="207" customWidth="1"/>
    <col min="3844" max="3844" width="16.28515625" style="207" customWidth="1"/>
    <col min="3845" max="3845" width="20.7109375" style="207" customWidth="1"/>
    <col min="3846" max="4095" width="9.140625" style="207"/>
    <col min="4096" max="4096" width="3.7109375" style="207" customWidth="1"/>
    <col min="4097" max="4097" width="25.28515625" style="207" bestFit="1" customWidth="1"/>
    <col min="4098" max="4098" width="12.42578125" style="207" customWidth="1"/>
    <col min="4099" max="4099" width="19.7109375" style="207" customWidth="1"/>
    <col min="4100" max="4100" width="16.28515625" style="207" customWidth="1"/>
    <col min="4101" max="4101" width="20.7109375" style="207" customWidth="1"/>
    <col min="4102" max="4351" width="9.140625" style="207"/>
    <col min="4352" max="4352" width="3.7109375" style="207" customWidth="1"/>
    <col min="4353" max="4353" width="25.28515625" style="207" bestFit="1" customWidth="1"/>
    <col min="4354" max="4354" width="12.42578125" style="207" customWidth="1"/>
    <col min="4355" max="4355" width="19.7109375" style="207" customWidth="1"/>
    <col min="4356" max="4356" width="16.28515625" style="207" customWidth="1"/>
    <col min="4357" max="4357" width="20.7109375" style="207" customWidth="1"/>
    <col min="4358" max="4607" width="9.140625" style="207"/>
    <col min="4608" max="4608" width="3.7109375" style="207" customWidth="1"/>
    <col min="4609" max="4609" width="25.28515625" style="207" bestFit="1" customWidth="1"/>
    <col min="4610" max="4610" width="12.42578125" style="207" customWidth="1"/>
    <col min="4611" max="4611" width="19.7109375" style="207" customWidth="1"/>
    <col min="4612" max="4612" width="16.28515625" style="207" customWidth="1"/>
    <col min="4613" max="4613" width="20.7109375" style="207" customWidth="1"/>
    <col min="4614" max="4863" width="9.140625" style="207"/>
    <col min="4864" max="4864" width="3.7109375" style="207" customWidth="1"/>
    <col min="4865" max="4865" width="25.28515625" style="207" bestFit="1" customWidth="1"/>
    <col min="4866" max="4866" width="12.42578125" style="207" customWidth="1"/>
    <col min="4867" max="4867" width="19.7109375" style="207" customWidth="1"/>
    <col min="4868" max="4868" width="16.28515625" style="207" customWidth="1"/>
    <col min="4869" max="4869" width="20.7109375" style="207" customWidth="1"/>
    <col min="4870" max="5119" width="9.140625" style="207"/>
    <col min="5120" max="5120" width="3.7109375" style="207" customWidth="1"/>
    <col min="5121" max="5121" width="25.28515625" style="207" bestFit="1" customWidth="1"/>
    <col min="5122" max="5122" width="12.42578125" style="207" customWidth="1"/>
    <col min="5123" max="5123" width="19.7109375" style="207" customWidth="1"/>
    <col min="5124" max="5124" width="16.28515625" style="207" customWidth="1"/>
    <col min="5125" max="5125" width="20.7109375" style="207" customWidth="1"/>
    <col min="5126" max="5375" width="9.140625" style="207"/>
    <col min="5376" max="5376" width="3.7109375" style="207" customWidth="1"/>
    <col min="5377" max="5377" width="25.28515625" style="207" bestFit="1" customWidth="1"/>
    <col min="5378" max="5378" width="12.42578125" style="207" customWidth="1"/>
    <col min="5379" max="5379" width="19.7109375" style="207" customWidth="1"/>
    <col min="5380" max="5380" width="16.28515625" style="207" customWidth="1"/>
    <col min="5381" max="5381" width="20.7109375" style="207" customWidth="1"/>
    <col min="5382" max="5631" width="9.140625" style="207"/>
    <col min="5632" max="5632" width="3.7109375" style="207" customWidth="1"/>
    <col min="5633" max="5633" width="25.28515625" style="207" bestFit="1" customWidth="1"/>
    <col min="5634" max="5634" width="12.42578125" style="207" customWidth="1"/>
    <col min="5635" max="5635" width="19.7109375" style="207" customWidth="1"/>
    <col min="5636" max="5636" width="16.28515625" style="207" customWidth="1"/>
    <col min="5637" max="5637" width="20.7109375" style="207" customWidth="1"/>
    <col min="5638" max="5887" width="9.140625" style="207"/>
    <col min="5888" max="5888" width="3.7109375" style="207" customWidth="1"/>
    <col min="5889" max="5889" width="25.28515625" style="207" bestFit="1" customWidth="1"/>
    <col min="5890" max="5890" width="12.42578125" style="207" customWidth="1"/>
    <col min="5891" max="5891" width="19.7109375" style="207" customWidth="1"/>
    <col min="5892" max="5892" width="16.28515625" style="207" customWidth="1"/>
    <col min="5893" max="5893" width="20.7109375" style="207" customWidth="1"/>
    <col min="5894" max="6143" width="9.140625" style="207"/>
    <col min="6144" max="6144" width="3.7109375" style="207" customWidth="1"/>
    <col min="6145" max="6145" width="25.28515625" style="207" bestFit="1" customWidth="1"/>
    <col min="6146" max="6146" width="12.42578125" style="207" customWidth="1"/>
    <col min="6147" max="6147" width="19.7109375" style="207" customWidth="1"/>
    <col min="6148" max="6148" width="16.28515625" style="207" customWidth="1"/>
    <col min="6149" max="6149" width="20.7109375" style="207" customWidth="1"/>
    <col min="6150" max="6399" width="9.140625" style="207"/>
    <col min="6400" max="6400" width="3.7109375" style="207" customWidth="1"/>
    <col min="6401" max="6401" width="25.28515625" style="207" bestFit="1" customWidth="1"/>
    <col min="6402" max="6402" width="12.42578125" style="207" customWidth="1"/>
    <col min="6403" max="6403" width="19.7109375" style="207" customWidth="1"/>
    <col min="6404" max="6404" width="16.28515625" style="207" customWidth="1"/>
    <col min="6405" max="6405" width="20.7109375" style="207" customWidth="1"/>
    <col min="6406" max="6655" width="9.140625" style="207"/>
    <col min="6656" max="6656" width="3.7109375" style="207" customWidth="1"/>
    <col min="6657" max="6657" width="25.28515625" style="207" bestFit="1" customWidth="1"/>
    <col min="6658" max="6658" width="12.42578125" style="207" customWidth="1"/>
    <col min="6659" max="6659" width="19.7109375" style="207" customWidth="1"/>
    <col min="6660" max="6660" width="16.28515625" style="207" customWidth="1"/>
    <col min="6661" max="6661" width="20.7109375" style="207" customWidth="1"/>
    <col min="6662" max="6911" width="9.140625" style="207"/>
    <col min="6912" max="6912" width="3.7109375" style="207" customWidth="1"/>
    <col min="6913" max="6913" width="25.28515625" style="207" bestFit="1" customWidth="1"/>
    <col min="6914" max="6914" width="12.42578125" style="207" customWidth="1"/>
    <col min="6915" max="6915" width="19.7109375" style="207" customWidth="1"/>
    <col min="6916" max="6916" width="16.28515625" style="207" customWidth="1"/>
    <col min="6917" max="6917" width="20.7109375" style="207" customWidth="1"/>
    <col min="6918" max="7167" width="9.140625" style="207"/>
    <col min="7168" max="7168" width="3.7109375" style="207" customWidth="1"/>
    <col min="7169" max="7169" width="25.28515625" style="207" bestFit="1" customWidth="1"/>
    <col min="7170" max="7170" width="12.42578125" style="207" customWidth="1"/>
    <col min="7171" max="7171" width="19.7109375" style="207" customWidth="1"/>
    <col min="7172" max="7172" width="16.28515625" style="207" customWidth="1"/>
    <col min="7173" max="7173" width="20.7109375" style="207" customWidth="1"/>
    <col min="7174" max="7423" width="9.140625" style="207"/>
    <col min="7424" max="7424" width="3.7109375" style="207" customWidth="1"/>
    <col min="7425" max="7425" width="25.28515625" style="207" bestFit="1" customWidth="1"/>
    <col min="7426" max="7426" width="12.42578125" style="207" customWidth="1"/>
    <col min="7427" max="7427" width="19.7109375" style="207" customWidth="1"/>
    <col min="7428" max="7428" width="16.28515625" style="207" customWidth="1"/>
    <col min="7429" max="7429" width="20.7109375" style="207" customWidth="1"/>
    <col min="7430" max="7679" width="9.140625" style="207"/>
    <col min="7680" max="7680" width="3.7109375" style="207" customWidth="1"/>
    <col min="7681" max="7681" width="25.28515625" style="207" bestFit="1" customWidth="1"/>
    <col min="7682" max="7682" width="12.42578125" style="207" customWidth="1"/>
    <col min="7683" max="7683" width="19.7109375" style="207" customWidth="1"/>
    <col min="7684" max="7684" width="16.28515625" style="207" customWidth="1"/>
    <col min="7685" max="7685" width="20.7109375" style="207" customWidth="1"/>
    <col min="7686" max="7935" width="9.140625" style="207"/>
    <col min="7936" max="7936" width="3.7109375" style="207" customWidth="1"/>
    <col min="7937" max="7937" width="25.28515625" style="207" bestFit="1" customWidth="1"/>
    <col min="7938" max="7938" width="12.42578125" style="207" customWidth="1"/>
    <col min="7939" max="7939" width="19.7109375" style="207" customWidth="1"/>
    <col min="7940" max="7940" width="16.28515625" style="207" customWidth="1"/>
    <col min="7941" max="7941" width="20.7109375" style="207" customWidth="1"/>
    <col min="7942" max="8191" width="9.140625" style="207"/>
    <col min="8192" max="8192" width="3.7109375" style="207" customWidth="1"/>
    <col min="8193" max="8193" width="25.28515625" style="207" bestFit="1" customWidth="1"/>
    <col min="8194" max="8194" width="12.42578125" style="207" customWidth="1"/>
    <col min="8195" max="8195" width="19.7109375" style="207" customWidth="1"/>
    <col min="8196" max="8196" width="16.28515625" style="207" customWidth="1"/>
    <col min="8197" max="8197" width="20.7109375" style="207" customWidth="1"/>
    <col min="8198" max="8447" width="9.140625" style="207"/>
    <col min="8448" max="8448" width="3.7109375" style="207" customWidth="1"/>
    <col min="8449" max="8449" width="25.28515625" style="207" bestFit="1" customWidth="1"/>
    <col min="8450" max="8450" width="12.42578125" style="207" customWidth="1"/>
    <col min="8451" max="8451" width="19.7109375" style="207" customWidth="1"/>
    <col min="8452" max="8452" width="16.28515625" style="207" customWidth="1"/>
    <col min="8453" max="8453" width="20.7109375" style="207" customWidth="1"/>
    <col min="8454" max="8703" width="9.140625" style="207"/>
    <col min="8704" max="8704" width="3.7109375" style="207" customWidth="1"/>
    <col min="8705" max="8705" width="25.28515625" style="207" bestFit="1" customWidth="1"/>
    <col min="8706" max="8706" width="12.42578125" style="207" customWidth="1"/>
    <col min="8707" max="8707" width="19.7109375" style="207" customWidth="1"/>
    <col min="8708" max="8708" width="16.28515625" style="207" customWidth="1"/>
    <col min="8709" max="8709" width="20.7109375" style="207" customWidth="1"/>
    <col min="8710" max="8959" width="9.140625" style="207"/>
    <col min="8960" max="8960" width="3.7109375" style="207" customWidth="1"/>
    <col min="8961" max="8961" width="25.28515625" style="207" bestFit="1" customWidth="1"/>
    <col min="8962" max="8962" width="12.42578125" style="207" customWidth="1"/>
    <col min="8963" max="8963" width="19.7109375" style="207" customWidth="1"/>
    <col min="8964" max="8964" width="16.28515625" style="207" customWidth="1"/>
    <col min="8965" max="8965" width="20.7109375" style="207" customWidth="1"/>
    <col min="8966" max="9215" width="9.140625" style="207"/>
    <col min="9216" max="9216" width="3.7109375" style="207" customWidth="1"/>
    <col min="9217" max="9217" width="25.28515625" style="207" bestFit="1" customWidth="1"/>
    <col min="9218" max="9218" width="12.42578125" style="207" customWidth="1"/>
    <col min="9219" max="9219" width="19.7109375" style="207" customWidth="1"/>
    <col min="9220" max="9220" width="16.28515625" style="207" customWidth="1"/>
    <col min="9221" max="9221" width="20.7109375" style="207" customWidth="1"/>
    <col min="9222" max="9471" width="9.140625" style="207"/>
    <col min="9472" max="9472" width="3.7109375" style="207" customWidth="1"/>
    <col min="9473" max="9473" width="25.28515625" style="207" bestFit="1" customWidth="1"/>
    <col min="9474" max="9474" width="12.42578125" style="207" customWidth="1"/>
    <col min="9475" max="9475" width="19.7109375" style="207" customWidth="1"/>
    <col min="9476" max="9476" width="16.28515625" style="207" customWidth="1"/>
    <col min="9477" max="9477" width="20.7109375" style="207" customWidth="1"/>
    <col min="9478" max="9727" width="9.140625" style="207"/>
    <col min="9728" max="9728" width="3.7109375" style="207" customWidth="1"/>
    <col min="9729" max="9729" width="25.28515625" style="207" bestFit="1" customWidth="1"/>
    <col min="9730" max="9730" width="12.42578125" style="207" customWidth="1"/>
    <col min="9731" max="9731" width="19.7109375" style="207" customWidth="1"/>
    <col min="9732" max="9732" width="16.28515625" style="207" customWidth="1"/>
    <col min="9733" max="9733" width="20.7109375" style="207" customWidth="1"/>
    <col min="9734" max="9983" width="9.140625" style="207"/>
    <col min="9984" max="9984" width="3.7109375" style="207" customWidth="1"/>
    <col min="9985" max="9985" width="25.28515625" style="207" bestFit="1" customWidth="1"/>
    <col min="9986" max="9986" width="12.42578125" style="207" customWidth="1"/>
    <col min="9987" max="9987" width="19.7109375" style="207" customWidth="1"/>
    <col min="9988" max="9988" width="16.28515625" style="207" customWidth="1"/>
    <col min="9989" max="9989" width="20.7109375" style="207" customWidth="1"/>
    <col min="9990" max="10239" width="9.140625" style="207"/>
    <col min="10240" max="10240" width="3.7109375" style="207" customWidth="1"/>
    <col min="10241" max="10241" width="25.28515625" style="207" bestFit="1" customWidth="1"/>
    <col min="10242" max="10242" width="12.42578125" style="207" customWidth="1"/>
    <col min="10243" max="10243" width="19.7109375" style="207" customWidth="1"/>
    <col min="10244" max="10244" width="16.28515625" style="207" customWidth="1"/>
    <col min="10245" max="10245" width="20.7109375" style="207" customWidth="1"/>
    <col min="10246" max="10495" width="9.140625" style="207"/>
    <col min="10496" max="10496" width="3.7109375" style="207" customWidth="1"/>
    <col min="10497" max="10497" width="25.28515625" style="207" bestFit="1" customWidth="1"/>
    <col min="10498" max="10498" width="12.42578125" style="207" customWidth="1"/>
    <col min="10499" max="10499" width="19.7109375" style="207" customWidth="1"/>
    <col min="10500" max="10500" width="16.28515625" style="207" customWidth="1"/>
    <col min="10501" max="10501" width="20.7109375" style="207" customWidth="1"/>
    <col min="10502" max="10751" width="9.140625" style="207"/>
    <col min="10752" max="10752" width="3.7109375" style="207" customWidth="1"/>
    <col min="10753" max="10753" width="25.28515625" style="207" bestFit="1" customWidth="1"/>
    <col min="10754" max="10754" width="12.42578125" style="207" customWidth="1"/>
    <col min="10755" max="10755" width="19.7109375" style="207" customWidth="1"/>
    <col min="10756" max="10756" width="16.28515625" style="207" customWidth="1"/>
    <col min="10757" max="10757" width="20.7109375" style="207" customWidth="1"/>
    <col min="10758" max="11007" width="9.140625" style="207"/>
    <col min="11008" max="11008" width="3.7109375" style="207" customWidth="1"/>
    <col min="11009" max="11009" width="25.28515625" style="207" bestFit="1" customWidth="1"/>
    <col min="11010" max="11010" width="12.42578125" style="207" customWidth="1"/>
    <col min="11011" max="11011" width="19.7109375" style="207" customWidth="1"/>
    <col min="11012" max="11012" width="16.28515625" style="207" customWidth="1"/>
    <col min="11013" max="11013" width="20.7109375" style="207" customWidth="1"/>
    <col min="11014" max="11263" width="9.140625" style="207"/>
    <col min="11264" max="11264" width="3.7109375" style="207" customWidth="1"/>
    <col min="11265" max="11265" width="25.28515625" style="207" bestFit="1" customWidth="1"/>
    <col min="11266" max="11266" width="12.42578125" style="207" customWidth="1"/>
    <col min="11267" max="11267" width="19.7109375" style="207" customWidth="1"/>
    <col min="11268" max="11268" width="16.28515625" style="207" customWidth="1"/>
    <col min="11269" max="11269" width="20.7109375" style="207" customWidth="1"/>
    <col min="11270" max="11519" width="9.140625" style="207"/>
    <col min="11520" max="11520" width="3.7109375" style="207" customWidth="1"/>
    <col min="11521" max="11521" width="25.28515625" style="207" bestFit="1" customWidth="1"/>
    <col min="11522" max="11522" width="12.42578125" style="207" customWidth="1"/>
    <col min="11523" max="11523" width="19.7109375" style="207" customWidth="1"/>
    <col min="11524" max="11524" width="16.28515625" style="207" customWidth="1"/>
    <col min="11525" max="11525" width="20.7109375" style="207" customWidth="1"/>
    <col min="11526" max="11775" width="9.140625" style="207"/>
    <col min="11776" max="11776" width="3.7109375" style="207" customWidth="1"/>
    <col min="11777" max="11777" width="25.28515625" style="207" bestFit="1" customWidth="1"/>
    <col min="11778" max="11778" width="12.42578125" style="207" customWidth="1"/>
    <col min="11779" max="11779" width="19.7109375" style="207" customWidth="1"/>
    <col min="11780" max="11780" width="16.28515625" style="207" customWidth="1"/>
    <col min="11781" max="11781" width="20.7109375" style="207" customWidth="1"/>
    <col min="11782" max="12031" width="9.140625" style="207"/>
    <col min="12032" max="12032" width="3.7109375" style="207" customWidth="1"/>
    <col min="12033" max="12033" width="25.28515625" style="207" bestFit="1" customWidth="1"/>
    <col min="12034" max="12034" width="12.42578125" style="207" customWidth="1"/>
    <col min="12035" max="12035" width="19.7109375" style="207" customWidth="1"/>
    <col min="12036" max="12036" width="16.28515625" style="207" customWidth="1"/>
    <col min="12037" max="12037" width="20.7109375" style="207" customWidth="1"/>
    <col min="12038" max="12287" width="9.140625" style="207"/>
    <col min="12288" max="12288" width="3.7109375" style="207" customWidth="1"/>
    <col min="12289" max="12289" width="25.28515625" style="207" bestFit="1" customWidth="1"/>
    <col min="12290" max="12290" width="12.42578125" style="207" customWidth="1"/>
    <col min="12291" max="12291" width="19.7109375" style="207" customWidth="1"/>
    <col min="12292" max="12292" width="16.28515625" style="207" customWidth="1"/>
    <col min="12293" max="12293" width="20.7109375" style="207" customWidth="1"/>
    <col min="12294" max="12543" width="9.140625" style="207"/>
    <col min="12544" max="12544" width="3.7109375" style="207" customWidth="1"/>
    <col min="12545" max="12545" width="25.28515625" style="207" bestFit="1" customWidth="1"/>
    <col min="12546" max="12546" width="12.42578125" style="207" customWidth="1"/>
    <col min="12547" max="12547" width="19.7109375" style="207" customWidth="1"/>
    <col min="12548" max="12548" width="16.28515625" style="207" customWidth="1"/>
    <col min="12549" max="12549" width="20.7109375" style="207" customWidth="1"/>
    <col min="12550" max="12799" width="9.140625" style="207"/>
    <col min="12800" max="12800" width="3.7109375" style="207" customWidth="1"/>
    <col min="12801" max="12801" width="25.28515625" style="207" bestFit="1" customWidth="1"/>
    <col min="12802" max="12802" width="12.42578125" style="207" customWidth="1"/>
    <col min="12803" max="12803" width="19.7109375" style="207" customWidth="1"/>
    <col min="12804" max="12804" width="16.28515625" style="207" customWidth="1"/>
    <col min="12805" max="12805" width="20.7109375" style="207" customWidth="1"/>
    <col min="12806" max="13055" width="9.140625" style="207"/>
    <col min="13056" max="13056" width="3.7109375" style="207" customWidth="1"/>
    <col min="13057" max="13057" width="25.28515625" style="207" bestFit="1" customWidth="1"/>
    <col min="13058" max="13058" width="12.42578125" style="207" customWidth="1"/>
    <col min="13059" max="13059" width="19.7109375" style="207" customWidth="1"/>
    <col min="13060" max="13060" width="16.28515625" style="207" customWidth="1"/>
    <col min="13061" max="13061" width="20.7109375" style="207" customWidth="1"/>
    <col min="13062" max="13311" width="9.140625" style="207"/>
    <col min="13312" max="13312" width="3.7109375" style="207" customWidth="1"/>
    <col min="13313" max="13313" width="25.28515625" style="207" bestFit="1" customWidth="1"/>
    <col min="13314" max="13314" width="12.42578125" style="207" customWidth="1"/>
    <col min="13315" max="13315" width="19.7109375" style="207" customWidth="1"/>
    <col min="13316" max="13316" width="16.28515625" style="207" customWidth="1"/>
    <col min="13317" max="13317" width="20.7109375" style="207" customWidth="1"/>
    <col min="13318" max="13567" width="9.140625" style="207"/>
    <col min="13568" max="13568" width="3.7109375" style="207" customWidth="1"/>
    <col min="13569" max="13569" width="25.28515625" style="207" bestFit="1" customWidth="1"/>
    <col min="13570" max="13570" width="12.42578125" style="207" customWidth="1"/>
    <col min="13571" max="13571" width="19.7109375" style="207" customWidth="1"/>
    <col min="13572" max="13572" width="16.28515625" style="207" customWidth="1"/>
    <col min="13573" max="13573" width="20.7109375" style="207" customWidth="1"/>
    <col min="13574" max="13823" width="9.140625" style="207"/>
    <col min="13824" max="13824" width="3.7109375" style="207" customWidth="1"/>
    <col min="13825" max="13825" width="25.28515625" style="207" bestFit="1" customWidth="1"/>
    <col min="13826" max="13826" width="12.42578125" style="207" customWidth="1"/>
    <col min="13827" max="13827" width="19.7109375" style="207" customWidth="1"/>
    <col min="13828" max="13828" width="16.28515625" style="207" customWidth="1"/>
    <col min="13829" max="13829" width="20.7109375" style="207" customWidth="1"/>
    <col min="13830" max="14079" width="9.140625" style="207"/>
    <col min="14080" max="14080" width="3.7109375" style="207" customWidth="1"/>
    <col min="14081" max="14081" width="25.28515625" style="207" bestFit="1" customWidth="1"/>
    <col min="14082" max="14082" width="12.42578125" style="207" customWidth="1"/>
    <col min="14083" max="14083" width="19.7109375" style="207" customWidth="1"/>
    <col min="14084" max="14084" width="16.28515625" style="207" customWidth="1"/>
    <col min="14085" max="14085" width="20.7109375" style="207" customWidth="1"/>
    <col min="14086" max="14335" width="9.140625" style="207"/>
    <col min="14336" max="14336" width="3.7109375" style="207" customWidth="1"/>
    <col min="14337" max="14337" width="25.28515625" style="207" bestFit="1" customWidth="1"/>
    <col min="14338" max="14338" width="12.42578125" style="207" customWidth="1"/>
    <col min="14339" max="14339" width="19.7109375" style="207" customWidth="1"/>
    <col min="14340" max="14340" width="16.28515625" style="207" customWidth="1"/>
    <col min="14341" max="14341" width="20.7109375" style="207" customWidth="1"/>
    <col min="14342" max="14591" width="9.140625" style="207"/>
    <col min="14592" max="14592" width="3.7109375" style="207" customWidth="1"/>
    <col min="14593" max="14593" width="25.28515625" style="207" bestFit="1" customWidth="1"/>
    <col min="14594" max="14594" width="12.42578125" style="207" customWidth="1"/>
    <col min="14595" max="14595" width="19.7109375" style="207" customWidth="1"/>
    <col min="14596" max="14596" width="16.28515625" style="207" customWidth="1"/>
    <col min="14597" max="14597" width="20.7109375" style="207" customWidth="1"/>
    <col min="14598" max="14847" width="9.140625" style="207"/>
    <col min="14848" max="14848" width="3.7109375" style="207" customWidth="1"/>
    <col min="14849" max="14849" width="25.28515625" style="207" bestFit="1" customWidth="1"/>
    <col min="14850" max="14850" width="12.42578125" style="207" customWidth="1"/>
    <col min="14851" max="14851" width="19.7109375" style="207" customWidth="1"/>
    <col min="14852" max="14852" width="16.28515625" style="207" customWidth="1"/>
    <col min="14853" max="14853" width="20.7109375" style="207" customWidth="1"/>
    <col min="14854" max="15103" width="9.140625" style="207"/>
    <col min="15104" max="15104" width="3.7109375" style="207" customWidth="1"/>
    <col min="15105" max="15105" width="25.28515625" style="207" bestFit="1" customWidth="1"/>
    <col min="15106" max="15106" width="12.42578125" style="207" customWidth="1"/>
    <col min="15107" max="15107" width="19.7109375" style="207" customWidth="1"/>
    <col min="15108" max="15108" width="16.28515625" style="207" customWidth="1"/>
    <col min="15109" max="15109" width="20.7109375" style="207" customWidth="1"/>
    <col min="15110" max="15359" width="9.140625" style="207"/>
    <col min="15360" max="15360" width="3.7109375" style="207" customWidth="1"/>
    <col min="15361" max="15361" width="25.28515625" style="207" bestFit="1" customWidth="1"/>
    <col min="15362" max="15362" width="12.42578125" style="207" customWidth="1"/>
    <col min="15363" max="15363" width="19.7109375" style="207" customWidth="1"/>
    <col min="15364" max="15364" width="16.28515625" style="207" customWidth="1"/>
    <col min="15365" max="15365" width="20.7109375" style="207" customWidth="1"/>
    <col min="15366" max="15615" width="9.140625" style="207"/>
    <col min="15616" max="15616" width="3.7109375" style="207" customWidth="1"/>
    <col min="15617" max="15617" width="25.28515625" style="207" bestFit="1" customWidth="1"/>
    <col min="15618" max="15618" width="12.42578125" style="207" customWidth="1"/>
    <col min="15619" max="15619" width="19.7109375" style="207" customWidth="1"/>
    <col min="15620" max="15620" width="16.28515625" style="207" customWidth="1"/>
    <col min="15621" max="15621" width="20.7109375" style="207" customWidth="1"/>
    <col min="15622" max="15871" width="9.140625" style="207"/>
    <col min="15872" max="15872" width="3.7109375" style="207" customWidth="1"/>
    <col min="15873" max="15873" width="25.28515625" style="207" bestFit="1" customWidth="1"/>
    <col min="15874" max="15874" width="12.42578125" style="207" customWidth="1"/>
    <col min="15875" max="15875" width="19.7109375" style="207" customWidth="1"/>
    <col min="15876" max="15876" width="16.28515625" style="207" customWidth="1"/>
    <col min="15877" max="15877" width="20.7109375" style="207" customWidth="1"/>
    <col min="15878" max="16127" width="9.140625" style="207"/>
    <col min="16128" max="16128" width="3.7109375" style="207" customWidth="1"/>
    <col min="16129" max="16129" width="25.28515625" style="207" bestFit="1" customWidth="1"/>
    <col min="16130" max="16130" width="12.42578125" style="207" customWidth="1"/>
    <col min="16131" max="16131" width="19.7109375" style="207" customWidth="1"/>
    <col min="16132" max="16132" width="16.28515625" style="207" customWidth="1"/>
    <col min="16133" max="16133" width="20.7109375" style="207" customWidth="1"/>
    <col min="16134" max="16384" width="9.140625" style="207"/>
  </cols>
  <sheetData>
    <row r="1" spans="2:6">
      <c r="B1" s="208" t="s">
        <v>298</v>
      </c>
      <c r="C1" s="208"/>
    </row>
    <row r="2" spans="2:6">
      <c r="B2" s="209" t="s">
        <v>299</v>
      </c>
      <c r="C2" s="209"/>
      <c r="D2" s="209"/>
      <c r="E2" s="210"/>
      <c r="F2" s="210"/>
    </row>
    <row r="3" spans="2:6">
      <c r="B3" s="208"/>
      <c r="C3" s="208"/>
      <c r="D3" s="208"/>
    </row>
    <row r="4" spans="2:6">
      <c r="B4" s="211" t="s">
        <v>300</v>
      </c>
      <c r="C4" s="211"/>
      <c r="D4" s="211"/>
      <c r="E4" s="211"/>
      <c r="F4" s="211"/>
    </row>
    <row r="5" spans="2:6" ht="27" customHeight="1">
      <c r="B5" s="212" t="s">
        <v>27</v>
      </c>
      <c r="C5" s="213" t="s">
        <v>11</v>
      </c>
      <c r="D5" s="213" t="s">
        <v>3</v>
      </c>
      <c r="E5" s="213" t="s">
        <v>33</v>
      </c>
      <c r="F5" s="213" t="s">
        <v>1</v>
      </c>
    </row>
    <row r="6" spans="2:6">
      <c r="B6" s="214" t="s">
        <v>301</v>
      </c>
      <c r="C6" s="215"/>
      <c r="D6" s="215"/>
      <c r="E6" s="215"/>
      <c r="F6" s="216"/>
    </row>
    <row r="7" spans="2:6">
      <c r="B7" s="217" t="s">
        <v>302</v>
      </c>
      <c r="C7" s="218" t="s">
        <v>244</v>
      </c>
      <c r="D7" s="219">
        <v>1</v>
      </c>
      <c r="E7" s="219">
        <v>100000</v>
      </c>
      <c r="F7" s="219">
        <v>90000</v>
      </c>
    </row>
    <row r="8" spans="2:6">
      <c r="B8" s="220" t="s">
        <v>303</v>
      </c>
      <c r="C8" s="221"/>
      <c r="D8" s="222">
        <f>SUM(D7)</f>
        <v>1</v>
      </c>
      <c r="E8" s="222">
        <f>SUM(E7)</f>
        <v>100000</v>
      </c>
      <c r="F8" s="222">
        <f>SUM(F7)</f>
        <v>90000</v>
      </c>
    </row>
    <row r="9" spans="2:6">
      <c r="B9" s="220" t="s">
        <v>304</v>
      </c>
      <c r="C9" s="221"/>
      <c r="D9" s="222">
        <f>D8</f>
        <v>1</v>
      </c>
      <c r="E9" s="222">
        <f>E8</f>
        <v>100000</v>
      </c>
      <c r="F9" s="222">
        <f>F8</f>
        <v>90000</v>
      </c>
    </row>
    <row r="10" spans="2:6">
      <c r="B10" s="223"/>
      <c r="C10" s="223"/>
      <c r="D10" s="223"/>
      <c r="E10" s="223"/>
      <c r="F10" s="223"/>
    </row>
    <row r="11" spans="2:6">
      <c r="B11" s="224" t="s">
        <v>305</v>
      </c>
      <c r="C11" s="224"/>
      <c r="D11" s="224"/>
      <c r="E11" s="224"/>
      <c r="F11" s="224"/>
    </row>
    <row r="12" spans="2:6" ht="32.25" customHeight="1">
      <c r="B12" s="225" t="s">
        <v>27</v>
      </c>
      <c r="C12" s="226" t="s">
        <v>11</v>
      </c>
      <c r="D12" s="226" t="s">
        <v>3</v>
      </c>
      <c r="E12" s="226" t="s">
        <v>33</v>
      </c>
      <c r="F12" s="226" t="s">
        <v>1</v>
      </c>
    </row>
    <row r="13" spans="2:6">
      <c r="B13" s="227" t="s">
        <v>301</v>
      </c>
      <c r="C13" s="228"/>
      <c r="D13" s="228"/>
      <c r="E13" s="228"/>
      <c r="F13" s="229"/>
    </row>
    <row r="14" spans="2:6">
      <c r="B14" s="230" t="s">
        <v>161</v>
      </c>
      <c r="C14" s="231" t="s">
        <v>162</v>
      </c>
      <c r="D14" s="222">
        <v>2</v>
      </c>
      <c r="E14" s="222">
        <v>284936</v>
      </c>
      <c r="F14" s="222">
        <v>1139744</v>
      </c>
    </row>
    <row r="15" spans="2:6">
      <c r="B15" s="220" t="s">
        <v>303</v>
      </c>
      <c r="C15" s="221"/>
      <c r="D15" s="222">
        <f>SUM(D14)</f>
        <v>2</v>
      </c>
      <c r="E15" s="222">
        <f>SUM(E14)</f>
        <v>284936</v>
      </c>
      <c r="F15" s="222">
        <f>SUM(F14)</f>
        <v>1139744</v>
      </c>
    </row>
    <row r="16" spans="2:6">
      <c r="B16" s="220" t="s">
        <v>304</v>
      </c>
      <c r="C16" s="221"/>
      <c r="D16" s="222">
        <f>D15</f>
        <v>2</v>
      </c>
      <c r="E16" s="222">
        <f>E15</f>
        <v>284936</v>
      </c>
      <c r="F16" s="222">
        <f>F15</f>
        <v>1139744</v>
      </c>
    </row>
    <row r="17" spans="2:6">
      <c r="B17" s="232"/>
      <c r="C17" s="232"/>
      <c r="D17" s="232"/>
      <c r="E17" s="232"/>
      <c r="F17" s="232"/>
    </row>
  </sheetData>
  <mergeCells count="11">
    <mergeCell ref="B9:C9"/>
    <mergeCell ref="B11:F11"/>
    <mergeCell ref="B13:F13"/>
    <mergeCell ref="B15:C15"/>
    <mergeCell ref="B16:C16"/>
    <mergeCell ref="B1:C1"/>
    <mergeCell ref="B2:D2"/>
    <mergeCell ref="B3:D3"/>
    <mergeCell ref="B4:F4"/>
    <mergeCell ref="B6:F6"/>
    <mergeCell ref="B8:C8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zoomScaleNormal="100" workbookViewId="0">
      <selection activeCell="A3" sqref="A3:XFD3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198" t="s">
        <v>36</v>
      </c>
      <c r="C1" s="198"/>
      <c r="D1" s="198"/>
    </row>
    <row r="2" spans="1:4" s="6" customFormat="1" ht="34.5" customHeight="1">
      <c r="B2" s="36" t="s">
        <v>27</v>
      </c>
      <c r="C2" s="37" t="s">
        <v>34</v>
      </c>
      <c r="D2" s="36" t="s">
        <v>35</v>
      </c>
    </row>
    <row r="3" spans="1:4" ht="55.5" customHeight="1">
      <c r="B3" s="38" t="s">
        <v>114</v>
      </c>
      <c r="C3" s="39">
        <v>44458</v>
      </c>
      <c r="D3" s="40" t="s">
        <v>241</v>
      </c>
    </row>
    <row r="4" spans="1:4" ht="65.25" customHeight="1">
      <c r="B4" s="38" t="s">
        <v>185</v>
      </c>
      <c r="C4" s="39">
        <v>44865</v>
      </c>
      <c r="D4" s="40" t="s">
        <v>242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B1" zoomScaleNormal="100" workbookViewId="0">
      <selection activeCell="C17" sqref="C17"/>
    </sheetView>
  </sheetViews>
  <sheetFormatPr defaultRowHeight="15"/>
  <cols>
    <col min="1" max="1" width="2.7109375" style="9" hidden="1" customWidth="1"/>
    <col min="2" max="2" width="1.140625" style="9" customWidth="1"/>
    <col min="3" max="3" width="33.28515625" style="9" customWidth="1"/>
    <col min="4" max="4" width="105.7109375" style="9" customWidth="1"/>
    <col min="5" max="186" width="9.140625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.140625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.140625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.140625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.140625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.140625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.140625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.140625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.140625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.140625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.140625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.140625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.140625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.140625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.140625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.140625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.140625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.140625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.140625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.140625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.140625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.140625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.140625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.140625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.140625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.140625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.140625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.140625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.140625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.140625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.140625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.140625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.140625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.140625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.140625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.140625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.140625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.140625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.140625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.140625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.140625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.140625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.140625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.140625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.140625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.140625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.140625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.140625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.140625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.140625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.140625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.140625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.140625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.140625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.140625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.140625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.140625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.140625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.140625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.140625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.140625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.140625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.140625" style="9"/>
    <col min="16366" max="16384" width="9" style="9" customWidth="1"/>
  </cols>
  <sheetData>
    <row r="1" spans="3:4" s="8" customFormat="1" ht="21">
      <c r="C1" s="233" t="s">
        <v>286</v>
      </c>
      <c r="D1" s="234"/>
    </row>
    <row r="2" spans="3:4" s="8" customFormat="1" ht="18.75">
      <c r="C2" s="235" t="s">
        <v>256</v>
      </c>
      <c r="D2" s="235"/>
    </row>
    <row r="3" spans="3:4" s="8" customFormat="1" ht="30">
      <c r="C3" s="199" t="s">
        <v>279</v>
      </c>
      <c r="D3" s="236" t="s">
        <v>306</v>
      </c>
    </row>
    <row r="4" spans="3:4" s="8" customFormat="1" ht="30">
      <c r="C4" s="199" t="s">
        <v>269</v>
      </c>
      <c r="D4" s="236" t="s">
        <v>307</v>
      </c>
    </row>
    <row r="5" spans="3:4" s="8" customFormat="1" ht="40.5" customHeight="1">
      <c r="C5" s="199" t="s">
        <v>277</v>
      </c>
      <c r="D5" s="236" t="s">
        <v>284</v>
      </c>
    </row>
    <row r="6" spans="3:4" s="8" customFormat="1" ht="51" customHeight="1">
      <c r="C6" s="199" t="s">
        <v>278</v>
      </c>
      <c r="D6" s="236" t="s">
        <v>276</v>
      </c>
    </row>
    <row r="7" spans="3:4" s="8" customFormat="1" ht="30">
      <c r="C7" s="199" t="s">
        <v>280</v>
      </c>
      <c r="D7" s="236" t="s">
        <v>281</v>
      </c>
    </row>
    <row r="8" spans="3:4" s="8" customFormat="1" ht="45">
      <c r="C8" s="199" t="s">
        <v>308</v>
      </c>
      <c r="D8" s="236" t="s">
        <v>309</v>
      </c>
    </row>
    <row r="9" spans="3:4" ht="18.75">
      <c r="C9" s="235" t="s">
        <v>257</v>
      </c>
      <c r="D9" s="235"/>
    </row>
    <row r="10" spans="3:4" s="8" customFormat="1" ht="30">
      <c r="C10" s="199" t="s">
        <v>269</v>
      </c>
      <c r="D10" s="236" t="s">
        <v>307</v>
      </c>
    </row>
    <row r="11" spans="3:4" s="8" customFormat="1" ht="30">
      <c r="C11" s="199" t="s">
        <v>279</v>
      </c>
      <c r="D11" s="236" t="s">
        <v>306</v>
      </c>
    </row>
    <row r="12" spans="3:4" ht="18.75">
      <c r="C12" s="235" t="s">
        <v>258</v>
      </c>
      <c r="D12" s="235"/>
    </row>
    <row r="13" spans="3:4" ht="30">
      <c r="C13" s="199" t="s">
        <v>126</v>
      </c>
      <c r="D13" s="236" t="s">
        <v>285</v>
      </c>
    </row>
    <row r="14" spans="3:4" ht="14.25" customHeight="1">
      <c r="C14" s="235" t="s">
        <v>259</v>
      </c>
      <c r="D14" s="235"/>
    </row>
    <row r="15" spans="3:4" ht="41.25" customHeight="1">
      <c r="C15" s="199" t="s">
        <v>247</v>
      </c>
      <c r="D15" s="236" t="s">
        <v>275</v>
      </c>
    </row>
    <row r="16" spans="3:4" ht="45">
      <c r="C16" s="199" t="s">
        <v>127</v>
      </c>
      <c r="D16" s="236" t="s">
        <v>235</v>
      </c>
    </row>
    <row r="17" spans="3:4" ht="45">
      <c r="C17" s="237" t="s">
        <v>42</v>
      </c>
      <c r="D17" s="236" t="s">
        <v>236</v>
      </c>
    </row>
    <row r="18" spans="3:4" ht="16.5" customHeight="1">
      <c r="C18" s="235" t="s">
        <v>260</v>
      </c>
      <c r="D18" s="235"/>
    </row>
    <row r="19" spans="3:4" ht="26.25" customHeight="1">
      <c r="C19" s="199" t="s">
        <v>121</v>
      </c>
      <c r="D19" s="236" t="s">
        <v>266</v>
      </c>
    </row>
  </sheetData>
  <mergeCells count="6">
    <mergeCell ref="C18:D18"/>
    <mergeCell ref="C1:D1"/>
    <mergeCell ref="C9:D9"/>
    <mergeCell ref="C2:D2"/>
    <mergeCell ref="C12:D12"/>
    <mergeCell ref="C14:D14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غير المتداولة</vt:lpstr>
      <vt:lpstr>تداولات الاجانب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2023-05-15T10:26:31Z</cp:lastPrinted>
  <dcterms:created xsi:type="dcterms:W3CDTF">2018-01-02T05:37:56Z</dcterms:created>
  <dcterms:modified xsi:type="dcterms:W3CDTF">2023-05-15T10:34:48Z</dcterms:modified>
</cp:coreProperties>
</file>