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450" windowWidth="20115" windowHeight="1170" activeTab="1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F31" i="9" l="1"/>
  <c r="E31" i="9"/>
  <c r="D31" i="9"/>
  <c r="F25" i="9"/>
  <c r="F26" i="9" s="1"/>
  <c r="E25" i="9"/>
  <c r="D25" i="9"/>
  <c r="F22" i="9"/>
  <c r="E22" i="9"/>
  <c r="E26" i="9" s="1"/>
  <c r="D22" i="9"/>
  <c r="F19" i="9"/>
  <c r="E19" i="9"/>
  <c r="D19" i="9"/>
  <c r="D26" i="9" s="1"/>
  <c r="F8" i="9"/>
  <c r="E8" i="9"/>
  <c r="D8" i="9"/>
  <c r="L58" i="1" l="1"/>
  <c r="L65" i="1" s="1"/>
  <c r="L66" i="1" s="1"/>
  <c r="M58" i="1"/>
  <c r="N58" i="1"/>
  <c r="N65" i="1" s="1"/>
  <c r="M65" i="1"/>
  <c r="L39" i="1"/>
  <c r="M39" i="1"/>
  <c r="N39" i="1"/>
  <c r="L30" i="1"/>
  <c r="L52" i="1" s="1"/>
  <c r="M30" i="1"/>
  <c r="N30" i="1"/>
  <c r="L43" i="1"/>
  <c r="M43" i="1"/>
  <c r="N43" i="1"/>
  <c r="L21" i="1"/>
  <c r="M21" i="1"/>
  <c r="N21" i="1"/>
  <c r="L51" i="1"/>
  <c r="M51" i="1"/>
  <c r="N51" i="1"/>
  <c r="M66" i="1" l="1"/>
  <c r="M52" i="1"/>
  <c r="N52" i="1"/>
  <c r="N66" i="1" s="1"/>
</calcChain>
</file>

<file path=xl/sharedStrings.xml><?xml version="1.0" encoding="utf-8"?>
<sst xmlns="http://schemas.openxmlformats.org/spreadsheetml/2006/main" count="462" uniqueCount="318">
  <si>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</si>
  <si>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</si>
  <si>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</si>
  <si>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</si>
  <si>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</si>
  <si>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</si>
  <si>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</si>
  <si>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</si>
  <si>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</si>
  <si>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</si>
  <si>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</si>
  <si>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</si>
  <si>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</si>
  <si>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</si>
  <si>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</si>
  <si>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</si>
  <si>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</si>
  <si>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</si>
  <si>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</si>
  <si>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</si>
  <si>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</si>
  <si>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</si>
  <si>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</si>
  <si>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</si>
  <si>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</si>
  <si>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</si>
  <si>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</si>
  <si>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</si>
  <si>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</si>
  <si>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</si>
  <si>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</si>
  <si>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</si>
  <si>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</si>
  <si>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</si>
  <si>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</si>
  <si>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</si>
  <si>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</si>
  <si>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</si>
  <si>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</si>
  <si>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</si>
  <si>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</si>
  <si>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</si>
  <si>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</si>
  <si>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</si>
  <si>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</si>
  <si>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</si>
  <si>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</si>
  <si>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</si>
  <si>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</si>
  <si>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</si>
  <si>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</si>
  <si>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</si>
  <si>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</si>
  <si>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</si>
  <si>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</si>
  <si>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</si>
  <si>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</si>
  <si>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</si>
  <si>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</si>
  <si>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</si>
  <si>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</si>
  <si>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</si>
  <si>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</si>
  <si>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</si>
  <si>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</si>
  <si>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</si>
  <si>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</si>
  <si>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</si>
  <si>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</si>
  <si>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</si>
  <si>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</si>
  <si>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</si>
  <si>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</si>
  <si>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 xml:space="preserve">بغداد للمشروبات الغازية </t>
  </si>
  <si>
    <t>IBSD</t>
  </si>
  <si>
    <t>مصرف عبر العراق</t>
  </si>
  <si>
    <t>BTRI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</si>
  <si>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</si>
  <si>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</si>
  <si>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</si>
  <si>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</si>
  <si>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</si>
  <si>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</si>
  <si>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</si>
  <si>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</si>
  <si>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</si>
  <si>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</si>
  <si>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</si>
  <si>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العراقية لانتاج البذور(AISP)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</si>
  <si>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</si>
  <si>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</si>
  <si>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</si>
  <si>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</si>
  <si>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</si>
  <si>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</si>
  <si>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</si>
  <si>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</si>
  <si>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</si>
  <si>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</si>
  <si>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</si>
  <si>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</si>
  <si>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</si>
  <si>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</si>
  <si>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</si>
  <si>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</si>
  <si>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</si>
  <si>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</si>
  <si>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</si>
  <si>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</si>
  <si>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</si>
  <si>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</si>
  <si>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</si>
  <si>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</si>
  <si>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</si>
  <si>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</si>
  <si>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</si>
  <si>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</si>
  <si>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</si>
  <si>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</si>
  <si>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</si>
  <si>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</si>
  <si>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</si>
  <si>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</si>
  <si>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</si>
  <si>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</si>
  <si>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</si>
  <si>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</si>
  <si>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</si>
  <si>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</si>
  <si>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</si>
  <si>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</si>
  <si>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</si>
  <si>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</si>
  <si>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</si>
  <si>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</si>
  <si>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</si>
  <si>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</si>
  <si>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</si>
  <si>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</si>
  <si>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</si>
  <si>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</si>
  <si>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</si>
  <si>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</si>
  <si>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</si>
  <si>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</si>
  <si>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</si>
  <si>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</si>
  <si>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</si>
  <si>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</si>
  <si>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</si>
  <si>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</si>
  <si>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</si>
  <si>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</si>
  <si>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</si>
  <si>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</si>
  <si>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</si>
  <si>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</si>
  <si>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</si>
  <si>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</si>
  <si>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</si>
  <si>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</si>
  <si>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</si>
  <si>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</si>
  <si>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</si>
  <si>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</si>
  <si>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</si>
  <si>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</si>
  <si>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</si>
  <si>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</si>
  <si>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</si>
  <si>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</si>
  <si>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</si>
  <si>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</si>
  <si>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</si>
  <si>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</si>
  <si>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</si>
  <si>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</si>
  <si>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</si>
  <si>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</si>
  <si>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</si>
  <si>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</si>
  <si>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</si>
  <si>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</si>
  <si>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المنصور الدوائية</t>
  </si>
  <si>
    <t>IMAP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</si>
  <si>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</si>
  <si>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</si>
  <si>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</si>
  <si>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</si>
  <si>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</si>
  <si>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</si>
  <si>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</si>
  <si>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</si>
  <si>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</si>
  <si>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</si>
  <si>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</si>
  <si>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</si>
  <si>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</si>
  <si>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</si>
  <si>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</si>
  <si>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</si>
  <si>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</si>
  <si>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</si>
  <si>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</si>
  <si>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</si>
  <si>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</si>
  <si>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</si>
  <si>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</si>
  <si>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</si>
  <si>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</si>
  <si>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</si>
  <si>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</si>
  <si>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</si>
  <si>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</si>
  <si>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</si>
  <si>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</si>
  <si>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</si>
  <si>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</si>
  <si>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</si>
  <si>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مجموع السوقين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</si>
  <si>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</si>
  <si>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</si>
  <si>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</si>
  <si>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</si>
  <si>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</si>
  <si>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</si>
  <si>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</si>
  <si>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</si>
  <si>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</si>
  <si>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الاستثمارات السياحية(HNTI)</t>
  </si>
  <si>
    <t>HASH</t>
  </si>
  <si>
    <t xml:space="preserve">مصرف الاتحاد العراقي </t>
  </si>
  <si>
    <t>BUOI</t>
  </si>
  <si>
    <t>فندق اشور</t>
  </si>
  <si>
    <t>المعدنية والدراجات</t>
  </si>
  <si>
    <t>IMIB</t>
  </si>
  <si>
    <t>مصرف العالم الاسلامي(BWOR)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</si>
  <si>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</si>
  <si>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</si>
  <si>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</si>
  <si>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</si>
  <si>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</si>
  <si>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</si>
  <si>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</si>
  <si>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</si>
  <si>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</si>
  <si>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</si>
  <si>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</si>
  <si>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 xml:space="preserve">الكيمياوية والبلاستيكية </t>
  </si>
  <si>
    <t>INCP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</si>
  <si>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</si>
  <si>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الخدمات</t>
  </si>
  <si>
    <t xml:space="preserve">مصرف المشرق العربي الاسلامي </t>
  </si>
  <si>
    <t>BAMS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</si>
  <si>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</si>
  <si>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</si>
  <si>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فنادق عشتار(HISH)</t>
  </si>
  <si>
    <t>العراقية لانتاج البذور</t>
  </si>
  <si>
    <t>AISP</t>
  </si>
  <si>
    <t>مجموع قطاع الزراعة</t>
  </si>
  <si>
    <t>مصرف آشور</t>
  </si>
  <si>
    <t>BASH</t>
  </si>
  <si>
    <t xml:space="preserve"> بدء الاكتتاب على أسهم الشركة إعتباراً من يوم الاحد 2022/3/20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</si>
  <si>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تصنيع وتسويق التمور(IIDP)</t>
  </si>
  <si>
    <t>المصرف الاهلي</t>
  </si>
  <si>
    <t>BNOI</t>
  </si>
  <si>
    <t>مجموع قطاع الفنادق والسياحة</t>
  </si>
  <si>
    <t>قطاع التامين</t>
  </si>
  <si>
    <t>مجموع قطاع التامين</t>
  </si>
  <si>
    <t>سيعقد إجتماع الهيئة العامة للشركة يوم الخميس الموافق 2022/4/21 الساعة العاشرة صباحا في فندق بابل  ،  مناقشة الحسابات الختامية للسنة المالية المنتهية في 2021/12/31  ، مناقشة مقسوم ارباح لعام . سيتم إيقاف التداول على أسهم الشركة إعتباراً من جلسة الاثنين 2022/4/18 .</t>
  </si>
  <si>
    <t>بغداد للمشروبات الغازية (IBSD)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</si>
  <si>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</si>
  <si>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</si>
  <si>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</si>
  <si>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</si>
  <si>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</si>
  <si>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سندات الاصدارية الاولى</t>
  </si>
  <si>
    <t>تم البدء بادراج وايداع السندات الحكومية "بناء الاصدارية الاولى " ندعو حضراتكم للبدء بايداع السندات والتداول بها في سوق العراق للاوراق المالية وفقا للتعليمات السائدة .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</si>
  <si>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</si>
  <si>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</si>
  <si>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عقد إجتماع الهيئة العامة للشركة يوم الاحد الموافق 2022/2/20 الساعة العاشرة  صباحاً في مقر الشركة ، اقالة مجلس الادارة الحالي، انتخاب مجلس ادارة جديد من (4) اعضاء اصليين ومثلهم احتياط. تم إيقاف التداول على أسهم الشركة إعتباراً من جلسة الثلاثاء 2021/2/15.</t>
  </si>
  <si>
    <t>عقد إجتماع الهيئة العامة للشركة يوم الاربعاء الموافق 2022/3/30 الساعة العاشرة صباحا في مقر الشركة ، مناقشة الحسابات الختامية للسنة المالية المنتهية في 2018/12/31  و2019/12/31  ، مناقشة مقسوم ارباح ، مناقشة زيادة راس مال الشركة وفق المادة (ثانياً/55). تم إيقاف التداول على أسهم الشركة إعتباراً من جلسة الاحد 2022/3/27 .</t>
  </si>
  <si>
    <t xml:space="preserve">الاوامر الخاصة </t>
  </si>
  <si>
    <t>عقد إجتماع الهيئة العامة للشركة يوم الخميس الموافق 2022/4/7 الساعة العاشرة صباحا في نادي الصيد /قاعة عشتار  ، مناقشة اقالة المجلس الحالي ، انتخاب مجلس ادارة جديد في حالة تم التصويت على الاقالة . تم إيقاف التداول على أسهم الشركة إعتباراً من جلسة الاثنين 2022/4/4 .</t>
  </si>
  <si>
    <t>المصرف التجاري</t>
  </si>
  <si>
    <t>BCOI</t>
  </si>
  <si>
    <t>مصرف الثقة الدولي</t>
  </si>
  <si>
    <t>BTRU</t>
  </si>
  <si>
    <t>فنادق المنصور(HMAN)</t>
  </si>
  <si>
    <t>سيعقد إجتماع الهيئة العامة للشركة يوم الاثنين الموافق 2022/5/9 الساعة العاشرة صباحا في مقر الشركة ،  مناقشة الحسابات الختامية للسنة المالية المنتهية في 2020/12/31  ، مناقشة العجز المتراكم . سيتم إيقاف التداول على أسهم الشركة إعتباراً من جلسة الاربعاء 2022/4/27 .</t>
  </si>
  <si>
    <t>بلغ الرقم القياسي العام (601.99) نقطة مرتفعاً بنسبة (0.14)</t>
  </si>
  <si>
    <t>أخبار الشركات المساهمة المدرجة في سوق العراق للاوراق المالية الخميس الموافق 2022/4/14</t>
  </si>
  <si>
    <t xml:space="preserve"> الشركات غير المتداولة في السوق الثاني لجلسة الخميس الموافق 2022/4/14</t>
  </si>
  <si>
    <t>الشركات غير المتداولة في السوق النظامي لجلسة الخميس الموافق 2022/4/14</t>
  </si>
  <si>
    <t>نشرة التداول في السوق النظامي رقم (70)</t>
  </si>
  <si>
    <t>جلسة الخميس الموافق 2022/4/14</t>
  </si>
  <si>
    <t>نشرة التداول في السوق الثاني رقم (70)</t>
  </si>
  <si>
    <t>قررت الهيئة العامة في اجتماعها المنعقد في 2022/3/8 زيادة رأسمال الشركة من (16.380) مليار دينار الى (20) مليار دينار وفق المادة (55/اولاً) من قانون الشركات. لقد اكتملت انتهاء اجراءات القانونية لزيادة راس مال الشركة .</t>
  </si>
  <si>
    <t>نفذت شركة الحكمة للوساطة أمر متقابل مقصود على أسهم شركة مصرف نور العراق بعدد أسهم (5.500) مليار سهم بقيمة (5.500) مليار دينار ، في زمن الجلسة الاضافي (بعد الساعة 1 ظهراً) وفقاً لاجراءات تنفيذ الصفقات الكبيرة .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</si>
  <si>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.تم اكتمال الاكتتاب  في نهاية الدوام الرسمي ليوم الخميس 2022/4/7 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</si>
  <si>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</si>
  <si>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سوق العراق للأوراق المالية</t>
  </si>
  <si>
    <t>جلسة الخميس 2022/4/14</t>
  </si>
  <si>
    <t>نشرة  تداول الاسهم المشتراة لغير العراقيين في السوق النظامي</t>
  </si>
  <si>
    <t xml:space="preserve">مصرف بغداد </t>
  </si>
  <si>
    <t>المجموع الكلي</t>
  </si>
  <si>
    <t>نشرة  تداول الاسهم المباعة من غير العراقيين في السوق النظامي</t>
  </si>
  <si>
    <t xml:space="preserve">مصرف الاستثمار العراقي </t>
  </si>
  <si>
    <t xml:space="preserve">المصرف الاهلي العراقي </t>
  </si>
  <si>
    <t>مصرف سومر التجاري</t>
  </si>
  <si>
    <t xml:space="preserve">مصرف الموصل </t>
  </si>
  <si>
    <t>المعمورة للاستثمارات العقارية</t>
  </si>
  <si>
    <t xml:space="preserve">قطاع الصناعة </t>
  </si>
  <si>
    <t xml:space="preserve">مجموع قطاع الصناعة </t>
  </si>
  <si>
    <t>نشرة  تداول الاسهم المباعة من غير العراقيين في السوق الثاني</t>
  </si>
  <si>
    <t xml:space="preserve">قطاع التامين </t>
  </si>
  <si>
    <t>دار السلام للتأمين</t>
  </si>
  <si>
    <t xml:space="preserve">مجموع قطاع التامين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</si>
</sst>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67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08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164" fontId="59" fillId="0" borderId="91" xfId="0" applyNumberFormat="1" applyFont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3" fontId="6" fillId="0" borderId="91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3" fontId="0" fillId="0" borderId="0" xfId="0" applyNumberFormat="1"/>
    <xf numFmtId="0" fontId="6" fillId="0" borderId="92" xfId="0" applyFont="1" applyFill="1" applyBorder="1" applyAlignment="1">
      <alignment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4" xfId="0" applyNumberFormat="1" applyFont="1" applyBorder="1" applyAlignment="1">
      <alignment horizontal="center" vertical="center"/>
    </xf>
    <xf numFmtId="4" fontId="6" fillId="0" borderId="94" xfId="0" applyNumberFormat="1" applyFont="1" applyBorder="1" applyAlignment="1">
      <alignment horizontal="center" vertical="center"/>
    </xf>
    <xf numFmtId="3" fontId="6" fillId="0" borderId="94" xfId="0" applyNumberFormat="1" applyFont="1" applyBorder="1" applyAlignment="1">
      <alignment horizontal="center" vertical="center"/>
    </xf>
    <xf numFmtId="3" fontId="4" fillId="0" borderId="0" xfId="0" applyNumberFormat="1" applyFont="1"/>
    <xf numFmtId="164" fontId="6" fillId="0" borderId="95" xfId="0" applyNumberFormat="1" applyFont="1" applyBorder="1" applyAlignment="1">
      <alignment horizontal="center" vertical="center"/>
    </xf>
    <xf numFmtId="4" fontId="61" fillId="0" borderId="94" xfId="0" applyNumberFormat="1" applyFont="1" applyBorder="1" applyAlignment="1">
      <alignment horizontal="center" vertical="center"/>
    </xf>
    <xf numFmtId="4" fontId="60" fillId="0" borderId="94" xfId="0" applyNumberFormat="1" applyFont="1" applyBorder="1" applyAlignment="1">
      <alignment horizontal="center" vertical="center"/>
    </xf>
    <xf numFmtId="0" fontId="6" fillId="0" borderId="96" xfId="0" applyFont="1" applyFill="1" applyBorder="1" applyAlignment="1">
      <alignment vertical="center" wrapText="1"/>
    </xf>
    <xf numFmtId="164" fontId="58" fillId="0" borderId="96" xfId="0" applyNumberFormat="1" applyFont="1" applyFill="1" applyBorder="1" applyAlignment="1">
      <alignment horizontal="right" vertical="center" wrapText="1"/>
    </xf>
    <xf numFmtId="164" fontId="6" fillId="0" borderId="96" xfId="0" applyNumberFormat="1" applyFont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53" fillId="0" borderId="0" xfId="0" applyFont="1"/>
    <xf numFmtId="0" fontId="6" fillId="0" borderId="99" xfId="0" applyFont="1" applyFill="1" applyBorder="1" applyAlignment="1">
      <alignment vertical="center" wrapText="1"/>
    </xf>
    <xf numFmtId="0" fontId="58" fillId="0" borderId="97" xfId="0" applyFont="1" applyFill="1" applyBorder="1" applyAlignment="1">
      <alignment horizontal="right" vertical="center"/>
    </xf>
    <xf numFmtId="164" fontId="6" fillId="0" borderId="99" xfId="0" applyNumberFormat="1" applyFont="1" applyBorder="1" applyAlignment="1">
      <alignment horizontal="center" vertical="center"/>
    </xf>
    <xf numFmtId="4" fontId="6" fillId="0" borderId="99" xfId="0" applyNumberFormat="1" applyFont="1" applyBorder="1" applyAlignment="1">
      <alignment horizontal="center" vertical="center"/>
    </xf>
    <xf numFmtId="3" fontId="6" fillId="0" borderId="99" xfId="0" applyNumberFormat="1" applyFont="1" applyBorder="1" applyAlignment="1">
      <alignment horizontal="center" vertical="center"/>
    </xf>
    <xf numFmtId="164" fontId="6" fillId="0" borderId="99" xfId="0" applyNumberFormat="1" applyFont="1" applyFill="1" applyBorder="1" applyAlignment="1">
      <alignment horizontal="center" vertical="center"/>
    </xf>
    <xf numFmtId="2" fontId="3" fillId="0" borderId="98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right" vertical="center"/>
    </xf>
    <xf numFmtId="3" fontId="6" fillId="0" borderId="92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2" fontId="0" fillId="0" borderId="98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0" fontId="14" fillId="5" borderId="47" xfId="0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right" vertical="center"/>
    </xf>
    <xf numFmtId="164" fontId="6" fillId="0" borderId="92" xfId="0" applyNumberFormat="1" applyFont="1" applyBorder="1" applyAlignment="1">
      <alignment horizontal="right" vertical="center" wrapText="1"/>
    </xf>
    <xf numFmtId="164" fontId="6" fillId="0" borderId="75" xfId="0" applyNumberFormat="1" applyFont="1" applyBorder="1" applyAlignment="1">
      <alignment horizontal="right" vertical="center" wrapText="1"/>
    </xf>
    <xf numFmtId="164" fontId="6" fillId="0" borderId="89" xfId="0" applyNumberFormat="1" applyFont="1" applyBorder="1" applyAlignment="1">
      <alignment horizontal="right" vertical="center" wrapText="1"/>
    </xf>
    <xf numFmtId="164" fontId="58" fillId="4" borderId="98" xfId="0" applyNumberFormat="1" applyFont="1" applyFill="1" applyBorder="1" applyAlignment="1">
      <alignment horizontal="right" vertical="center" wrapText="1"/>
    </xf>
    <xf numFmtId="164" fontId="58" fillId="4" borderId="75" xfId="0" applyNumberFormat="1" applyFont="1" applyFill="1" applyBorder="1" applyAlignment="1">
      <alignment horizontal="right" vertical="center" wrapText="1"/>
    </xf>
    <xf numFmtId="164" fontId="58" fillId="4" borderId="89" xfId="0" applyNumberFormat="1" applyFont="1" applyFill="1" applyBorder="1" applyAlignment="1">
      <alignment horizontal="right" vertical="center" wrapText="1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2" fontId="0" fillId="0" borderId="79" xfId="0" applyNumberForma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0" fontId="7" fillId="0" borderId="9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75" xfId="2" applyNumberFormat="1" applyFont="1" applyFill="1" applyBorder="1" applyAlignment="1">
      <alignment horizontal="right" vertical="center"/>
    </xf>
    <xf numFmtId="165" fontId="17" fillId="3" borderId="83" xfId="2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3" fillId="0" borderId="100" xfId="0" applyFont="1" applyBorder="1" applyAlignment="1">
      <alignment horizontal="right" vertical="center"/>
    </xf>
    <xf numFmtId="0" fontId="65" fillId="2" borderId="101" xfId="0" applyFont="1" applyFill="1" applyBorder="1" applyAlignment="1">
      <alignment horizontal="center" vertical="center"/>
    </xf>
    <xf numFmtId="0" fontId="65" fillId="2" borderId="101" xfId="0" applyFont="1" applyFill="1" applyBorder="1" applyAlignment="1">
      <alignment horizontal="center" vertical="center" wrapText="1"/>
    </xf>
    <xf numFmtId="0" fontId="64" fillId="0" borderId="102" xfId="0" applyFont="1" applyBorder="1" applyAlignment="1">
      <alignment horizontal="center" vertical="center"/>
    </xf>
    <xf numFmtId="0" fontId="64" fillId="0" borderId="103" xfId="0" applyFont="1" applyBorder="1" applyAlignment="1">
      <alignment horizontal="center" vertical="center"/>
    </xf>
    <xf numFmtId="0" fontId="64" fillId="0" borderId="104" xfId="0" applyFont="1" applyBorder="1" applyAlignment="1">
      <alignment horizontal="center" vertical="center"/>
    </xf>
    <xf numFmtId="0" fontId="64" fillId="0" borderId="101" xfId="2" applyFont="1" applyFill="1" applyBorder="1" applyAlignment="1">
      <alignment horizontal="right" vertical="center"/>
    </xf>
    <xf numFmtId="0" fontId="64" fillId="0" borderId="101" xfId="2" applyFont="1" applyFill="1" applyBorder="1" applyAlignment="1">
      <alignment horizontal="left" vertical="center"/>
    </xf>
    <xf numFmtId="3" fontId="64" fillId="0" borderId="105" xfId="2" applyNumberFormat="1" applyFont="1" applyFill="1" applyBorder="1" applyAlignment="1">
      <alignment horizontal="center" vertical="center"/>
    </xf>
    <xf numFmtId="0" fontId="64" fillId="0" borderId="106" xfId="0" applyFont="1" applyFill="1" applyBorder="1" applyAlignment="1">
      <alignment horizontal="center" vertical="center"/>
    </xf>
    <xf numFmtId="0" fontId="64" fillId="0" borderId="107" xfId="0" applyFont="1" applyFill="1" applyBorder="1" applyAlignment="1">
      <alignment horizontal="center" vertical="center"/>
    </xf>
    <xf numFmtId="0" fontId="64" fillId="0" borderId="106" xfId="2" applyFont="1" applyFill="1" applyBorder="1" applyAlignment="1">
      <alignment horizontal="center" vertical="center"/>
    </xf>
    <xf numFmtId="0" fontId="64" fillId="0" borderId="107" xfId="2" applyFont="1" applyFill="1" applyBorder="1" applyAlignment="1">
      <alignment horizontal="center" vertical="center"/>
    </xf>
    <xf numFmtId="0" fontId="66" fillId="0" borderId="0" xfId="0" applyFont="1"/>
    <xf numFmtId="0" fontId="64" fillId="2" borderId="101" xfId="0" applyFont="1" applyFill="1" applyBorder="1" applyAlignment="1">
      <alignment horizontal="center" vertical="center"/>
    </xf>
    <xf numFmtId="0" fontId="64" fillId="2" borderId="101" xfId="0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rightToLeft="1" zoomScale="90" zoomScaleNormal="90" zoomScaleSheetLayoutView="100" workbookViewId="0">
      <selection activeCell="I77" sqref="I77:N81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6" s="3" customFormat="1" ht="43.5" customHeight="1">
      <c r="B1" s="157" t="s">
        <v>0</v>
      </c>
      <c r="C1" s="158"/>
      <c r="D1" s="159"/>
      <c r="E1" s="2"/>
      <c r="F1" s="2"/>
      <c r="G1" s="2"/>
      <c r="H1" s="2"/>
      <c r="I1" s="2"/>
      <c r="J1" s="2"/>
      <c r="K1" s="2"/>
      <c r="L1" s="2"/>
      <c r="M1" s="2"/>
      <c r="P1" s="93"/>
    </row>
    <row r="2" spans="2:16" ht="43.5" customHeight="1">
      <c r="B2" s="29" t="s">
        <v>295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ht="43.5" customHeight="1">
      <c r="B3" s="19" t="s">
        <v>1</v>
      </c>
      <c r="C3" s="163">
        <v>6675663122.4200001</v>
      </c>
      <c r="D3" s="164"/>
      <c r="E3" s="165"/>
      <c r="F3" s="2"/>
      <c r="G3" s="2"/>
      <c r="H3" s="2"/>
      <c r="I3" s="2"/>
      <c r="J3" s="4"/>
      <c r="K3" s="1" t="s">
        <v>7</v>
      </c>
      <c r="L3" s="2"/>
      <c r="M3" s="2"/>
      <c r="N3" s="25">
        <v>30</v>
      </c>
    </row>
    <row r="4" spans="2:16" ht="43.5" customHeight="1">
      <c r="B4" s="20" t="s">
        <v>2</v>
      </c>
      <c r="C4" s="163">
        <v>6251204957</v>
      </c>
      <c r="D4" s="164"/>
      <c r="E4" s="165"/>
      <c r="F4" s="2"/>
      <c r="G4" s="2"/>
      <c r="H4" s="2"/>
      <c r="I4" s="2"/>
      <c r="J4" s="4"/>
      <c r="K4" s="1" t="s">
        <v>8</v>
      </c>
      <c r="L4" s="2"/>
      <c r="M4" s="2"/>
      <c r="N4" s="25">
        <v>6</v>
      </c>
      <c r="P4" s="70"/>
    </row>
    <row r="5" spans="2:16" ht="43.5" customHeight="1">
      <c r="B5" s="20" t="s">
        <v>3</v>
      </c>
      <c r="C5" s="160">
        <v>479</v>
      </c>
      <c r="D5" s="161"/>
      <c r="E5" s="162"/>
      <c r="F5" s="2"/>
      <c r="G5" s="2"/>
      <c r="H5" s="2"/>
      <c r="I5" s="2"/>
      <c r="J5" s="4"/>
      <c r="K5" s="1" t="s">
        <v>9</v>
      </c>
      <c r="L5" s="2"/>
      <c r="M5" s="2"/>
      <c r="N5" s="26">
        <v>12</v>
      </c>
    </row>
    <row r="6" spans="2:16" ht="43.5" customHeight="1">
      <c r="B6" s="20" t="s">
        <v>4</v>
      </c>
      <c r="C6" s="166">
        <v>601.62</v>
      </c>
      <c r="D6" s="167"/>
      <c r="E6" s="168"/>
      <c r="F6" s="2"/>
      <c r="G6" s="2"/>
      <c r="H6" s="2"/>
      <c r="I6" s="2"/>
      <c r="J6" s="4"/>
      <c r="K6" s="1" t="s">
        <v>10</v>
      </c>
      <c r="L6" s="2"/>
      <c r="M6" s="2"/>
      <c r="N6" s="26">
        <v>5</v>
      </c>
    </row>
    <row r="7" spans="2:16" ht="43.5" customHeight="1">
      <c r="B7" s="20" t="s">
        <v>5</v>
      </c>
      <c r="C7" s="154">
        <v>-0.06</v>
      </c>
      <c r="D7" s="155"/>
      <c r="E7" s="35"/>
      <c r="F7" s="2"/>
      <c r="G7" s="2"/>
      <c r="H7" s="2"/>
      <c r="I7" s="2"/>
      <c r="J7" s="4"/>
      <c r="K7" s="1" t="s">
        <v>79</v>
      </c>
      <c r="L7" s="2"/>
      <c r="M7" s="2"/>
      <c r="N7" s="25">
        <v>17</v>
      </c>
    </row>
    <row r="8" spans="2:16" ht="43.5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51</v>
      </c>
      <c r="O8" s="70"/>
    </row>
    <row r="9" spans="2:16" ht="37.5" customHeight="1">
      <c r="B9" s="137" t="s">
        <v>294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8"/>
    </row>
    <row r="10" spans="2:16" ht="47.2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6" ht="24.95" customHeight="1">
      <c r="B11" s="108" t="s">
        <v>22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16" s="36" customFormat="1" ht="24.95" customHeight="1">
      <c r="B12" s="39" t="s">
        <v>260</v>
      </c>
      <c r="C12" s="42" t="s">
        <v>261</v>
      </c>
      <c r="D12" s="62">
        <v>0.47</v>
      </c>
      <c r="E12" s="90">
        <v>0.49</v>
      </c>
      <c r="F12" s="90">
        <v>0.47</v>
      </c>
      <c r="G12" s="90">
        <v>0.48</v>
      </c>
      <c r="H12" s="90">
        <v>0.49</v>
      </c>
      <c r="I12" s="90">
        <v>0.49</v>
      </c>
      <c r="J12" s="90">
        <v>0.5</v>
      </c>
      <c r="K12" s="91">
        <v>-2</v>
      </c>
      <c r="L12" s="92">
        <v>5</v>
      </c>
      <c r="M12" s="92">
        <v>3500000</v>
      </c>
      <c r="N12" s="92">
        <v>1675000</v>
      </c>
    </row>
    <row r="13" spans="2:16" s="36" customFormat="1" ht="24.95" customHeight="1">
      <c r="B13" s="39" t="s">
        <v>224</v>
      </c>
      <c r="C13" s="42" t="s">
        <v>225</v>
      </c>
      <c r="D13" s="62">
        <v>1.27</v>
      </c>
      <c r="E13" s="90">
        <v>1.28</v>
      </c>
      <c r="F13" s="90">
        <v>1.27</v>
      </c>
      <c r="G13" s="90">
        <v>1.27</v>
      </c>
      <c r="H13" s="90">
        <v>1.27</v>
      </c>
      <c r="I13" s="90">
        <v>1.28</v>
      </c>
      <c r="J13" s="90">
        <v>1.27</v>
      </c>
      <c r="K13" s="91">
        <v>0.79</v>
      </c>
      <c r="L13" s="92">
        <v>20</v>
      </c>
      <c r="M13" s="92">
        <v>22241000</v>
      </c>
      <c r="N13" s="92">
        <v>28303890</v>
      </c>
    </row>
    <row r="14" spans="2:16" s="36" customFormat="1" ht="24.95" customHeight="1">
      <c r="B14" s="40" t="s">
        <v>284</v>
      </c>
      <c r="C14" s="41" t="s">
        <v>285</v>
      </c>
      <c r="D14" s="62">
        <v>0.59</v>
      </c>
      <c r="E14" s="90">
        <v>0.59</v>
      </c>
      <c r="F14" s="90">
        <v>0.59</v>
      </c>
      <c r="G14" s="90">
        <v>0.59</v>
      </c>
      <c r="H14" s="90">
        <v>0.57999999999999996</v>
      </c>
      <c r="I14" s="90">
        <v>0.59</v>
      </c>
      <c r="J14" s="90">
        <v>0.59</v>
      </c>
      <c r="K14" s="91">
        <v>0</v>
      </c>
      <c r="L14" s="92">
        <v>1</v>
      </c>
      <c r="M14" s="92">
        <v>300000</v>
      </c>
      <c r="N14" s="92">
        <v>177000</v>
      </c>
    </row>
    <row r="15" spans="2:16" s="36" customFormat="1" ht="24.95" customHeight="1">
      <c r="B15" s="39" t="s">
        <v>159</v>
      </c>
      <c r="C15" s="42" t="s">
        <v>158</v>
      </c>
      <c r="D15" s="62">
        <v>0.28999999999999998</v>
      </c>
      <c r="E15" s="90">
        <v>0.28999999999999998</v>
      </c>
      <c r="F15" s="90">
        <v>0.28999999999999998</v>
      </c>
      <c r="G15" s="90">
        <v>0.28999999999999998</v>
      </c>
      <c r="H15" s="90">
        <v>0.28999999999999998</v>
      </c>
      <c r="I15" s="90">
        <v>0.28999999999999998</v>
      </c>
      <c r="J15" s="90">
        <v>0.28000000000000003</v>
      </c>
      <c r="K15" s="91">
        <v>3.57</v>
      </c>
      <c r="L15" s="92">
        <v>1</v>
      </c>
      <c r="M15" s="92">
        <v>6022180</v>
      </c>
      <c r="N15" s="92">
        <v>1746432.2</v>
      </c>
    </row>
    <row r="16" spans="2:16" s="36" customFormat="1" ht="24.95" customHeight="1">
      <c r="B16" s="40" t="s">
        <v>203</v>
      </c>
      <c r="C16" s="41" t="s">
        <v>204</v>
      </c>
      <c r="D16" s="62">
        <v>0.18</v>
      </c>
      <c r="E16" s="90">
        <v>0.18</v>
      </c>
      <c r="F16" s="90">
        <v>0.18</v>
      </c>
      <c r="G16" s="90">
        <v>0.18</v>
      </c>
      <c r="H16" s="90">
        <v>0.18</v>
      </c>
      <c r="I16" s="90">
        <v>0.18</v>
      </c>
      <c r="J16" s="90">
        <v>0.18</v>
      </c>
      <c r="K16" s="91">
        <v>0</v>
      </c>
      <c r="L16" s="92">
        <v>4</v>
      </c>
      <c r="M16" s="92">
        <v>14000000</v>
      </c>
      <c r="N16" s="92">
        <v>2520000</v>
      </c>
    </row>
    <row r="17" spans="2:14" s="36" customFormat="1" ht="24.95" customHeight="1">
      <c r="B17" s="40" t="s">
        <v>178</v>
      </c>
      <c r="C17" s="41" t="s">
        <v>179</v>
      </c>
      <c r="D17" s="62">
        <v>0.38</v>
      </c>
      <c r="E17" s="90">
        <v>0.38</v>
      </c>
      <c r="F17" s="90">
        <v>0.36</v>
      </c>
      <c r="G17" s="90">
        <v>0.37</v>
      </c>
      <c r="H17" s="90">
        <v>0.39</v>
      </c>
      <c r="I17" s="90">
        <v>0.36</v>
      </c>
      <c r="J17" s="90">
        <v>0.38</v>
      </c>
      <c r="K17" s="91">
        <v>-5.26</v>
      </c>
      <c r="L17" s="92">
        <v>57</v>
      </c>
      <c r="M17" s="92">
        <v>198278845</v>
      </c>
      <c r="N17" s="92">
        <v>72523681.099999994</v>
      </c>
    </row>
    <row r="18" spans="2:14" s="36" customFormat="1" ht="24.95" customHeight="1">
      <c r="B18" s="40" t="s">
        <v>86</v>
      </c>
      <c r="C18" s="41" t="s">
        <v>87</v>
      </c>
      <c r="D18" s="62">
        <v>0.5</v>
      </c>
      <c r="E18" s="90">
        <v>0.51</v>
      </c>
      <c r="F18" s="90">
        <v>0.5</v>
      </c>
      <c r="G18" s="90">
        <v>0.5</v>
      </c>
      <c r="H18" s="90">
        <v>0.5</v>
      </c>
      <c r="I18" s="90">
        <v>0.5</v>
      </c>
      <c r="J18" s="90">
        <v>0.5</v>
      </c>
      <c r="K18" s="91">
        <v>0</v>
      </c>
      <c r="L18" s="92">
        <v>8</v>
      </c>
      <c r="M18" s="92">
        <v>9000000</v>
      </c>
      <c r="N18" s="92">
        <v>4500600</v>
      </c>
    </row>
    <row r="19" spans="2:14" s="36" customFormat="1" ht="24.95" customHeight="1">
      <c r="B19" s="40" t="s">
        <v>264</v>
      </c>
      <c r="C19" s="41" t="s">
        <v>265</v>
      </c>
      <c r="D19" s="62">
        <v>1.38</v>
      </c>
      <c r="E19" s="90">
        <v>1.38</v>
      </c>
      <c r="F19" s="90">
        <v>1.38</v>
      </c>
      <c r="G19" s="90">
        <v>1.38</v>
      </c>
      <c r="H19" s="90">
        <v>1.38</v>
      </c>
      <c r="I19" s="90">
        <v>1.38</v>
      </c>
      <c r="J19" s="90">
        <v>1.38</v>
      </c>
      <c r="K19" s="91">
        <v>0</v>
      </c>
      <c r="L19" s="92">
        <v>1</v>
      </c>
      <c r="M19" s="92">
        <v>500000</v>
      </c>
      <c r="N19" s="92">
        <v>690000</v>
      </c>
    </row>
    <row r="20" spans="2:14" s="36" customFormat="1" ht="24.95" customHeight="1">
      <c r="B20" s="39" t="s">
        <v>114</v>
      </c>
      <c r="C20" s="44" t="s">
        <v>113</v>
      </c>
      <c r="D20" s="62">
        <v>0.28999999999999998</v>
      </c>
      <c r="E20" s="90">
        <v>0.28999999999999998</v>
      </c>
      <c r="F20" s="90">
        <v>0.27</v>
      </c>
      <c r="G20" s="90">
        <v>0.28000000000000003</v>
      </c>
      <c r="H20" s="90">
        <v>0.28999999999999998</v>
      </c>
      <c r="I20" s="90">
        <v>0.28999999999999998</v>
      </c>
      <c r="J20" s="90">
        <v>0.28999999999999998</v>
      </c>
      <c r="K20" s="91">
        <v>0</v>
      </c>
      <c r="L20" s="92">
        <v>14</v>
      </c>
      <c r="M20" s="92">
        <v>112320000</v>
      </c>
      <c r="N20" s="92">
        <v>31812800</v>
      </c>
    </row>
    <row r="21" spans="2:14" ht="24.95" customHeight="1">
      <c r="B21" s="142" t="s">
        <v>23</v>
      </c>
      <c r="C21" s="143"/>
      <c r="D21" s="156"/>
      <c r="E21" s="127"/>
      <c r="F21" s="127"/>
      <c r="G21" s="127"/>
      <c r="H21" s="127"/>
      <c r="I21" s="127"/>
      <c r="J21" s="127"/>
      <c r="K21" s="136"/>
      <c r="L21" s="37">
        <f>SUM(L12:L20)</f>
        <v>111</v>
      </c>
      <c r="M21" s="37">
        <f>SUM(M12:M20)</f>
        <v>366162025</v>
      </c>
      <c r="N21" s="37">
        <f>SUM(N12:N20)</f>
        <v>143949403.30000001</v>
      </c>
    </row>
    <row r="22" spans="2:14" s="36" customFormat="1" ht="24.95" customHeight="1">
      <c r="B22" s="131" t="s">
        <v>49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32"/>
    </row>
    <row r="23" spans="2:14" s="36" customFormat="1" ht="24.95" customHeight="1">
      <c r="B23" s="40" t="s">
        <v>153</v>
      </c>
      <c r="C23" s="41" t="s">
        <v>152</v>
      </c>
      <c r="D23" s="62">
        <v>8.6999999999999993</v>
      </c>
      <c r="E23" s="90">
        <v>8.6999999999999993</v>
      </c>
      <c r="F23" s="90">
        <v>8.6199999999999992</v>
      </c>
      <c r="G23" s="90">
        <v>8.64</v>
      </c>
      <c r="H23" s="90">
        <v>8.61</v>
      </c>
      <c r="I23" s="90">
        <v>8.6199999999999992</v>
      </c>
      <c r="J23" s="90">
        <v>8.6999999999999993</v>
      </c>
      <c r="K23" s="91">
        <v>-0.92</v>
      </c>
      <c r="L23" s="92">
        <v>35</v>
      </c>
      <c r="M23" s="92">
        <v>6671000</v>
      </c>
      <c r="N23" s="92">
        <v>57657250</v>
      </c>
    </row>
    <row r="24" spans="2:14" s="36" customFormat="1" ht="24.95" customHeight="1">
      <c r="B24" s="142" t="s">
        <v>180</v>
      </c>
      <c r="C24" s="143"/>
      <c r="D24" s="156"/>
      <c r="E24" s="127"/>
      <c r="F24" s="127"/>
      <c r="G24" s="127"/>
      <c r="H24" s="127"/>
      <c r="I24" s="127"/>
      <c r="J24" s="127"/>
      <c r="K24" s="136"/>
      <c r="L24" s="92">
        <v>35</v>
      </c>
      <c r="M24" s="92">
        <v>6671000</v>
      </c>
      <c r="N24" s="92">
        <v>57657250</v>
      </c>
    </row>
    <row r="25" spans="2:14" s="36" customFormat="1" ht="24.95" customHeight="1">
      <c r="B25" s="131" t="s">
        <v>24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32"/>
    </row>
    <row r="26" spans="2:14" s="36" customFormat="1" ht="24.95" customHeight="1">
      <c r="B26" s="39" t="s">
        <v>192</v>
      </c>
      <c r="C26" s="44" t="s">
        <v>193</v>
      </c>
      <c r="D26" s="62">
        <v>2.89</v>
      </c>
      <c r="E26" s="90">
        <v>2.92</v>
      </c>
      <c r="F26" s="90">
        <v>2.89</v>
      </c>
      <c r="G26" s="90">
        <v>2.91</v>
      </c>
      <c r="H26" s="90">
        <v>2.72</v>
      </c>
      <c r="I26" s="90">
        <v>2.92</v>
      </c>
      <c r="J26" s="90">
        <v>2.84</v>
      </c>
      <c r="K26" s="91">
        <v>2.82</v>
      </c>
      <c r="L26" s="92">
        <v>7</v>
      </c>
      <c r="M26" s="92">
        <v>1385000</v>
      </c>
      <c r="N26" s="92">
        <v>4025650</v>
      </c>
    </row>
    <row r="27" spans="2:14" s="36" customFormat="1" ht="24.95" customHeight="1">
      <c r="B27" s="39" t="s">
        <v>198</v>
      </c>
      <c r="C27" s="44" t="s">
        <v>199</v>
      </c>
      <c r="D27" s="62">
        <v>11.68</v>
      </c>
      <c r="E27" s="90">
        <v>11.89</v>
      </c>
      <c r="F27" s="90">
        <v>11.6</v>
      </c>
      <c r="G27" s="90">
        <v>11.66</v>
      </c>
      <c r="H27" s="90">
        <v>11.52</v>
      </c>
      <c r="I27" s="90">
        <v>11.68</v>
      </c>
      <c r="J27" s="90">
        <v>11.9</v>
      </c>
      <c r="K27" s="91">
        <v>-1.85</v>
      </c>
      <c r="L27" s="92">
        <v>11</v>
      </c>
      <c r="M27" s="92">
        <v>549217</v>
      </c>
      <c r="N27" s="92">
        <v>6402078.0499999998</v>
      </c>
    </row>
    <row r="28" spans="2:14" s="36" customFormat="1" ht="24.95" customHeight="1">
      <c r="B28" s="39" t="s">
        <v>154</v>
      </c>
      <c r="C28" s="44" t="s">
        <v>155</v>
      </c>
      <c r="D28" s="62">
        <v>2.67</v>
      </c>
      <c r="E28" s="90">
        <v>2.7</v>
      </c>
      <c r="F28" s="90">
        <v>2.65</v>
      </c>
      <c r="G28" s="90">
        <v>2.68</v>
      </c>
      <c r="H28" s="90">
        <v>2.67</v>
      </c>
      <c r="I28" s="90">
        <v>2.7</v>
      </c>
      <c r="J28" s="90">
        <v>2.7</v>
      </c>
      <c r="K28" s="91">
        <v>0</v>
      </c>
      <c r="L28" s="92">
        <v>23</v>
      </c>
      <c r="M28" s="92">
        <v>9600000</v>
      </c>
      <c r="N28" s="92">
        <v>25758043.48</v>
      </c>
    </row>
    <row r="29" spans="2:14" s="36" customFormat="1" ht="24.95" customHeight="1">
      <c r="B29" s="48" t="s">
        <v>121</v>
      </c>
      <c r="C29" s="49" t="s">
        <v>122</v>
      </c>
      <c r="D29" s="62">
        <v>0.48</v>
      </c>
      <c r="E29" s="90">
        <v>0.48</v>
      </c>
      <c r="F29" s="90">
        <v>0.48</v>
      </c>
      <c r="G29" s="90">
        <v>0.48</v>
      </c>
      <c r="H29" s="90">
        <v>0.49</v>
      </c>
      <c r="I29" s="90">
        <v>0.48</v>
      </c>
      <c r="J29" s="90">
        <v>0.49</v>
      </c>
      <c r="K29" s="91">
        <v>-2.04</v>
      </c>
      <c r="L29" s="92">
        <v>2</v>
      </c>
      <c r="M29" s="92">
        <v>450000</v>
      </c>
      <c r="N29" s="92">
        <v>216000</v>
      </c>
    </row>
    <row r="30" spans="2:14" s="36" customFormat="1" ht="24.95" customHeight="1">
      <c r="B30" s="142" t="s">
        <v>251</v>
      </c>
      <c r="C30" s="143"/>
      <c r="D30" s="156"/>
      <c r="E30" s="127"/>
      <c r="F30" s="127"/>
      <c r="G30" s="127"/>
      <c r="H30" s="127"/>
      <c r="I30" s="127"/>
      <c r="J30" s="127"/>
      <c r="K30" s="136"/>
      <c r="L30" s="37">
        <f>SUM(L26:L29)</f>
        <v>43</v>
      </c>
      <c r="M30" s="37">
        <f>SUM(M26:M29)</f>
        <v>11984217</v>
      </c>
      <c r="N30" s="37">
        <f>SUM(N26:N29)</f>
        <v>36401771.530000001</v>
      </c>
    </row>
    <row r="31" spans="2:14" ht="24.95" customHeight="1">
      <c r="B31" s="131" t="s">
        <v>25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32"/>
    </row>
    <row r="32" spans="2:14" s="36" customFormat="1" ht="24.95" customHeight="1">
      <c r="B32" s="39" t="s">
        <v>73</v>
      </c>
      <c r="C32" s="44" t="s">
        <v>74</v>
      </c>
      <c r="D32" s="62">
        <v>4.7</v>
      </c>
      <c r="E32" s="90">
        <v>4.75</v>
      </c>
      <c r="F32" s="90">
        <v>4.5999999999999996</v>
      </c>
      <c r="G32" s="90">
        <v>4.72</v>
      </c>
      <c r="H32" s="90">
        <v>4.6100000000000003</v>
      </c>
      <c r="I32" s="90">
        <v>4.74</v>
      </c>
      <c r="J32" s="90">
        <v>4.75</v>
      </c>
      <c r="K32" s="91">
        <v>-0.21</v>
      </c>
      <c r="L32" s="92">
        <v>93</v>
      </c>
      <c r="M32" s="92">
        <v>41006954</v>
      </c>
      <c r="N32" s="92">
        <v>193373304.5</v>
      </c>
    </row>
    <row r="33" spans="2:14" s="36" customFormat="1" ht="24.95" customHeight="1">
      <c r="B33" s="39" t="s">
        <v>89</v>
      </c>
      <c r="C33" s="44" t="s">
        <v>90</v>
      </c>
      <c r="D33" s="62">
        <v>16</v>
      </c>
      <c r="E33" s="90">
        <v>16.25</v>
      </c>
      <c r="F33" s="90">
        <v>16</v>
      </c>
      <c r="G33" s="90">
        <v>16.13</v>
      </c>
      <c r="H33" s="90">
        <v>16.350000000000001</v>
      </c>
      <c r="I33" s="90">
        <v>16.25</v>
      </c>
      <c r="J33" s="90">
        <v>16.350000000000001</v>
      </c>
      <c r="K33" s="91">
        <v>-0.61</v>
      </c>
      <c r="L33" s="92">
        <v>6</v>
      </c>
      <c r="M33" s="92">
        <v>600000</v>
      </c>
      <c r="N33" s="92">
        <v>9679000</v>
      </c>
    </row>
    <row r="34" spans="2:14" s="36" customFormat="1" ht="24.95" customHeight="1">
      <c r="B34" s="39" t="s">
        <v>241</v>
      </c>
      <c r="C34" s="44" t="s">
        <v>242</v>
      </c>
      <c r="D34" s="62">
        <v>1.52</v>
      </c>
      <c r="E34" s="90">
        <v>1.52</v>
      </c>
      <c r="F34" s="90">
        <v>1.51</v>
      </c>
      <c r="G34" s="90">
        <v>1.51</v>
      </c>
      <c r="H34" s="90">
        <v>1.51</v>
      </c>
      <c r="I34" s="90">
        <v>1.51</v>
      </c>
      <c r="J34" s="90">
        <v>1.56</v>
      </c>
      <c r="K34" s="91">
        <v>-3.21</v>
      </c>
      <c r="L34" s="92">
        <v>4</v>
      </c>
      <c r="M34" s="92">
        <v>1287500</v>
      </c>
      <c r="N34" s="92">
        <v>1945125</v>
      </c>
    </row>
    <row r="35" spans="2:14" s="36" customFormat="1" ht="24.95" customHeight="1">
      <c r="B35" s="39" t="s">
        <v>183</v>
      </c>
      <c r="C35" s="44" t="s">
        <v>184</v>
      </c>
      <c r="D35" s="62">
        <v>2.5099999999999998</v>
      </c>
      <c r="E35" s="90">
        <v>2.54</v>
      </c>
      <c r="F35" s="90">
        <v>2.5099999999999998</v>
      </c>
      <c r="G35" s="90">
        <v>2.52</v>
      </c>
      <c r="H35" s="90">
        <v>2.52</v>
      </c>
      <c r="I35" s="90">
        <v>2.54</v>
      </c>
      <c r="J35" s="90">
        <v>2.5499999999999998</v>
      </c>
      <c r="K35" s="91">
        <v>-0.39</v>
      </c>
      <c r="L35" s="92">
        <v>36</v>
      </c>
      <c r="M35" s="92">
        <v>3800000</v>
      </c>
      <c r="N35" s="92">
        <v>9567000</v>
      </c>
    </row>
    <row r="36" spans="2:14" s="36" customFormat="1" ht="24.95" customHeight="1">
      <c r="B36" s="39" t="s">
        <v>234</v>
      </c>
      <c r="C36" s="44" t="s">
        <v>235</v>
      </c>
      <c r="D36" s="62">
        <v>2.54</v>
      </c>
      <c r="E36" s="90">
        <v>2.5499999999999998</v>
      </c>
      <c r="F36" s="90">
        <v>2.5099999999999998</v>
      </c>
      <c r="G36" s="90">
        <v>2.5299999999999998</v>
      </c>
      <c r="H36" s="90">
        <v>2.5099999999999998</v>
      </c>
      <c r="I36" s="90">
        <v>2.5099999999999998</v>
      </c>
      <c r="J36" s="90">
        <v>2.5</v>
      </c>
      <c r="K36" s="91">
        <v>0.4</v>
      </c>
      <c r="L36" s="92">
        <v>4</v>
      </c>
      <c r="M36" s="92">
        <v>275000</v>
      </c>
      <c r="N36" s="92">
        <v>696500</v>
      </c>
    </row>
    <row r="37" spans="2:14" s="36" customFormat="1" ht="24.95" customHeight="1">
      <c r="B37" s="39" t="s">
        <v>108</v>
      </c>
      <c r="C37" s="44" t="s">
        <v>107</v>
      </c>
      <c r="D37" s="62">
        <v>6.45</v>
      </c>
      <c r="E37" s="90">
        <v>6.45</v>
      </c>
      <c r="F37" s="90">
        <v>6.45</v>
      </c>
      <c r="G37" s="90">
        <v>6.45</v>
      </c>
      <c r="H37" s="90">
        <v>6.47</v>
      </c>
      <c r="I37" s="90">
        <v>6.45</v>
      </c>
      <c r="J37" s="90">
        <v>6.45</v>
      </c>
      <c r="K37" s="91">
        <v>0</v>
      </c>
      <c r="L37" s="92">
        <v>4</v>
      </c>
      <c r="M37" s="92">
        <v>2400000</v>
      </c>
      <c r="N37" s="92">
        <v>15480000</v>
      </c>
    </row>
    <row r="38" spans="2:14" s="36" customFormat="1" ht="24.95" customHeight="1">
      <c r="B38" s="39" t="s">
        <v>248</v>
      </c>
      <c r="C38" s="44" t="s">
        <v>249</v>
      </c>
      <c r="D38" s="62">
        <v>2.36</v>
      </c>
      <c r="E38" s="90">
        <v>2.36</v>
      </c>
      <c r="F38" s="90">
        <v>2.36</v>
      </c>
      <c r="G38" s="90">
        <v>2.36</v>
      </c>
      <c r="H38" s="90">
        <v>2.36</v>
      </c>
      <c r="I38" s="90">
        <v>2.36</v>
      </c>
      <c r="J38" s="90">
        <v>2.36</v>
      </c>
      <c r="K38" s="91">
        <v>0</v>
      </c>
      <c r="L38" s="92">
        <v>9</v>
      </c>
      <c r="M38" s="92">
        <v>1295000</v>
      </c>
      <c r="N38" s="92">
        <v>3056200</v>
      </c>
    </row>
    <row r="39" spans="2:14" s="36" customFormat="1" ht="24.95" customHeight="1">
      <c r="B39" s="133" t="s">
        <v>26</v>
      </c>
      <c r="C39" s="134"/>
      <c r="D39" s="135"/>
      <c r="E39" s="127"/>
      <c r="F39" s="127"/>
      <c r="G39" s="127"/>
      <c r="H39" s="127"/>
      <c r="I39" s="127"/>
      <c r="J39" s="127"/>
      <c r="K39" s="136"/>
      <c r="L39" s="63">
        <f>SUM(L32:L38)</f>
        <v>156</v>
      </c>
      <c r="M39" s="63">
        <f>SUM(M32:M38)</f>
        <v>50664454</v>
      </c>
      <c r="N39" s="63">
        <f>SUM(N32:N38)</f>
        <v>233797129.5</v>
      </c>
    </row>
    <row r="40" spans="2:14" s="36" customFormat="1" ht="24.95" customHeight="1">
      <c r="B40" s="131" t="s">
        <v>62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32"/>
    </row>
    <row r="41" spans="2:14" s="36" customFormat="1" ht="24.95" customHeight="1">
      <c r="B41" s="39" t="s">
        <v>271</v>
      </c>
      <c r="C41" s="44" t="s">
        <v>272</v>
      </c>
      <c r="D41" s="36">
        <v>8.25</v>
      </c>
      <c r="E41" s="104">
        <v>8.25</v>
      </c>
      <c r="F41" s="104">
        <v>8.25</v>
      </c>
      <c r="G41" s="104">
        <v>8.25</v>
      </c>
      <c r="H41" s="67">
        <v>8.3000000000000007</v>
      </c>
      <c r="I41" s="104">
        <v>8.25</v>
      </c>
      <c r="J41" s="104">
        <v>8.3000000000000007</v>
      </c>
      <c r="K41" s="105">
        <v>-0.6</v>
      </c>
      <c r="L41" s="106">
        <v>1</v>
      </c>
      <c r="M41" s="106">
        <v>50000</v>
      </c>
      <c r="N41" s="106">
        <v>412500</v>
      </c>
    </row>
    <row r="42" spans="2:14" s="36" customFormat="1" ht="24.95" customHeight="1">
      <c r="B42" s="39" t="s">
        <v>97</v>
      </c>
      <c r="C42" s="44" t="s">
        <v>98</v>
      </c>
      <c r="D42" s="36">
        <v>14</v>
      </c>
      <c r="E42" s="104">
        <v>14</v>
      </c>
      <c r="F42" s="104">
        <v>14</v>
      </c>
      <c r="G42" s="104">
        <v>14</v>
      </c>
      <c r="H42" s="67">
        <v>13.57</v>
      </c>
      <c r="I42" s="104">
        <v>14</v>
      </c>
      <c r="J42" s="104">
        <v>13.55</v>
      </c>
      <c r="K42" s="105">
        <v>3.32</v>
      </c>
      <c r="L42" s="106">
        <v>2</v>
      </c>
      <c r="M42" s="106">
        <v>7500</v>
      </c>
      <c r="N42" s="106">
        <v>105000</v>
      </c>
    </row>
    <row r="43" spans="2:14" s="36" customFormat="1" ht="24.95" customHeight="1">
      <c r="B43" s="133" t="s">
        <v>266</v>
      </c>
      <c r="C43" s="134"/>
      <c r="D43" s="135"/>
      <c r="E43" s="127"/>
      <c r="F43" s="127"/>
      <c r="G43" s="127"/>
      <c r="H43" s="127"/>
      <c r="I43" s="127"/>
      <c r="J43" s="127"/>
      <c r="K43" s="136"/>
      <c r="L43" s="92">
        <f>SUM(L41:L42)</f>
        <v>3</v>
      </c>
      <c r="M43" s="92">
        <f>SUM(M41:M42)</f>
        <v>57500</v>
      </c>
      <c r="N43" s="92">
        <f>SUM(N41:N42)</f>
        <v>517500</v>
      </c>
    </row>
    <row r="44" spans="2:14" ht="24.95" customHeight="1">
      <c r="B44" s="129" t="s">
        <v>44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</row>
    <row r="45" spans="2:14" s="36" customFormat="1" ht="37.5" customHeight="1">
      <c r="B45" s="137" t="s">
        <v>294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8"/>
    </row>
    <row r="46" spans="2:14" s="36" customFormat="1" ht="47.25" customHeight="1">
      <c r="B46" s="30" t="s">
        <v>12</v>
      </c>
      <c r="C46" s="31" t="s">
        <v>13</v>
      </c>
      <c r="D46" s="31" t="s">
        <v>14</v>
      </c>
      <c r="E46" s="31" t="s">
        <v>15</v>
      </c>
      <c r="F46" s="31" t="s">
        <v>16</v>
      </c>
      <c r="G46" s="31" t="s">
        <v>17</v>
      </c>
      <c r="H46" s="31" t="s">
        <v>18</v>
      </c>
      <c r="I46" s="31" t="s">
        <v>19</v>
      </c>
      <c r="J46" s="31" t="s">
        <v>20</v>
      </c>
      <c r="K46" s="31" t="s">
        <v>21</v>
      </c>
      <c r="L46" s="31" t="s">
        <v>3</v>
      </c>
      <c r="M46" s="31" t="s">
        <v>2</v>
      </c>
      <c r="N46" s="31" t="s">
        <v>1</v>
      </c>
    </row>
    <row r="47" spans="2:14" s="36" customFormat="1" ht="24.95" customHeight="1">
      <c r="B47" s="131" t="s">
        <v>27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32"/>
    </row>
    <row r="48" spans="2:14" s="36" customFormat="1" ht="24.95" customHeight="1">
      <c r="B48" s="39" t="s">
        <v>80</v>
      </c>
      <c r="C48" s="44" t="s">
        <v>81</v>
      </c>
      <c r="D48" s="90">
        <v>5.15</v>
      </c>
      <c r="E48" s="90">
        <v>5.15</v>
      </c>
      <c r="F48" s="90">
        <v>5.0999999999999996</v>
      </c>
      <c r="G48" s="90">
        <v>5.14</v>
      </c>
      <c r="H48" s="90">
        <v>5.49</v>
      </c>
      <c r="I48" s="90">
        <v>5.0999999999999996</v>
      </c>
      <c r="J48" s="90">
        <v>5.5</v>
      </c>
      <c r="K48" s="91">
        <v>-7.27</v>
      </c>
      <c r="L48" s="92">
        <v>5</v>
      </c>
      <c r="M48" s="92">
        <v>357000</v>
      </c>
      <c r="N48" s="92">
        <v>1833200</v>
      </c>
    </row>
    <row r="49" spans="2:14" s="36" customFormat="1" ht="24.95" customHeight="1">
      <c r="B49" s="40" t="s">
        <v>91</v>
      </c>
      <c r="C49" s="41" t="s">
        <v>92</v>
      </c>
      <c r="D49" s="90">
        <v>19.25</v>
      </c>
      <c r="E49" s="90">
        <v>19.5</v>
      </c>
      <c r="F49" s="90">
        <v>19.25</v>
      </c>
      <c r="G49" s="90">
        <v>19.489999999999998</v>
      </c>
      <c r="H49" s="90">
        <v>19.5</v>
      </c>
      <c r="I49" s="90">
        <v>19.5</v>
      </c>
      <c r="J49" s="90">
        <v>19.5</v>
      </c>
      <c r="K49" s="91">
        <v>0</v>
      </c>
      <c r="L49" s="92">
        <v>3</v>
      </c>
      <c r="M49" s="92">
        <v>207500</v>
      </c>
      <c r="N49" s="92">
        <v>4044375</v>
      </c>
    </row>
    <row r="50" spans="2:14" s="36" customFormat="1" ht="24.95" customHeight="1">
      <c r="B50" s="39" t="s">
        <v>257</v>
      </c>
      <c r="C50" s="44" t="s">
        <v>258</v>
      </c>
      <c r="D50" s="90">
        <v>11.87</v>
      </c>
      <c r="E50" s="90">
        <v>12.25</v>
      </c>
      <c r="F50" s="90">
        <v>11.76</v>
      </c>
      <c r="G50" s="90">
        <v>12.07</v>
      </c>
      <c r="H50" s="90">
        <v>11.9</v>
      </c>
      <c r="I50" s="90">
        <v>12.25</v>
      </c>
      <c r="J50" s="90">
        <v>11.87</v>
      </c>
      <c r="K50" s="91">
        <v>3.2</v>
      </c>
      <c r="L50" s="92">
        <v>102</v>
      </c>
      <c r="M50" s="92">
        <v>15536000</v>
      </c>
      <c r="N50" s="92">
        <v>187479280</v>
      </c>
    </row>
    <row r="51" spans="2:14" s="36" customFormat="1" ht="24.95" customHeight="1">
      <c r="B51" s="133" t="s">
        <v>259</v>
      </c>
      <c r="C51" s="134"/>
      <c r="D51" s="135"/>
      <c r="E51" s="127"/>
      <c r="F51" s="127"/>
      <c r="G51" s="127"/>
      <c r="H51" s="127"/>
      <c r="I51" s="127"/>
      <c r="J51" s="127"/>
      <c r="K51" s="136"/>
      <c r="L51" s="68">
        <f>SUM(L48:L50)</f>
        <v>110</v>
      </c>
      <c r="M51" s="68">
        <f>SUM(M48:M50)</f>
        <v>16100500</v>
      </c>
      <c r="N51" s="68">
        <f>SUM(N48:N50)</f>
        <v>193356855</v>
      </c>
    </row>
    <row r="52" spans="2:14" s="36" customFormat="1" ht="24.95" customHeight="1">
      <c r="B52" s="142" t="s">
        <v>28</v>
      </c>
      <c r="C52" s="143"/>
      <c r="D52" s="139"/>
      <c r="E52" s="140"/>
      <c r="F52" s="140"/>
      <c r="G52" s="140"/>
      <c r="H52" s="140"/>
      <c r="I52" s="140"/>
      <c r="J52" s="140"/>
      <c r="K52" s="141"/>
      <c r="L52" s="63">
        <f>L51+L43+L39+L30+L24+L21</f>
        <v>458</v>
      </c>
      <c r="M52" s="63">
        <f t="shared" ref="M52:N52" si="0">M51+M43+M39+M30+M24+M21</f>
        <v>451639696</v>
      </c>
      <c r="N52" s="63">
        <f t="shared" si="0"/>
        <v>665679909.32999992</v>
      </c>
    </row>
    <row r="53" spans="2:14" s="36" customFormat="1" ht="48.75" customHeight="1">
      <c r="B53" s="137" t="s">
        <v>296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8"/>
    </row>
    <row r="54" spans="2:14" s="36" customFormat="1" ht="40.5" customHeight="1">
      <c r="B54" s="30" t="s">
        <v>12</v>
      </c>
      <c r="C54" s="31" t="s">
        <v>13</v>
      </c>
      <c r="D54" s="31" t="s">
        <v>14</v>
      </c>
      <c r="E54" s="31" t="s">
        <v>15</v>
      </c>
      <c r="F54" s="31" t="s">
        <v>16</v>
      </c>
      <c r="G54" s="31" t="s">
        <v>17</v>
      </c>
      <c r="H54" s="31" t="s">
        <v>18</v>
      </c>
      <c r="I54" s="31" t="s">
        <v>19</v>
      </c>
      <c r="J54" s="31" t="s">
        <v>20</v>
      </c>
      <c r="K54" s="31" t="s">
        <v>21</v>
      </c>
      <c r="L54" s="31" t="s">
        <v>3</v>
      </c>
      <c r="M54" s="31" t="s">
        <v>2</v>
      </c>
      <c r="N54" s="31" t="s">
        <v>1</v>
      </c>
    </row>
    <row r="55" spans="2:14" s="36" customFormat="1" ht="24.95" customHeight="1">
      <c r="B55" s="108" t="s">
        <v>22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0"/>
    </row>
    <row r="56" spans="2:14" s="36" customFormat="1" ht="24.95" customHeight="1">
      <c r="B56" s="39" t="s">
        <v>116</v>
      </c>
      <c r="C56" s="42" t="s">
        <v>115</v>
      </c>
      <c r="D56" s="90">
        <v>1</v>
      </c>
      <c r="E56" s="90">
        <v>1</v>
      </c>
      <c r="F56" s="90">
        <v>1</v>
      </c>
      <c r="G56" s="90">
        <v>1</v>
      </c>
      <c r="H56" s="90">
        <v>1</v>
      </c>
      <c r="I56" s="90">
        <v>1</v>
      </c>
      <c r="J56" s="90">
        <v>1</v>
      </c>
      <c r="K56" s="91">
        <v>0</v>
      </c>
      <c r="L56" s="92">
        <v>3</v>
      </c>
      <c r="M56" s="92">
        <v>5500250000</v>
      </c>
      <c r="N56" s="92">
        <v>5500250000</v>
      </c>
    </row>
    <row r="57" spans="2:14" s="36" customFormat="1" ht="24.95" customHeight="1">
      <c r="B57" s="40" t="s">
        <v>185</v>
      </c>
      <c r="C57" s="41" t="s">
        <v>186</v>
      </c>
      <c r="D57" s="90">
        <v>1.7</v>
      </c>
      <c r="E57" s="90">
        <v>1.7</v>
      </c>
      <c r="F57" s="90">
        <v>1.7</v>
      </c>
      <c r="G57" s="90">
        <v>1.7</v>
      </c>
      <c r="H57" s="90">
        <v>1.7</v>
      </c>
      <c r="I57" s="90">
        <v>1.7</v>
      </c>
      <c r="J57" s="90">
        <v>1.7</v>
      </c>
      <c r="K57" s="91">
        <v>0</v>
      </c>
      <c r="L57" s="92">
        <v>6</v>
      </c>
      <c r="M57" s="92">
        <v>294000000</v>
      </c>
      <c r="N57" s="92">
        <v>499800000</v>
      </c>
    </row>
    <row r="58" spans="2:14" s="36" customFormat="1" ht="24.95" customHeight="1">
      <c r="B58" s="124" t="s">
        <v>23</v>
      </c>
      <c r="C58" s="125"/>
      <c r="D58" s="126"/>
      <c r="E58" s="127"/>
      <c r="F58" s="127"/>
      <c r="G58" s="127"/>
      <c r="H58" s="127"/>
      <c r="I58" s="127"/>
      <c r="J58" s="127"/>
      <c r="K58" s="128"/>
      <c r="L58" s="68">
        <f>SUM(L56:L57)</f>
        <v>9</v>
      </c>
      <c r="M58" s="68">
        <f>SUM(M56:M57)</f>
        <v>5794250000</v>
      </c>
      <c r="N58" s="68">
        <f>SUM(N56:N57)</f>
        <v>6000050000</v>
      </c>
    </row>
    <row r="59" spans="2:14" s="36" customFormat="1" ht="24.95" customHeight="1">
      <c r="B59" s="108" t="s">
        <v>267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10"/>
    </row>
    <row r="60" spans="2:14" s="36" customFormat="1" ht="24.95" customHeight="1">
      <c r="B60" s="39" t="s">
        <v>161</v>
      </c>
      <c r="C60" s="42" t="s">
        <v>160</v>
      </c>
      <c r="D60" s="90">
        <v>0.48</v>
      </c>
      <c r="E60" s="90">
        <v>0.48</v>
      </c>
      <c r="F60" s="90">
        <v>0.48</v>
      </c>
      <c r="G60" s="90">
        <v>0.48</v>
      </c>
      <c r="H60" s="90">
        <v>0.48</v>
      </c>
      <c r="I60" s="90">
        <v>0.48</v>
      </c>
      <c r="J60" s="90">
        <v>0.48</v>
      </c>
      <c r="K60" s="91">
        <v>0</v>
      </c>
      <c r="L60" s="92">
        <v>1</v>
      </c>
      <c r="M60" s="92">
        <v>3000000</v>
      </c>
      <c r="N60" s="92">
        <v>1440000</v>
      </c>
    </row>
    <row r="61" spans="2:14" s="36" customFormat="1" ht="24.95" customHeight="1">
      <c r="B61" s="124" t="s">
        <v>268</v>
      </c>
      <c r="C61" s="125"/>
      <c r="D61" s="126"/>
      <c r="E61" s="127"/>
      <c r="F61" s="127"/>
      <c r="G61" s="127"/>
      <c r="H61" s="127"/>
      <c r="I61" s="127"/>
      <c r="J61" s="127"/>
      <c r="K61" s="128"/>
      <c r="L61" s="92">
        <v>1</v>
      </c>
      <c r="M61" s="92">
        <v>3000000</v>
      </c>
      <c r="N61" s="92">
        <v>1440000</v>
      </c>
    </row>
    <row r="62" spans="2:14" s="36" customFormat="1" ht="24.95" customHeight="1">
      <c r="B62" s="108" t="s">
        <v>25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</row>
    <row r="63" spans="2:14" s="36" customFormat="1" ht="24.95" customHeight="1">
      <c r="B63" s="48" t="s">
        <v>215</v>
      </c>
      <c r="C63" s="49" t="s">
        <v>216</v>
      </c>
      <c r="D63" s="90">
        <v>3.7</v>
      </c>
      <c r="E63" s="90">
        <v>3.7</v>
      </c>
      <c r="F63" s="90">
        <v>3.65</v>
      </c>
      <c r="G63" s="90">
        <v>3.67</v>
      </c>
      <c r="H63" s="90">
        <v>3.73</v>
      </c>
      <c r="I63" s="90">
        <v>3.65</v>
      </c>
      <c r="J63" s="90">
        <v>3.73</v>
      </c>
      <c r="K63" s="91">
        <v>-2.14</v>
      </c>
      <c r="L63" s="92">
        <v>11</v>
      </c>
      <c r="M63" s="92">
        <v>2315261</v>
      </c>
      <c r="N63" s="92">
        <v>8493213.0899999999</v>
      </c>
    </row>
    <row r="64" spans="2:14" s="36" customFormat="1" ht="24.95" customHeight="1">
      <c r="B64" s="124" t="s">
        <v>26</v>
      </c>
      <c r="C64" s="125"/>
      <c r="D64" s="126"/>
      <c r="E64" s="127"/>
      <c r="F64" s="127"/>
      <c r="G64" s="127"/>
      <c r="H64" s="127"/>
      <c r="I64" s="127"/>
      <c r="J64" s="127"/>
      <c r="K64" s="128"/>
      <c r="L64" s="92">
        <v>11</v>
      </c>
      <c r="M64" s="92">
        <v>2315261</v>
      </c>
      <c r="N64" s="92">
        <v>8493213.0899999999</v>
      </c>
    </row>
    <row r="65" spans="2:14" s="36" customFormat="1" ht="24.95" customHeight="1">
      <c r="B65" s="124" t="s">
        <v>273</v>
      </c>
      <c r="C65" s="125"/>
      <c r="D65" s="126"/>
      <c r="E65" s="127"/>
      <c r="F65" s="127"/>
      <c r="G65" s="127"/>
      <c r="H65" s="127"/>
      <c r="I65" s="127"/>
      <c r="J65" s="127"/>
      <c r="K65" s="128"/>
      <c r="L65" s="63">
        <f>L64+L61+L58</f>
        <v>21</v>
      </c>
      <c r="M65" s="63">
        <f t="shared" ref="M65:N65" si="1">M64+M61+M58</f>
        <v>5799565261</v>
      </c>
      <c r="N65" s="63">
        <f t="shared" si="1"/>
        <v>6009983213.0900002</v>
      </c>
    </row>
    <row r="66" spans="2:14" s="36" customFormat="1" ht="24.95" customHeight="1">
      <c r="B66" s="124" t="s">
        <v>219</v>
      </c>
      <c r="C66" s="125"/>
      <c r="D66" s="126"/>
      <c r="E66" s="127"/>
      <c r="F66" s="127"/>
      <c r="G66" s="127"/>
      <c r="H66" s="127"/>
      <c r="I66" s="127"/>
      <c r="J66" s="127"/>
      <c r="K66" s="128"/>
      <c r="L66" s="63">
        <f>L65+L52</f>
        <v>479</v>
      </c>
      <c r="M66" s="63">
        <f t="shared" ref="M66:N66" si="2">M65+M52</f>
        <v>6251204957</v>
      </c>
      <c r="N66" s="63">
        <f t="shared" si="2"/>
        <v>6675663122.4200001</v>
      </c>
    </row>
    <row r="67" spans="2:14" s="28" customFormat="1" ht="24" customHeight="1">
      <c r="B67" s="130" t="s">
        <v>290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</row>
    <row r="68" spans="2:14" ht="18.75" customHeight="1">
      <c r="B68" s="117" t="s">
        <v>102</v>
      </c>
      <c r="C68" s="117"/>
      <c r="D68" s="117"/>
      <c r="E68" s="117"/>
      <c r="F68" s="117"/>
      <c r="G68" s="117"/>
      <c r="H68" s="32"/>
      <c r="I68" s="117" t="s">
        <v>68</v>
      </c>
      <c r="J68" s="117"/>
      <c r="K68" s="117"/>
      <c r="L68" s="117"/>
      <c r="M68" s="117"/>
      <c r="N68" s="117"/>
    </row>
    <row r="69" spans="2:14" ht="26.25" customHeight="1">
      <c r="B69" s="14" t="s">
        <v>29</v>
      </c>
      <c r="C69" s="15" t="s">
        <v>30</v>
      </c>
      <c r="D69" s="16" t="s">
        <v>46</v>
      </c>
      <c r="E69" s="118" t="s">
        <v>45</v>
      </c>
      <c r="F69" s="119"/>
      <c r="G69" s="120"/>
      <c r="H69" s="8"/>
      <c r="I69" s="121" t="s">
        <v>29</v>
      </c>
      <c r="J69" s="122"/>
      <c r="K69" s="123"/>
      <c r="L69" s="7" t="s">
        <v>30</v>
      </c>
      <c r="M69" s="7" t="s">
        <v>21</v>
      </c>
      <c r="N69" s="7" t="s">
        <v>45</v>
      </c>
    </row>
    <row r="70" spans="2:14" ht="23.25" customHeight="1">
      <c r="B70" s="39" t="s">
        <v>159</v>
      </c>
      <c r="C70" s="90">
        <v>0.28999999999999998</v>
      </c>
      <c r="D70" s="96">
        <v>3.57</v>
      </c>
      <c r="E70" s="114">
        <v>6022180</v>
      </c>
      <c r="F70" s="115">
        <v>6022180</v>
      </c>
      <c r="G70" s="116">
        <v>6022180</v>
      </c>
      <c r="H70" s="17"/>
      <c r="I70" s="111" t="s">
        <v>80</v>
      </c>
      <c r="J70" s="112" t="s">
        <v>80</v>
      </c>
      <c r="K70" s="113" t="s">
        <v>80</v>
      </c>
      <c r="L70" s="90">
        <v>5.0999999999999996</v>
      </c>
      <c r="M70" s="95">
        <v>-7.27</v>
      </c>
      <c r="N70" s="92">
        <v>357000</v>
      </c>
    </row>
    <row r="71" spans="2:14" s="8" customFormat="1" ht="23.25" customHeight="1">
      <c r="B71" s="39" t="s">
        <v>97</v>
      </c>
      <c r="C71" s="90">
        <v>14</v>
      </c>
      <c r="D71" s="96">
        <v>3.32</v>
      </c>
      <c r="E71" s="114">
        <v>7500</v>
      </c>
      <c r="F71" s="115">
        <v>7500</v>
      </c>
      <c r="G71" s="116">
        <v>7500</v>
      </c>
      <c r="H71" s="17"/>
      <c r="I71" s="111" t="s">
        <v>178</v>
      </c>
      <c r="J71" s="112" t="s">
        <v>178</v>
      </c>
      <c r="K71" s="113" t="s">
        <v>178</v>
      </c>
      <c r="L71" s="90">
        <v>0.36</v>
      </c>
      <c r="M71" s="95">
        <v>-5.26</v>
      </c>
      <c r="N71" s="92">
        <v>198278845</v>
      </c>
    </row>
    <row r="72" spans="2:14" s="12" customFormat="1" ht="23.25" customHeight="1">
      <c r="B72" s="40" t="s">
        <v>257</v>
      </c>
      <c r="C72" s="90">
        <v>12.25</v>
      </c>
      <c r="D72" s="96">
        <v>3.2</v>
      </c>
      <c r="E72" s="114">
        <v>15536000</v>
      </c>
      <c r="F72" s="115">
        <v>15536000</v>
      </c>
      <c r="G72" s="116">
        <v>15536000</v>
      </c>
      <c r="H72" s="17"/>
      <c r="I72" s="111" t="s">
        <v>241</v>
      </c>
      <c r="J72" s="112" t="s">
        <v>241</v>
      </c>
      <c r="K72" s="113" t="s">
        <v>241</v>
      </c>
      <c r="L72" s="90">
        <v>1.51</v>
      </c>
      <c r="M72" s="95">
        <v>-3.21</v>
      </c>
      <c r="N72" s="92">
        <v>1287500</v>
      </c>
    </row>
    <row r="73" spans="2:14" s="12" customFormat="1" ht="23.25" customHeight="1">
      <c r="B73" s="39" t="s">
        <v>192</v>
      </c>
      <c r="C73" s="90">
        <v>2.92</v>
      </c>
      <c r="D73" s="96">
        <v>2.82</v>
      </c>
      <c r="E73" s="114">
        <v>1385000</v>
      </c>
      <c r="F73" s="115">
        <v>1385000</v>
      </c>
      <c r="G73" s="116">
        <v>1385000</v>
      </c>
      <c r="H73" s="17"/>
      <c r="I73" s="111" t="s">
        <v>215</v>
      </c>
      <c r="J73" s="112" t="s">
        <v>215</v>
      </c>
      <c r="K73" s="113" t="s">
        <v>215</v>
      </c>
      <c r="L73" s="90">
        <v>3.65</v>
      </c>
      <c r="M73" s="95">
        <v>-2.14</v>
      </c>
      <c r="N73" s="92">
        <v>2315261</v>
      </c>
    </row>
    <row r="74" spans="2:14" s="12" customFormat="1" ht="23.25" customHeight="1">
      <c r="B74" s="40" t="s">
        <v>224</v>
      </c>
      <c r="C74" s="90">
        <v>1.28</v>
      </c>
      <c r="D74" s="96">
        <v>0.79</v>
      </c>
      <c r="E74" s="114">
        <v>22241000</v>
      </c>
      <c r="F74" s="115">
        <v>22241000</v>
      </c>
      <c r="G74" s="116">
        <v>22241000</v>
      </c>
      <c r="H74" s="17"/>
      <c r="I74" s="111" t="s">
        <v>121</v>
      </c>
      <c r="J74" s="112" t="s">
        <v>121</v>
      </c>
      <c r="K74" s="113" t="s">
        <v>121</v>
      </c>
      <c r="L74" s="90">
        <v>0.48</v>
      </c>
      <c r="M74" s="95">
        <v>-2.04</v>
      </c>
      <c r="N74" s="92">
        <v>450000</v>
      </c>
    </row>
    <row r="75" spans="2:14" s="12" customFormat="1" ht="23.25" customHeight="1">
      <c r="B75" s="117" t="s">
        <v>31</v>
      </c>
      <c r="C75" s="117"/>
      <c r="D75" s="117"/>
      <c r="E75" s="117"/>
      <c r="F75" s="117"/>
      <c r="G75" s="117"/>
      <c r="H75" s="33"/>
      <c r="I75" s="117" t="s">
        <v>32</v>
      </c>
      <c r="J75" s="117"/>
      <c r="K75" s="117"/>
      <c r="L75" s="117"/>
      <c r="M75" s="117"/>
      <c r="N75" s="117"/>
    </row>
    <row r="76" spans="2:14" s="12" customFormat="1" ht="23.25" customHeight="1">
      <c r="B76" s="14" t="s">
        <v>29</v>
      </c>
      <c r="C76" s="15" t="s">
        <v>30</v>
      </c>
      <c r="D76" s="16" t="s">
        <v>46</v>
      </c>
      <c r="E76" s="118" t="s">
        <v>45</v>
      </c>
      <c r="F76" s="119"/>
      <c r="G76" s="120"/>
      <c r="H76" s="8"/>
      <c r="I76" s="121" t="s">
        <v>29</v>
      </c>
      <c r="J76" s="122"/>
      <c r="K76" s="123"/>
      <c r="L76" s="7" t="s">
        <v>30</v>
      </c>
      <c r="M76" s="7" t="s">
        <v>21</v>
      </c>
      <c r="N76" s="7" t="s">
        <v>1</v>
      </c>
    </row>
    <row r="77" spans="2:14" ht="23.25" customHeight="1">
      <c r="B77" s="39" t="s">
        <v>116</v>
      </c>
      <c r="C77" s="90">
        <v>1</v>
      </c>
      <c r="D77" s="91">
        <v>0</v>
      </c>
      <c r="E77" s="114">
        <v>5500250000</v>
      </c>
      <c r="F77" s="115">
        <v>5500250000</v>
      </c>
      <c r="G77" s="116">
        <v>5500250000</v>
      </c>
      <c r="H77" s="18"/>
      <c r="I77" s="111" t="s">
        <v>116</v>
      </c>
      <c r="J77" s="112" t="s">
        <v>116</v>
      </c>
      <c r="K77" s="113" t="s">
        <v>116</v>
      </c>
      <c r="L77" s="90">
        <v>1</v>
      </c>
      <c r="M77" s="91">
        <v>0</v>
      </c>
      <c r="N77" s="92">
        <v>5500250000</v>
      </c>
    </row>
    <row r="78" spans="2:14" ht="23.25" customHeight="1">
      <c r="B78" s="39" t="s">
        <v>185</v>
      </c>
      <c r="C78" s="90">
        <v>1.7</v>
      </c>
      <c r="D78" s="91">
        <v>0</v>
      </c>
      <c r="E78" s="114">
        <v>294000000</v>
      </c>
      <c r="F78" s="115">
        <v>294000000</v>
      </c>
      <c r="G78" s="116">
        <v>294000000</v>
      </c>
      <c r="H78" s="18"/>
      <c r="I78" s="111" t="s">
        <v>185</v>
      </c>
      <c r="J78" s="112" t="s">
        <v>185</v>
      </c>
      <c r="K78" s="113" t="s">
        <v>185</v>
      </c>
      <c r="L78" s="90">
        <v>1.7</v>
      </c>
      <c r="M78" s="91">
        <v>0</v>
      </c>
      <c r="N78" s="92">
        <v>499800000</v>
      </c>
    </row>
    <row r="79" spans="2:14" s="9" customFormat="1" ht="23.25" customHeight="1">
      <c r="B79" s="40" t="s">
        <v>178</v>
      </c>
      <c r="C79" s="90">
        <v>0.36</v>
      </c>
      <c r="D79" s="91">
        <v>-5.26</v>
      </c>
      <c r="E79" s="114">
        <v>198278845</v>
      </c>
      <c r="F79" s="115">
        <v>198278845</v>
      </c>
      <c r="G79" s="116">
        <v>198278845</v>
      </c>
      <c r="H79" s="18"/>
      <c r="I79" s="111" t="s">
        <v>73</v>
      </c>
      <c r="J79" s="112" t="s">
        <v>73</v>
      </c>
      <c r="K79" s="113" t="s">
        <v>73</v>
      </c>
      <c r="L79" s="90">
        <v>4.74</v>
      </c>
      <c r="M79" s="91">
        <v>-0.21</v>
      </c>
      <c r="N79" s="92">
        <v>193373304.5</v>
      </c>
    </row>
    <row r="80" spans="2:14" s="9" customFormat="1" ht="23.25" customHeight="1">
      <c r="B80" s="39" t="s">
        <v>114</v>
      </c>
      <c r="C80" s="90">
        <v>0.28999999999999998</v>
      </c>
      <c r="D80" s="91">
        <v>0</v>
      </c>
      <c r="E80" s="114">
        <v>112320000</v>
      </c>
      <c r="F80" s="115">
        <v>112320000</v>
      </c>
      <c r="G80" s="116">
        <v>112320000</v>
      </c>
      <c r="H80" s="18"/>
      <c r="I80" s="111" t="s">
        <v>257</v>
      </c>
      <c r="J80" s="112" t="s">
        <v>257</v>
      </c>
      <c r="K80" s="113" t="s">
        <v>257</v>
      </c>
      <c r="L80" s="90">
        <v>12.25</v>
      </c>
      <c r="M80" s="91">
        <v>3.2</v>
      </c>
      <c r="N80" s="92">
        <v>187479280</v>
      </c>
    </row>
    <row r="81" spans="2:14" s="9" customFormat="1" ht="23.25" customHeight="1">
      <c r="B81" s="40" t="s">
        <v>73</v>
      </c>
      <c r="C81" s="90">
        <v>4.74</v>
      </c>
      <c r="D81" s="91">
        <v>-0.21</v>
      </c>
      <c r="E81" s="114">
        <v>41006954</v>
      </c>
      <c r="F81" s="115">
        <v>41006954</v>
      </c>
      <c r="G81" s="116">
        <v>41006954</v>
      </c>
      <c r="H81" s="18"/>
      <c r="I81" s="111" t="s">
        <v>178</v>
      </c>
      <c r="J81" s="112" t="s">
        <v>178</v>
      </c>
      <c r="K81" s="113" t="s">
        <v>178</v>
      </c>
      <c r="L81" s="90">
        <v>0.36</v>
      </c>
      <c r="M81" s="91">
        <v>-5.26</v>
      </c>
      <c r="N81" s="92">
        <v>72523681.099999994</v>
      </c>
    </row>
    <row r="82" spans="2:14" s="101" customFormat="1" ht="42.75" customHeight="1">
      <c r="B82" s="103" t="s">
        <v>282</v>
      </c>
      <c r="C82" s="151" t="s">
        <v>298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3"/>
    </row>
    <row r="83" spans="2:14" s="9" customFormat="1" ht="30.75" customHeight="1">
      <c r="B83" s="100" t="s">
        <v>276</v>
      </c>
      <c r="C83" s="148" t="s">
        <v>277</v>
      </c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50"/>
    </row>
    <row r="84" spans="2:14" s="9" customFormat="1" ht="22.5" customHeight="1">
      <c r="B84" s="147" t="s">
        <v>77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</row>
    <row r="85" spans="2:14" s="9" customFormat="1" ht="32.25" customHeight="1">
      <c r="B85" s="144" t="s">
        <v>58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6"/>
    </row>
  </sheetData>
  <mergeCells count="76">
    <mergeCell ref="I72:K72"/>
    <mergeCell ref="I73:K73"/>
    <mergeCell ref="E73:G73"/>
    <mergeCell ref="I76:K76"/>
    <mergeCell ref="I74:K74"/>
    <mergeCell ref="E76:G76"/>
    <mergeCell ref="E74:G74"/>
    <mergeCell ref="B75:G75"/>
    <mergeCell ref="I75:N75"/>
    <mergeCell ref="E72:G72"/>
    <mergeCell ref="B1:D1"/>
    <mergeCell ref="C5:E5"/>
    <mergeCell ref="C3:E3"/>
    <mergeCell ref="C4:E4"/>
    <mergeCell ref="C6:E6"/>
    <mergeCell ref="D39:K39"/>
    <mergeCell ref="B39:C39"/>
    <mergeCell ref="D30:K30"/>
    <mergeCell ref="B31:N31"/>
    <mergeCell ref="B25:N25"/>
    <mergeCell ref="B30:C30"/>
    <mergeCell ref="C7:D7"/>
    <mergeCell ref="B9:N9"/>
    <mergeCell ref="B11:N11"/>
    <mergeCell ref="D24:K24"/>
    <mergeCell ref="B22:N22"/>
    <mergeCell ref="D21:K21"/>
    <mergeCell ref="B24:C24"/>
    <mergeCell ref="B21:C21"/>
    <mergeCell ref="B85:N85"/>
    <mergeCell ref="I80:K80"/>
    <mergeCell ref="E79:G79"/>
    <mergeCell ref="I79:K79"/>
    <mergeCell ref="I77:K77"/>
    <mergeCell ref="E80:G80"/>
    <mergeCell ref="B84:N84"/>
    <mergeCell ref="C83:N83"/>
    <mergeCell ref="I81:K81"/>
    <mergeCell ref="I78:K78"/>
    <mergeCell ref="E78:G78"/>
    <mergeCell ref="E81:G81"/>
    <mergeCell ref="E77:G77"/>
    <mergeCell ref="C82:N82"/>
    <mergeCell ref="B40:N40"/>
    <mergeCell ref="B43:C43"/>
    <mergeCell ref="D43:K43"/>
    <mergeCell ref="B53:N53"/>
    <mergeCell ref="B47:N47"/>
    <mergeCell ref="B51:C51"/>
    <mergeCell ref="D51:K51"/>
    <mergeCell ref="D52:K52"/>
    <mergeCell ref="B52:C52"/>
    <mergeCell ref="B45:N45"/>
    <mergeCell ref="B59:N59"/>
    <mergeCell ref="B61:C61"/>
    <mergeCell ref="D61:K61"/>
    <mergeCell ref="B44:N44"/>
    <mergeCell ref="B55:N55"/>
    <mergeCell ref="B58:C58"/>
    <mergeCell ref="D58:K58"/>
    <mergeCell ref="B62:N62"/>
    <mergeCell ref="I71:K71"/>
    <mergeCell ref="E70:G70"/>
    <mergeCell ref="E71:G71"/>
    <mergeCell ref="B68:G68"/>
    <mergeCell ref="I70:K70"/>
    <mergeCell ref="E69:G69"/>
    <mergeCell ref="I69:K69"/>
    <mergeCell ref="I68:N68"/>
    <mergeCell ref="B64:C64"/>
    <mergeCell ref="D64:K64"/>
    <mergeCell ref="B65:C65"/>
    <mergeCell ref="B67:N67"/>
    <mergeCell ref="B66:C66"/>
    <mergeCell ref="D66:K66"/>
    <mergeCell ref="D65:K65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rightToLeft="1" tabSelected="1" zoomScale="90" zoomScaleNormal="90" workbookViewId="0">
      <selection activeCell="I3" sqref="I3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7" customHeight="1">
      <c r="B1" s="189" t="s">
        <v>301</v>
      </c>
      <c r="C1" s="189"/>
    </row>
    <row r="2" spans="2:6" ht="18" customHeight="1">
      <c r="B2" s="190" t="s">
        <v>302</v>
      </c>
      <c r="C2" s="190"/>
    </row>
    <row r="3" spans="2:6" ht="21.95" customHeight="1">
      <c r="B3" s="191"/>
      <c r="C3" s="191"/>
      <c r="D3" s="191"/>
    </row>
    <row r="4" spans="2:6" ht="21.95" customHeight="1">
      <c r="B4" s="192" t="s">
        <v>303</v>
      </c>
      <c r="C4" s="192"/>
      <c r="D4" s="192"/>
      <c r="E4" s="192"/>
      <c r="F4" s="192"/>
    </row>
    <row r="5" spans="2:6" ht="21.95" customHeight="1">
      <c r="B5" s="193" t="s">
        <v>29</v>
      </c>
      <c r="C5" s="194" t="s">
        <v>13</v>
      </c>
      <c r="D5" s="194" t="s">
        <v>3</v>
      </c>
      <c r="E5" s="194" t="s">
        <v>45</v>
      </c>
      <c r="F5" s="194" t="s">
        <v>1</v>
      </c>
    </row>
    <row r="6" spans="2:6" ht="21.95" customHeight="1">
      <c r="B6" s="195" t="s">
        <v>22</v>
      </c>
      <c r="C6" s="196"/>
      <c r="D6" s="196"/>
      <c r="E6" s="196"/>
      <c r="F6" s="197"/>
    </row>
    <row r="7" spans="2:6" ht="21.95" customHeight="1">
      <c r="B7" s="198" t="s">
        <v>304</v>
      </c>
      <c r="C7" s="199" t="s">
        <v>225</v>
      </c>
      <c r="D7" s="200">
        <v>4</v>
      </c>
      <c r="E7" s="200">
        <v>10000000</v>
      </c>
      <c r="F7" s="200">
        <v>12757820</v>
      </c>
    </row>
    <row r="8" spans="2:6" ht="21.95" customHeight="1">
      <c r="B8" s="201" t="s">
        <v>23</v>
      </c>
      <c r="C8" s="202"/>
      <c r="D8" s="200">
        <f>SUM(D7)</f>
        <v>4</v>
      </c>
      <c r="E8" s="200">
        <f>SUM(E7)</f>
        <v>10000000</v>
      </c>
      <c r="F8" s="200">
        <f>SUM(F7)</f>
        <v>12757820</v>
      </c>
    </row>
    <row r="9" spans="2:6" ht="21" customHeight="1">
      <c r="B9" s="203" t="s">
        <v>305</v>
      </c>
      <c r="C9" s="204"/>
      <c r="D9" s="200">
        <v>4</v>
      </c>
      <c r="E9" s="200">
        <v>10000000</v>
      </c>
      <c r="F9" s="200">
        <v>12757820</v>
      </c>
    </row>
    <row r="10" spans="2:6" ht="18">
      <c r="B10" s="205"/>
      <c r="C10" s="205"/>
      <c r="D10" s="205"/>
      <c r="E10" s="205"/>
      <c r="F10" s="205"/>
    </row>
    <row r="11" spans="2:6" ht="23.25">
      <c r="B11" s="192" t="s">
        <v>306</v>
      </c>
      <c r="C11" s="192"/>
      <c r="D11" s="192"/>
      <c r="E11" s="192"/>
      <c r="F11" s="192"/>
    </row>
    <row r="12" spans="2:6" ht="21.75" customHeight="1">
      <c r="B12" s="206" t="s">
        <v>29</v>
      </c>
      <c r="C12" s="207" t="s">
        <v>13</v>
      </c>
      <c r="D12" s="207" t="s">
        <v>3</v>
      </c>
      <c r="E12" s="207" t="s">
        <v>45</v>
      </c>
      <c r="F12" s="207" t="s">
        <v>1</v>
      </c>
    </row>
    <row r="13" spans="2:6" ht="21.75" customHeight="1">
      <c r="B13" s="195" t="s">
        <v>22</v>
      </c>
      <c r="C13" s="196"/>
      <c r="D13" s="196"/>
      <c r="E13" s="196"/>
      <c r="F13" s="197"/>
    </row>
    <row r="14" spans="2:6" ht="21.75" customHeight="1">
      <c r="B14" s="198" t="s">
        <v>304</v>
      </c>
      <c r="C14" s="199" t="s">
        <v>225</v>
      </c>
      <c r="D14" s="200">
        <v>1</v>
      </c>
      <c r="E14" s="200">
        <v>5782000</v>
      </c>
      <c r="F14" s="200">
        <v>7400960</v>
      </c>
    </row>
    <row r="15" spans="2:6" ht="21.75" customHeight="1">
      <c r="B15" s="198" t="s">
        <v>307</v>
      </c>
      <c r="C15" s="199" t="s">
        <v>158</v>
      </c>
      <c r="D15" s="200">
        <v>1</v>
      </c>
      <c r="E15" s="200">
        <v>6022180</v>
      </c>
      <c r="F15" s="200">
        <v>1746432.2</v>
      </c>
    </row>
    <row r="16" spans="2:6" ht="21.75" customHeight="1">
      <c r="B16" s="198" t="s">
        <v>308</v>
      </c>
      <c r="C16" s="199" t="s">
        <v>265</v>
      </c>
      <c r="D16" s="200">
        <v>1</v>
      </c>
      <c r="E16" s="200">
        <v>500000</v>
      </c>
      <c r="F16" s="200">
        <v>690000</v>
      </c>
    </row>
    <row r="17" spans="2:6" ht="21.75" customHeight="1">
      <c r="B17" s="198" t="s">
        <v>309</v>
      </c>
      <c r="C17" s="199" t="s">
        <v>113</v>
      </c>
      <c r="D17" s="200">
        <v>1</v>
      </c>
      <c r="E17" s="200">
        <v>167033</v>
      </c>
      <c r="F17" s="200">
        <v>48439.57</v>
      </c>
    </row>
    <row r="18" spans="2:6" ht="21.75" customHeight="1">
      <c r="B18" s="198" t="s">
        <v>310</v>
      </c>
      <c r="C18" s="199" t="s">
        <v>179</v>
      </c>
      <c r="D18" s="200">
        <v>15</v>
      </c>
      <c r="E18" s="200">
        <v>112000000</v>
      </c>
      <c r="F18" s="200">
        <v>40540000</v>
      </c>
    </row>
    <row r="19" spans="2:6" ht="21.75" customHeight="1">
      <c r="B19" s="201" t="s">
        <v>23</v>
      </c>
      <c r="C19" s="202"/>
      <c r="D19" s="200">
        <f>SUM(D14:D18)</f>
        <v>19</v>
      </c>
      <c r="E19" s="200">
        <f>SUM(E14:E18)</f>
        <v>124471213</v>
      </c>
      <c r="F19" s="200">
        <f>SUM(F14:F18)</f>
        <v>50425831.769999996</v>
      </c>
    </row>
    <row r="20" spans="2:6" ht="21.75" customHeight="1">
      <c r="B20" s="195" t="s">
        <v>24</v>
      </c>
      <c r="C20" s="196"/>
      <c r="D20" s="196"/>
      <c r="E20" s="196"/>
      <c r="F20" s="197"/>
    </row>
    <row r="21" spans="2:6" ht="21.75" customHeight="1">
      <c r="B21" s="198" t="s">
        <v>311</v>
      </c>
      <c r="C21" s="199" t="s">
        <v>155</v>
      </c>
      <c r="D21" s="200">
        <v>5</v>
      </c>
      <c r="E21" s="200">
        <v>4000000</v>
      </c>
      <c r="F21" s="200">
        <v>10745000</v>
      </c>
    </row>
    <row r="22" spans="2:6" ht="21.75" customHeight="1">
      <c r="B22" s="203" t="s">
        <v>251</v>
      </c>
      <c r="C22" s="204"/>
      <c r="D22" s="200">
        <f>SUM(D21)</f>
        <v>5</v>
      </c>
      <c r="E22" s="200">
        <f>SUM(E21)</f>
        <v>4000000</v>
      </c>
      <c r="F22" s="200">
        <f>SUM(F21)</f>
        <v>10745000</v>
      </c>
    </row>
    <row r="23" spans="2:6" ht="21.75" customHeight="1">
      <c r="B23" s="195" t="s">
        <v>312</v>
      </c>
      <c r="C23" s="196"/>
      <c r="D23" s="196"/>
      <c r="E23" s="196"/>
      <c r="F23" s="197"/>
    </row>
    <row r="24" spans="2:6" ht="21.75" customHeight="1">
      <c r="B24" s="198" t="s">
        <v>73</v>
      </c>
      <c r="C24" s="199" t="s">
        <v>74</v>
      </c>
      <c r="D24" s="200">
        <v>12</v>
      </c>
      <c r="E24" s="200">
        <v>4025000</v>
      </c>
      <c r="F24" s="200">
        <v>18880250</v>
      </c>
    </row>
    <row r="25" spans="2:6" ht="21.75" customHeight="1">
      <c r="B25" s="203" t="s">
        <v>313</v>
      </c>
      <c r="C25" s="204"/>
      <c r="D25" s="200">
        <f>SUM(D24)</f>
        <v>12</v>
      </c>
      <c r="E25" s="200">
        <f>SUM(E24)</f>
        <v>4025000</v>
      </c>
      <c r="F25" s="200">
        <f>SUM(F24)</f>
        <v>18880250</v>
      </c>
    </row>
    <row r="26" spans="2:6" ht="18">
      <c r="B26" s="203" t="s">
        <v>305</v>
      </c>
      <c r="C26" s="204"/>
      <c r="D26" s="200">
        <f>D25+D22+D19</f>
        <v>36</v>
      </c>
      <c r="E26" s="200">
        <f>E25+E22+E19</f>
        <v>132496213</v>
      </c>
      <c r="F26" s="200">
        <f>F25+F22+F19</f>
        <v>80051081.769999996</v>
      </c>
    </row>
    <row r="27" spans="2:6" ht="23.25">
      <c r="B27" s="192" t="s">
        <v>314</v>
      </c>
      <c r="C27" s="192"/>
      <c r="D27" s="192"/>
      <c r="E27" s="192"/>
      <c r="F27" s="192"/>
    </row>
    <row r="28" spans="2:6" ht="18">
      <c r="B28" s="206" t="s">
        <v>29</v>
      </c>
      <c r="C28" s="207" t="s">
        <v>13</v>
      </c>
      <c r="D28" s="207" t="s">
        <v>3</v>
      </c>
      <c r="E28" s="207" t="s">
        <v>45</v>
      </c>
      <c r="F28" s="207" t="s">
        <v>1</v>
      </c>
    </row>
    <row r="29" spans="2:6" ht="18">
      <c r="B29" s="195" t="s">
        <v>315</v>
      </c>
      <c r="C29" s="196"/>
      <c r="D29" s="196"/>
      <c r="E29" s="196"/>
      <c r="F29" s="197"/>
    </row>
    <row r="30" spans="2:6" ht="18">
      <c r="B30" s="198" t="s">
        <v>316</v>
      </c>
      <c r="C30" s="199" t="s">
        <v>160</v>
      </c>
      <c r="D30" s="200">
        <v>1</v>
      </c>
      <c r="E30" s="200">
        <v>3000000</v>
      </c>
      <c r="F30" s="200">
        <v>1440000</v>
      </c>
    </row>
    <row r="31" spans="2:6" ht="18">
      <c r="B31" s="201" t="s">
        <v>317</v>
      </c>
      <c r="C31" s="202"/>
      <c r="D31" s="200">
        <f>SUM(D30)</f>
        <v>1</v>
      </c>
      <c r="E31" s="200">
        <f>SUM(E30)</f>
        <v>3000000</v>
      </c>
      <c r="F31" s="200">
        <f>SUM(F30)</f>
        <v>1440000</v>
      </c>
    </row>
    <row r="32" spans="2:6" ht="18">
      <c r="B32" s="203" t="s">
        <v>305</v>
      </c>
      <c r="C32" s="204"/>
      <c r="D32" s="200">
        <v>1</v>
      </c>
      <c r="E32" s="200">
        <v>3000000</v>
      </c>
      <c r="F32" s="200">
        <v>1440000</v>
      </c>
    </row>
  </sheetData>
  <mergeCells count="18">
    <mergeCell ref="B25:C25"/>
    <mergeCell ref="B26:C26"/>
    <mergeCell ref="B27:F27"/>
    <mergeCell ref="B29:F29"/>
    <mergeCell ref="B31:C31"/>
    <mergeCell ref="B32:C32"/>
    <mergeCell ref="B11:F11"/>
    <mergeCell ref="B13:F13"/>
    <mergeCell ref="B19:C19"/>
    <mergeCell ref="B20:F20"/>
    <mergeCell ref="B22:C22"/>
    <mergeCell ref="B23:F23"/>
    <mergeCell ref="B1:C1"/>
    <mergeCell ref="B3:D3"/>
    <mergeCell ref="B4:F4"/>
    <mergeCell ref="B6:F6"/>
    <mergeCell ref="B8:C8"/>
    <mergeCell ref="B9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"/>
  <sheetViews>
    <sheetView rightToLeft="1" topLeftCell="A40" zoomScaleNormal="100" zoomScaleSheetLayoutView="95" workbookViewId="0">
      <selection activeCell="D25" sqref="D25:E25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5" customHeight="1">
      <c r="B1" s="172" t="s">
        <v>293</v>
      </c>
      <c r="C1" s="172"/>
      <c r="D1" s="172"/>
      <c r="E1" s="172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2" customHeight="1">
      <c r="B3" s="173" t="s">
        <v>22</v>
      </c>
      <c r="C3" s="170"/>
      <c r="D3" s="170"/>
      <c r="E3" s="174"/>
    </row>
    <row r="4" spans="2:8" ht="12" customHeight="1">
      <c r="B4" s="82" t="s">
        <v>194</v>
      </c>
      <c r="C4" s="83" t="s">
        <v>195</v>
      </c>
      <c r="D4" s="84">
        <v>2.29</v>
      </c>
      <c r="E4" s="85">
        <v>2.29</v>
      </c>
    </row>
    <row r="5" spans="2:8" ht="12" customHeight="1">
      <c r="B5" s="40" t="s">
        <v>75</v>
      </c>
      <c r="C5" s="41" t="s">
        <v>76</v>
      </c>
      <c r="D5" s="86">
        <v>1</v>
      </c>
      <c r="E5" s="86">
        <v>1</v>
      </c>
    </row>
    <row r="6" spans="2:8" ht="12" customHeight="1">
      <c r="B6" s="39" t="s">
        <v>104</v>
      </c>
      <c r="C6" s="44" t="s">
        <v>103</v>
      </c>
      <c r="D6" s="86">
        <v>0.45</v>
      </c>
      <c r="E6" s="86">
        <v>0.45</v>
      </c>
    </row>
    <row r="7" spans="2:8" ht="12" customHeight="1">
      <c r="B7" s="39" t="s">
        <v>149</v>
      </c>
      <c r="C7" s="42" t="s">
        <v>148</v>
      </c>
      <c r="D7" s="86">
        <v>1.2</v>
      </c>
      <c r="E7" s="86">
        <v>1.2</v>
      </c>
      <c r="F7" s="60"/>
      <c r="G7" s="60"/>
      <c r="H7" s="61"/>
    </row>
    <row r="8" spans="2:8" ht="12" customHeight="1">
      <c r="B8" s="39" t="s">
        <v>133</v>
      </c>
      <c r="C8" s="42" t="s">
        <v>134</v>
      </c>
      <c r="D8" s="90">
        <v>0.52</v>
      </c>
      <c r="E8" s="99">
        <v>0.52</v>
      </c>
      <c r="F8" s="60"/>
      <c r="G8" s="60"/>
      <c r="H8" s="61"/>
    </row>
    <row r="9" spans="2:8" ht="12" customHeight="1">
      <c r="B9" s="40" t="s">
        <v>157</v>
      </c>
      <c r="C9" s="41" t="s">
        <v>156</v>
      </c>
      <c r="D9" s="90">
        <v>1.08</v>
      </c>
      <c r="E9" s="99">
        <v>1.08</v>
      </c>
      <c r="F9" s="60"/>
      <c r="G9" s="60"/>
      <c r="H9" s="61"/>
    </row>
    <row r="10" spans="2:8" ht="12" customHeight="1">
      <c r="B10" s="40" t="s">
        <v>190</v>
      </c>
      <c r="C10" s="41" t="s">
        <v>191</v>
      </c>
      <c r="D10" s="90">
        <v>1.02</v>
      </c>
      <c r="E10" s="99">
        <v>1.02</v>
      </c>
      <c r="F10" s="60"/>
      <c r="G10" s="60"/>
      <c r="H10" s="61"/>
    </row>
    <row r="11" spans="2:8" ht="12" customHeight="1">
      <c r="B11" s="40" t="s">
        <v>130</v>
      </c>
      <c r="C11" s="41" t="s">
        <v>129</v>
      </c>
      <c r="D11" s="90">
        <v>0.18</v>
      </c>
      <c r="E11" s="99">
        <v>0.17</v>
      </c>
      <c r="F11" s="60"/>
      <c r="G11" s="60"/>
      <c r="H11" s="61"/>
    </row>
    <row r="12" spans="2:8" ht="12" customHeight="1">
      <c r="B12" s="40" t="s">
        <v>50</v>
      </c>
      <c r="C12" s="41" t="s">
        <v>51</v>
      </c>
      <c r="D12" s="90">
        <v>0.11</v>
      </c>
      <c r="E12" s="99">
        <v>0.11</v>
      </c>
      <c r="F12" s="60"/>
      <c r="G12" s="60"/>
      <c r="H12" s="61"/>
    </row>
    <row r="13" spans="2:8" ht="12" customHeight="1">
      <c r="B13" s="176" t="s">
        <v>35</v>
      </c>
      <c r="C13" s="177"/>
      <c r="D13" s="177"/>
      <c r="E13" s="178"/>
    </row>
    <row r="14" spans="2:8" ht="12" customHeight="1">
      <c r="B14" s="40" t="s">
        <v>211</v>
      </c>
      <c r="C14" s="41" t="s">
        <v>212</v>
      </c>
      <c r="D14" s="67">
        <v>0.85</v>
      </c>
      <c r="E14" s="67">
        <v>0.85</v>
      </c>
      <c r="F14" s="60"/>
      <c r="G14" s="60"/>
      <c r="H14" s="61"/>
    </row>
    <row r="15" spans="2:8" ht="12" customHeight="1">
      <c r="B15" s="40" t="s">
        <v>181</v>
      </c>
      <c r="C15" s="41" t="s">
        <v>182</v>
      </c>
      <c r="D15" s="67">
        <v>0.36</v>
      </c>
      <c r="E15" s="78">
        <v>0.36</v>
      </c>
      <c r="F15" s="60"/>
      <c r="G15" s="60"/>
      <c r="H15" s="61"/>
    </row>
    <row r="16" spans="2:8" ht="12" customHeight="1">
      <c r="B16" s="176"/>
      <c r="C16" s="177"/>
      <c r="D16" s="177"/>
      <c r="E16" s="178"/>
    </row>
    <row r="17" spans="2:8" ht="12" customHeight="1">
      <c r="B17" s="39" t="s">
        <v>101</v>
      </c>
      <c r="C17" s="44" t="s">
        <v>100</v>
      </c>
      <c r="D17" s="67">
        <v>28.25</v>
      </c>
      <c r="E17" s="67">
        <v>28.25</v>
      </c>
      <c r="F17" s="60"/>
      <c r="G17" s="60"/>
      <c r="H17" s="61"/>
    </row>
    <row r="18" spans="2:8" ht="12" customHeight="1">
      <c r="B18" s="173" t="s">
        <v>25</v>
      </c>
      <c r="C18" s="170"/>
      <c r="D18" s="170"/>
      <c r="E18" s="174"/>
    </row>
    <row r="19" spans="2:8" ht="12" customHeight="1">
      <c r="B19" s="87" t="s">
        <v>127</v>
      </c>
      <c r="C19" s="88" t="s">
        <v>128</v>
      </c>
      <c r="D19" s="67">
        <v>2</v>
      </c>
      <c r="E19" s="67">
        <v>2</v>
      </c>
    </row>
    <row r="20" spans="2:8" ht="12" customHeight="1">
      <c r="B20" s="39" t="s">
        <v>201</v>
      </c>
      <c r="C20" s="44" t="s">
        <v>202</v>
      </c>
      <c r="D20" s="90">
        <v>4.55</v>
      </c>
      <c r="E20" s="99">
        <v>4.55</v>
      </c>
    </row>
    <row r="21" spans="2:8" ht="12" customHeight="1">
      <c r="B21" s="39" t="s">
        <v>71</v>
      </c>
      <c r="C21" s="44" t="s">
        <v>72</v>
      </c>
      <c r="D21" s="90">
        <v>1.03</v>
      </c>
      <c r="E21" s="99">
        <v>1.03</v>
      </c>
    </row>
    <row r="22" spans="2:8" ht="12" customHeight="1">
      <c r="B22" s="39" t="s">
        <v>205</v>
      </c>
      <c r="C22" s="44" t="s">
        <v>206</v>
      </c>
      <c r="D22" s="90">
        <v>11.25</v>
      </c>
      <c r="E22" s="99">
        <v>11.25</v>
      </c>
    </row>
    <row r="23" spans="2:8" ht="12" customHeight="1">
      <c r="B23" s="169" t="s">
        <v>62</v>
      </c>
      <c r="C23" s="170"/>
      <c r="D23" s="170"/>
      <c r="E23" s="171"/>
    </row>
    <row r="24" spans="2:8" ht="12" customHeight="1">
      <c r="B24" s="40" t="s">
        <v>165</v>
      </c>
      <c r="C24" s="41" t="s">
        <v>164</v>
      </c>
      <c r="D24" s="90">
        <v>0.89</v>
      </c>
      <c r="E24" s="99">
        <v>0.89</v>
      </c>
      <c r="F24" s="60"/>
      <c r="G24" s="60"/>
      <c r="H24" s="61"/>
    </row>
    <row r="25" spans="2:8" ht="12" customHeight="1">
      <c r="B25" s="39" t="s">
        <v>188</v>
      </c>
      <c r="C25" s="44" t="s">
        <v>189</v>
      </c>
      <c r="D25" s="107">
        <v>83</v>
      </c>
      <c r="E25" s="107">
        <v>83</v>
      </c>
      <c r="F25" s="60"/>
      <c r="G25" s="60"/>
      <c r="H25" s="61"/>
    </row>
    <row r="26" spans="2:8" ht="12" customHeight="1">
      <c r="B26" s="39" t="s">
        <v>84</v>
      </c>
      <c r="C26" s="44" t="s">
        <v>85</v>
      </c>
      <c r="D26" s="107">
        <v>4.7</v>
      </c>
      <c r="E26" s="99">
        <v>4.7</v>
      </c>
      <c r="F26" s="60"/>
      <c r="G26" s="60"/>
      <c r="H26" s="61"/>
    </row>
    <row r="27" spans="2:8" ht="12" customHeight="1">
      <c r="B27" s="173" t="s">
        <v>27</v>
      </c>
      <c r="C27" s="170"/>
      <c r="D27" s="170"/>
      <c r="E27" s="174"/>
    </row>
    <row r="28" spans="2:8" ht="12" customHeight="1">
      <c r="B28" s="39" t="s">
        <v>110</v>
      </c>
      <c r="C28" s="42" t="s">
        <v>109</v>
      </c>
      <c r="D28" s="90">
        <v>0.94</v>
      </c>
      <c r="E28" s="99">
        <v>0.94</v>
      </c>
    </row>
    <row r="29" spans="2:8" ht="12" customHeight="1">
      <c r="B29" s="40" t="s">
        <v>239</v>
      </c>
      <c r="C29" s="41" t="s">
        <v>240</v>
      </c>
      <c r="D29" s="67">
        <v>8.25</v>
      </c>
      <c r="E29" s="67">
        <v>8.25</v>
      </c>
    </row>
    <row r="30" spans="2:8" ht="16.5" customHeight="1">
      <c r="B30" s="175" t="s">
        <v>292</v>
      </c>
      <c r="C30" s="175"/>
      <c r="D30" s="175"/>
      <c r="E30" s="175"/>
    </row>
    <row r="31" spans="2:8" ht="15.75" customHeight="1">
      <c r="B31" s="43" t="s">
        <v>29</v>
      </c>
      <c r="C31" s="43" t="s">
        <v>13</v>
      </c>
      <c r="D31" s="43" t="s">
        <v>33</v>
      </c>
      <c r="E31" s="43" t="s">
        <v>34</v>
      </c>
    </row>
    <row r="32" spans="2:8" ht="12" customHeight="1">
      <c r="B32" s="179" t="s">
        <v>22</v>
      </c>
      <c r="C32" s="177"/>
      <c r="D32" s="177"/>
      <c r="E32" s="178"/>
    </row>
    <row r="33" spans="2:8" ht="12" customHeight="1">
      <c r="B33" s="39" t="s">
        <v>63</v>
      </c>
      <c r="C33" s="74" t="s">
        <v>64</v>
      </c>
      <c r="D33" s="72">
        <v>0.34</v>
      </c>
      <c r="E33" s="73">
        <v>0.34</v>
      </c>
    </row>
    <row r="34" spans="2:8" ht="12" customHeight="1">
      <c r="B34" s="39" t="s">
        <v>112</v>
      </c>
      <c r="C34" s="42" t="s">
        <v>111</v>
      </c>
      <c r="D34" s="75">
        <v>1</v>
      </c>
      <c r="E34" s="75">
        <v>1</v>
      </c>
    </row>
    <row r="35" spans="2:8" ht="12" customHeight="1">
      <c r="B35" s="39" t="s">
        <v>118</v>
      </c>
      <c r="C35" s="42" t="s">
        <v>117</v>
      </c>
      <c r="D35" s="76">
        <v>1</v>
      </c>
      <c r="E35" s="76">
        <v>1</v>
      </c>
    </row>
    <row r="36" spans="2:8" ht="12" customHeight="1">
      <c r="B36" s="39" t="s">
        <v>125</v>
      </c>
      <c r="C36" s="42" t="s">
        <v>126</v>
      </c>
      <c r="D36" s="76">
        <v>1</v>
      </c>
      <c r="E36" s="76">
        <v>1</v>
      </c>
    </row>
    <row r="37" spans="2:8" ht="12" customHeight="1">
      <c r="B37" s="39" t="s">
        <v>220</v>
      </c>
      <c r="C37" s="42" t="s">
        <v>221</v>
      </c>
      <c r="D37" s="62">
        <v>0.11</v>
      </c>
      <c r="E37" s="78">
        <v>0.11</v>
      </c>
    </row>
    <row r="38" spans="2:8" ht="12" customHeight="1">
      <c r="B38" s="39" t="s">
        <v>227</v>
      </c>
      <c r="C38" s="42" t="s">
        <v>228</v>
      </c>
      <c r="D38" s="62">
        <v>1</v>
      </c>
      <c r="E38" s="78">
        <v>1</v>
      </c>
    </row>
    <row r="39" spans="2:8" ht="12" customHeight="1">
      <c r="B39" s="69" t="s">
        <v>237</v>
      </c>
      <c r="C39" s="79" t="s">
        <v>238</v>
      </c>
      <c r="D39" s="80">
        <v>1</v>
      </c>
      <c r="E39" s="78">
        <v>1</v>
      </c>
    </row>
    <row r="40" spans="2:8" ht="12" customHeight="1">
      <c r="B40" s="39" t="s">
        <v>146</v>
      </c>
      <c r="C40" s="42" t="s">
        <v>147</v>
      </c>
      <c r="D40" s="67">
        <v>1</v>
      </c>
      <c r="E40" s="78">
        <v>1</v>
      </c>
      <c r="F40" s="60"/>
      <c r="G40" s="60"/>
      <c r="H40" s="61"/>
    </row>
    <row r="41" spans="2:8" ht="12" customHeight="1">
      <c r="B41" s="39" t="s">
        <v>61</v>
      </c>
      <c r="C41" s="42" t="s">
        <v>99</v>
      </c>
      <c r="D41" s="67">
        <v>0.24</v>
      </c>
      <c r="E41" s="78">
        <v>0.24</v>
      </c>
      <c r="F41" s="60"/>
      <c r="G41" s="60"/>
      <c r="H41" s="61"/>
    </row>
    <row r="42" spans="2:8" ht="12" customHeight="1">
      <c r="B42" s="39" t="s">
        <v>252</v>
      </c>
      <c r="C42" s="42" t="s">
        <v>253</v>
      </c>
      <c r="D42" s="72" t="s">
        <v>37</v>
      </c>
      <c r="E42" s="73" t="s">
        <v>37</v>
      </c>
      <c r="F42" s="60"/>
      <c r="G42" s="60"/>
      <c r="H42" s="61"/>
    </row>
    <row r="43" spans="2:8" ht="12" customHeight="1">
      <c r="B43" s="39" t="s">
        <v>145</v>
      </c>
      <c r="C43" s="42" t="s">
        <v>144</v>
      </c>
      <c r="D43" s="90">
        <v>1</v>
      </c>
      <c r="E43" s="94">
        <v>1</v>
      </c>
      <c r="F43" s="60"/>
      <c r="G43" s="60"/>
      <c r="H43" s="61"/>
    </row>
    <row r="44" spans="2:8" ht="12" customHeight="1">
      <c r="B44" s="39" t="s">
        <v>231</v>
      </c>
      <c r="C44" s="42" t="s">
        <v>232</v>
      </c>
      <c r="D44" s="90">
        <v>0.28999999999999998</v>
      </c>
      <c r="E44" s="99">
        <v>0.28999999999999998</v>
      </c>
      <c r="F44" s="60"/>
      <c r="G44" s="60"/>
      <c r="H44" s="61"/>
    </row>
    <row r="45" spans="2:8" ht="12" customHeight="1">
      <c r="B45" s="39" t="s">
        <v>286</v>
      </c>
      <c r="C45" s="42" t="s">
        <v>287</v>
      </c>
      <c r="D45" s="90">
        <v>0.35</v>
      </c>
      <c r="E45" s="90">
        <v>0.35</v>
      </c>
      <c r="F45" s="60"/>
      <c r="G45" s="60"/>
      <c r="H45" s="61"/>
    </row>
    <row r="46" spans="2:8" ht="12" customHeight="1">
      <c r="B46" s="39" t="s">
        <v>163</v>
      </c>
      <c r="C46" s="42" t="s">
        <v>162</v>
      </c>
      <c r="D46" s="90">
        <v>0.26</v>
      </c>
      <c r="E46" s="90">
        <v>0.26</v>
      </c>
      <c r="F46" s="60"/>
      <c r="G46" s="60"/>
      <c r="H46" s="61"/>
    </row>
    <row r="47" spans="2:8" ht="12" customHeight="1">
      <c r="B47" s="50" t="s">
        <v>213</v>
      </c>
      <c r="C47" s="77" t="s">
        <v>214</v>
      </c>
      <c r="D47" s="90">
        <v>0.8</v>
      </c>
      <c r="E47" s="90">
        <v>0.8</v>
      </c>
      <c r="F47" s="60"/>
      <c r="G47" s="60"/>
      <c r="H47" s="61"/>
    </row>
    <row r="48" spans="2:8" ht="12" customHeight="1">
      <c r="B48" s="39" t="s">
        <v>151</v>
      </c>
      <c r="C48" s="42" t="s">
        <v>150</v>
      </c>
      <c r="D48" s="90">
        <v>0.81</v>
      </c>
      <c r="E48" s="90">
        <v>0.81</v>
      </c>
      <c r="F48" s="60"/>
      <c r="G48" s="60"/>
      <c r="H48" s="61"/>
    </row>
    <row r="49" spans="2:8" ht="12" customHeight="1">
      <c r="B49" s="50" t="s">
        <v>166</v>
      </c>
      <c r="C49" s="77" t="s">
        <v>167</v>
      </c>
      <c r="D49" s="90">
        <v>0.38</v>
      </c>
      <c r="E49" s="90">
        <v>0.39</v>
      </c>
      <c r="F49" s="60"/>
      <c r="G49" s="60"/>
      <c r="H49" s="61"/>
    </row>
    <row r="50" spans="2:8" ht="12" customHeight="1">
      <c r="B50" s="176" t="s">
        <v>49</v>
      </c>
      <c r="C50" s="177"/>
      <c r="D50" s="177"/>
      <c r="E50" s="178"/>
      <c r="F50" s="60"/>
      <c r="G50" s="60"/>
      <c r="H50" s="61"/>
    </row>
    <row r="51" spans="2:8" ht="12" customHeight="1">
      <c r="B51" s="40" t="s">
        <v>196</v>
      </c>
      <c r="C51" s="41" t="s">
        <v>197</v>
      </c>
      <c r="D51" s="90">
        <v>2.37</v>
      </c>
      <c r="E51" s="99">
        <v>2.37</v>
      </c>
      <c r="F51" s="60"/>
      <c r="G51" s="60"/>
      <c r="H51" s="61"/>
    </row>
    <row r="52" spans="2:8" ht="12" customHeight="1">
      <c r="B52" s="176" t="s">
        <v>35</v>
      </c>
      <c r="C52" s="177"/>
      <c r="D52" s="177"/>
      <c r="E52" s="178"/>
    </row>
    <row r="53" spans="2:8" ht="12" customHeight="1">
      <c r="B53" s="39" t="s">
        <v>69</v>
      </c>
      <c r="C53" s="42" t="s">
        <v>70</v>
      </c>
      <c r="D53" s="67">
        <v>1</v>
      </c>
      <c r="E53" s="78">
        <v>1</v>
      </c>
    </row>
    <row r="54" spans="2:8" ht="12" customHeight="1">
      <c r="B54" s="39" t="s">
        <v>95</v>
      </c>
      <c r="C54" s="42" t="s">
        <v>96</v>
      </c>
      <c r="D54" s="67">
        <v>0.5</v>
      </c>
      <c r="E54" s="78">
        <v>0.5</v>
      </c>
    </row>
    <row r="55" spans="2:8" ht="12" customHeight="1">
      <c r="B55" s="179" t="s">
        <v>36</v>
      </c>
      <c r="C55" s="177"/>
      <c r="D55" s="177"/>
      <c r="E55" s="178"/>
    </row>
    <row r="56" spans="2:8" ht="12" customHeight="1">
      <c r="B56" s="50" t="s">
        <v>132</v>
      </c>
      <c r="C56" s="77" t="s">
        <v>131</v>
      </c>
      <c r="D56" s="72">
        <v>0.56000000000000005</v>
      </c>
      <c r="E56" s="73">
        <v>0.56000000000000005</v>
      </c>
    </row>
    <row r="57" spans="2:8" ht="12" customHeight="1">
      <c r="B57" s="39" t="s">
        <v>119</v>
      </c>
      <c r="C57" s="42" t="s">
        <v>120</v>
      </c>
      <c r="D57" s="72">
        <v>0.2</v>
      </c>
      <c r="E57" s="73">
        <v>0.2</v>
      </c>
    </row>
    <row r="58" spans="2:8" ht="12" customHeight="1">
      <c r="B58" s="39" t="s">
        <v>52</v>
      </c>
      <c r="C58" s="42" t="s">
        <v>53</v>
      </c>
      <c r="D58" s="72">
        <v>0.25</v>
      </c>
      <c r="E58" s="73">
        <v>0.25</v>
      </c>
    </row>
    <row r="59" spans="2:8" ht="12" customHeight="1">
      <c r="B59" s="39" t="s">
        <v>275</v>
      </c>
      <c r="C59" s="42" t="s">
        <v>274</v>
      </c>
      <c r="D59" s="72">
        <v>0.9</v>
      </c>
      <c r="E59" s="73">
        <v>0.9</v>
      </c>
    </row>
    <row r="60" spans="2:8" ht="12" customHeight="1">
      <c r="B60" s="180" t="s">
        <v>24</v>
      </c>
      <c r="C60" s="181"/>
      <c r="D60" s="181"/>
      <c r="E60" s="182"/>
    </row>
    <row r="61" spans="2:8" ht="12" customHeight="1">
      <c r="B61" s="48" t="s">
        <v>82</v>
      </c>
      <c r="C61" s="49" t="s">
        <v>83</v>
      </c>
      <c r="D61" s="72" t="s">
        <v>37</v>
      </c>
      <c r="E61" s="73" t="s">
        <v>37</v>
      </c>
    </row>
    <row r="62" spans="2:8" ht="12" customHeight="1">
      <c r="B62" s="48" t="s">
        <v>93</v>
      </c>
      <c r="C62" s="49" t="s">
        <v>94</v>
      </c>
      <c r="D62" s="72">
        <v>1.5</v>
      </c>
      <c r="E62" s="73">
        <v>1.5</v>
      </c>
    </row>
    <row r="63" spans="2:8" ht="12" customHeight="1">
      <c r="B63" s="179" t="s">
        <v>25</v>
      </c>
      <c r="C63" s="177"/>
      <c r="D63" s="177"/>
      <c r="E63" s="178"/>
    </row>
    <row r="64" spans="2:8" ht="12" customHeight="1">
      <c r="B64" s="40" t="s">
        <v>244</v>
      </c>
      <c r="C64" s="41" t="s">
        <v>243</v>
      </c>
      <c r="D64" s="72">
        <v>69.5</v>
      </c>
      <c r="E64" s="72">
        <v>69.5</v>
      </c>
    </row>
    <row r="65" spans="2:5" ht="12" customHeight="1">
      <c r="B65" s="40" t="s">
        <v>123</v>
      </c>
      <c r="C65" s="41" t="s">
        <v>124</v>
      </c>
      <c r="D65" s="72">
        <v>2.5</v>
      </c>
      <c r="E65" s="72">
        <v>2.5</v>
      </c>
    </row>
    <row r="66" spans="2:5" ht="12" customHeight="1">
      <c r="B66" s="179" t="s">
        <v>27</v>
      </c>
      <c r="C66" s="177"/>
      <c r="D66" s="177"/>
      <c r="E66" s="178"/>
    </row>
    <row r="67" spans="2:5" ht="12" customHeight="1">
      <c r="B67" s="39" t="s">
        <v>59</v>
      </c>
      <c r="C67" s="42" t="s">
        <v>60</v>
      </c>
      <c r="D67" s="81" t="s">
        <v>37</v>
      </c>
      <c r="E67" s="81" t="s">
        <v>37</v>
      </c>
    </row>
    <row r="68" spans="2:5" ht="12" customHeight="1">
      <c r="B68" s="169" t="s">
        <v>62</v>
      </c>
      <c r="C68" s="170"/>
      <c r="D68" s="170"/>
      <c r="E68" s="171"/>
    </row>
    <row r="69" spans="2:5" ht="12" customHeight="1">
      <c r="B69" s="48" t="s">
        <v>233</v>
      </c>
      <c r="C69" s="49" t="s">
        <v>230</v>
      </c>
      <c r="D69" s="72">
        <v>7.1</v>
      </c>
      <c r="E69" s="73">
        <v>7.1</v>
      </c>
    </row>
  </sheetData>
  <mergeCells count="16">
    <mergeCell ref="B68:E68"/>
    <mergeCell ref="B1:E1"/>
    <mergeCell ref="B3:E3"/>
    <mergeCell ref="B30:E30"/>
    <mergeCell ref="B18:E18"/>
    <mergeCell ref="B13:E13"/>
    <mergeCell ref="B23:E23"/>
    <mergeCell ref="B27:E27"/>
    <mergeCell ref="B63:E63"/>
    <mergeCell ref="B32:E32"/>
    <mergeCell ref="B66:E66"/>
    <mergeCell ref="B55:E55"/>
    <mergeCell ref="B60:E60"/>
    <mergeCell ref="B52:E52"/>
    <mergeCell ref="B50:E50"/>
    <mergeCell ref="B16:E16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A13" zoomScaleNormal="100" workbookViewId="0">
      <selection activeCell="C27" sqref="C27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183" t="s">
        <v>57</v>
      </c>
      <c r="C1" s="183"/>
      <c r="D1" s="183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8">
        <v>42191</v>
      </c>
      <c r="D3" s="53" t="s">
        <v>174</v>
      </c>
    </row>
    <row r="4" spans="1:4" ht="62.25" customHeight="1">
      <c r="B4" s="52" t="s">
        <v>39</v>
      </c>
      <c r="C4" s="58">
        <v>42564</v>
      </c>
      <c r="D4" s="53" t="s">
        <v>173</v>
      </c>
    </row>
    <row r="5" spans="1:4" ht="53.25" customHeight="1">
      <c r="B5" s="52" t="s">
        <v>43</v>
      </c>
      <c r="C5" s="58">
        <v>42922</v>
      </c>
      <c r="D5" s="53" t="s">
        <v>175</v>
      </c>
    </row>
    <row r="6" spans="1:4" ht="53.25" customHeight="1">
      <c r="B6" s="52" t="s">
        <v>42</v>
      </c>
      <c r="C6" s="58">
        <v>42953</v>
      </c>
      <c r="D6" s="53" t="s">
        <v>172</v>
      </c>
    </row>
    <row r="7" spans="1:4" ht="39.950000000000003" customHeight="1">
      <c r="B7" s="52" t="s">
        <v>41</v>
      </c>
      <c r="C7" s="58">
        <v>42799</v>
      </c>
      <c r="D7" s="53" t="s">
        <v>138</v>
      </c>
    </row>
    <row r="8" spans="1:4" ht="66.75" customHeight="1">
      <c r="B8" s="52" t="s">
        <v>40</v>
      </c>
      <c r="C8" s="58">
        <v>42591</v>
      </c>
      <c r="D8" s="53" t="s">
        <v>170</v>
      </c>
    </row>
    <row r="9" spans="1:4" ht="39.950000000000003" customHeight="1">
      <c r="B9" s="54" t="s">
        <v>54</v>
      </c>
      <c r="C9" s="58">
        <v>43697</v>
      </c>
      <c r="D9" s="53" t="s">
        <v>171</v>
      </c>
    </row>
    <row r="10" spans="1:4" ht="39.950000000000003" customHeight="1">
      <c r="B10" s="54" t="s">
        <v>55</v>
      </c>
      <c r="C10" s="58">
        <v>43697</v>
      </c>
      <c r="D10" s="53" t="s">
        <v>177</v>
      </c>
    </row>
    <row r="11" spans="1:4" ht="39.950000000000003" customHeight="1">
      <c r="B11" s="54" t="s">
        <v>56</v>
      </c>
      <c r="C11" s="58">
        <v>43697</v>
      </c>
      <c r="D11" s="53" t="s">
        <v>139</v>
      </c>
    </row>
    <row r="12" spans="1:4" ht="39.950000000000003" customHeight="1">
      <c r="B12" s="38" t="s">
        <v>65</v>
      </c>
      <c r="C12" s="58">
        <v>44138</v>
      </c>
      <c r="D12" s="55" t="s">
        <v>140</v>
      </c>
    </row>
    <row r="13" spans="1:4" ht="39.950000000000003" customHeight="1">
      <c r="B13" s="38" t="s">
        <v>67</v>
      </c>
      <c r="C13" s="58">
        <v>44138</v>
      </c>
      <c r="D13" s="55" t="s">
        <v>176</v>
      </c>
    </row>
    <row r="14" spans="1:4" ht="33.75" customHeight="1">
      <c r="B14" s="38" t="s">
        <v>66</v>
      </c>
      <c r="C14" s="58">
        <v>44138</v>
      </c>
      <c r="D14" s="55" t="s">
        <v>141</v>
      </c>
    </row>
    <row r="15" spans="1:4" ht="39.950000000000003" customHeight="1">
      <c r="B15" s="48" t="s">
        <v>106</v>
      </c>
      <c r="C15" s="64">
        <v>44437</v>
      </c>
      <c r="D15" s="55" t="s">
        <v>169</v>
      </c>
    </row>
    <row r="16" spans="1:4" ht="31.5" customHeight="1">
      <c r="B16" s="50" t="s">
        <v>135</v>
      </c>
      <c r="C16" s="64">
        <v>44458</v>
      </c>
      <c r="D16" s="55" t="s">
        <v>142</v>
      </c>
    </row>
    <row r="17" spans="2:4" ht="31.5" customHeight="1">
      <c r="B17" s="39" t="s">
        <v>136</v>
      </c>
      <c r="C17" s="64">
        <v>44458</v>
      </c>
      <c r="D17" s="55" t="s">
        <v>143</v>
      </c>
    </row>
    <row r="18" spans="2:4" ht="32.25" customHeight="1">
      <c r="B18" s="48" t="s">
        <v>137</v>
      </c>
      <c r="C18" s="64">
        <v>44458</v>
      </c>
      <c r="D18" s="55" t="s">
        <v>168</v>
      </c>
    </row>
    <row r="19" spans="2:4" ht="53.25" customHeight="1">
      <c r="B19" s="65" t="s">
        <v>208</v>
      </c>
      <c r="C19" s="64">
        <v>44553</v>
      </c>
      <c r="D19" s="55" t="s">
        <v>209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rightToLeft="1" topLeftCell="B1" zoomScaleNormal="100" workbookViewId="0">
      <selection activeCell="C11" sqref="C11:D11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219" width="9" style="46"/>
    <col min="220" max="220" width="0" style="46" hidden="1" customWidth="1"/>
    <col min="221" max="221" width="1" style="46" customWidth="1"/>
    <col min="222" max="222" width="21.75" style="46" customWidth="1"/>
    <col min="223" max="223" width="91.875" style="46" customWidth="1"/>
    <col min="224" max="475" width="9" style="46"/>
    <col min="476" max="476" width="0" style="46" hidden="1" customWidth="1"/>
    <col min="477" max="477" width="1" style="46" customWidth="1"/>
    <col min="478" max="478" width="21.75" style="46" customWidth="1"/>
    <col min="479" max="479" width="91.875" style="46" customWidth="1"/>
    <col min="480" max="731" width="9" style="46"/>
    <col min="732" max="732" width="0" style="46" hidden="1" customWidth="1"/>
    <col min="733" max="733" width="1" style="46" customWidth="1"/>
    <col min="734" max="734" width="21.75" style="46" customWidth="1"/>
    <col min="735" max="735" width="91.875" style="46" customWidth="1"/>
    <col min="736" max="987" width="9" style="46"/>
    <col min="988" max="988" width="0" style="46" hidden="1" customWidth="1"/>
    <col min="989" max="989" width="1" style="46" customWidth="1"/>
    <col min="990" max="990" width="21.75" style="46" customWidth="1"/>
    <col min="991" max="991" width="91.875" style="46" customWidth="1"/>
    <col min="992" max="1243" width="9" style="46"/>
    <col min="1244" max="1244" width="0" style="46" hidden="1" customWidth="1"/>
    <col min="1245" max="1245" width="1" style="46" customWidth="1"/>
    <col min="1246" max="1246" width="21.75" style="46" customWidth="1"/>
    <col min="1247" max="1247" width="91.875" style="46" customWidth="1"/>
    <col min="1248" max="1499" width="9" style="46"/>
    <col min="1500" max="1500" width="0" style="46" hidden="1" customWidth="1"/>
    <col min="1501" max="1501" width="1" style="46" customWidth="1"/>
    <col min="1502" max="1502" width="21.75" style="46" customWidth="1"/>
    <col min="1503" max="1503" width="91.875" style="46" customWidth="1"/>
    <col min="1504" max="1755" width="9" style="46"/>
    <col min="1756" max="1756" width="0" style="46" hidden="1" customWidth="1"/>
    <col min="1757" max="1757" width="1" style="46" customWidth="1"/>
    <col min="1758" max="1758" width="21.75" style="46" customWidth="1"/>
    <col min="1759" max="1759" width="91.875" style="46" customWidth="1"/>
    <col min="1760" max="2011" width="9" style="46"/>
    <col min="2012" max="2012" width="0" style="46" hidden="1" customWidth="1"/>
    <col min="2013" max="2013" width="1" style="46" customWidth="1"/>
    <col min="2014" max="2014" width="21.75" style="46" customWidth="1"/>
    <col min="2015" max="2015" width="91.875" style="46" customWidth="1"/>
    <col min="2016" max="2267" width="9" style="46"/>
    <col min="2268" max="2268" width="0" style="46" hidden="1" customWidth="1"/>
    <col min="2269" max="2269" width="1" style="46" customWidth="1"/>
    <col min="2270" max="2270" width="21.75" style="46" customWidth="1"/>
    <col min="2271" max="2271" width="91.875" style="46" customWidth="1"/>
    <col min="2272" max="2523" width="9" style="46"/>
    <col min="2524" max="2524" width="0" style="46" hidden="1" customWidth="1"/>
    <col min="2525" max="2525" width="1" style="46" customWidth="1"/>
    <col min="2526" max="2526" width="21.75" style="46" customWidth="1"/>
    <col min="2527" max="2527" width="91.875" style="46" customWidth="1"/>
    <col min="2528" max="2779" width="9" style="46"/>
    <col min="2780" max="2780" width="0" style="46" hidden="1" customWidth="1"/>
    <col min="2781" max="2781" width="1" style="46" customWidth="1"/>
    <col min="2782" max="2782" width="21.75" style="46" customWidth="1"/>
    <col min="2783" max="2783" width="91.875" style="46" customWidth="1"/>
    <col min="2784" max="3035" width="9" style="46"/>
    <col min="3036" max="3036" width="0" style="46" hidden="1" customWidth="1"/>
    <col min="3037" max="3037" width="1" style="46" customWidth="1"/>
    <col min="3038" max="3038" width="21.75" style="46" customWidth="1"/>
    <col min="3039" max="3039" width="91.875" style="46" customWidth="1"/>
    <col min="3040" max="3291" width="9" style="46"/>
    <col min="3292" max="3292" width="0" style="46" hidden="1" customWidth="1"/>
    <col min="3293" max="3293" width="1" style="46" customWidth="1"/>
    <col min="3294" max="3294" width="21.75" style="46" customWidth="1"/>
    <col min="3295" max="3295" width="91.875" style="46" customWidth="1"/>
    <col min="3296" max="3547" width="9" style="46"/>
    <col min="3548" max="3548" width="0" style="46" hidden="1" customWidth="1"/>
    <col min="3549" max="3549" width="1" style="46" customWidth="1"/>
    <col min="3550" max="3550" width="21.75" style="46" customWidth="1"/>
    <col min="3551" max="3551" width="91.875" style="46" customWidth="1"/>
    <col min="3552" max="3803" width="9" style="46"/>
    <col min="3804" max="3804" width="0" style="46" hidden="1" customWidth="1"/>
    <col min="3805" max="3805" width="1" style="46" customWidth="1"/>
    <col min="3806" max="3806" width="21.75" style="46" customWidth="1"/>
    <col min="3807" max="3807" width="91.875" style="46" customWidth="1"/>
    <col min="3808" max="4059" width="9" style="46"/>
    <col min="4060" max="4060" width="0" style="46" hidden="1" customWidth="1"/>
    <col min="4061" max="4061" width="1" style="46" customWidth="1"/>
    <col min="4062" max="4062" width="21.75" style="46" customWidth="1"/>
    <col min="4063" max="4063" width="91.875" style="46" customWidth="1"/>
    <col min="4064" max="4315" width="9" style="46"/>
    <col min="4316" max="4316" width="0" style="46" hidden="1" customWidth="1"/>
    <col min="4317" max="4317" width="1" style="46" customWidth="1"/>
    <col min="4318" max="4318" width="21.75" style="46" customWidth="1"/>
    <col min="4319" max="4319" width="91.875" style="46" customWidth="1"/>
    <col min="4320" max="4571" width="9" style="46"/>
    <col min="4572" max="4572" width="0" style="46" hidden="1" customWidth="1"/>
    <col min="4573" max="4573" width="1" style="46" customWidth="1"/>
    <col min="4574" max="4574" width="21.75" style="46" customWidth="1"/>
    <col min="4575" max="4575" width="91.875" style="46" customWidth="1"/>
    <col min="4576" max="4827" width="9" style="46"/>
    <col min="4828" max="4828" width="0" style="46" hidden="1" customWidth="1"/>
    <col min="4829" max="4829" width="1" style="46" customWidth="1"/>
    <col min="4830" max="4830" width="21.75" style="46" customWidth="1"/>
    <col min="4831" max="4831" width="91.875" style="46" customWidth="1"/>
    <col min="4832" max="5083" width="9" style="46"/>
    <col min="5084" max="5084" width="0" style="46" hidden="1" customWidth="1"/>
    <col min="5085" max="5085" width="1" style="46" customWidth="1"/>
    <col min="5086" max="5086" width="21.75" style="46" customWidth="1"/>
    <col min="5087" max="5087" width="91.875" style="46" customWidth="1"/>
    <col min="5088" max="5339" width="9" style="46"/>
    <col min="5340" max="5340" width="0" style="46" hidden="1" customWidth="1"/>
    <col min="5341" max="5341" width="1" style="46" customWidth="1"/>
    <col min="5342" max="5342" width="21.75" style="46" customWidth="1"/>
    <col min="5343" max="5343" width="91.875" style="46" customWidth="1"/>
    <col min="5344" max="5595" width="9" style="46"/>
    <col min="5596" max="5596" width="0" style="46" hidden="1" customWidth="1"/>
    <col min="5597" max="5597" width="1" style="46" customWidth="1"/>
    <col min="5598" max="5598" width="21.75" style="46" customWidth="1"/>
    <col min="5599" max="5599" width="91.875" style="46" customWidth="1"/>
    <col min="5600" max="5851" width="9" style="46"/>
    <col min="5852" max="5852" width="0" style="46" hidden="1" customWidth="1"/>
    <col min="5853" max="5853" width="1" style="46" customWidth="1"/>
    <col min="5854" max="5854" width="21.75" style="46" customWidth="1"/>
    <col min="5855" max="5855" width="91.875" style="46" customWidth="1"/>
    <col min="5856" max="6107" width="9" style="46"/>
    <col min="6108" max="6108" width="0" style="46" hidden="1" customWidth="1"/>
    <col min="6109" max="6109" width="1" style="46" customWidth="1"/>
    <col min="6110" max="6110" width="21.75" style="46" customWidth="1"/>
    <col min="6111" max="6111" width="91.875" style="46" customWidth="1"/>
    <col min="6112" max="6363" width="9" style="46"/>
    <col min="6364" max="6364" width="0" style="46" hidden="1" customWidth="1"/>
    <col min="6365" max="6365" width="1" style="46" customWidth="1"/>
    <col min="6366" max="6366" width="21.75" style="46" customWidth="1"/>
    <col min="6367" max="6367" width="91.875" style="46" customWidth="1"/>
    <col min="6368" max="6619" width="9" style="46"/>
    <col min="6620" max="6620" width="0" style="46" hidden="1" customWidth="1"/>
    <col min="6621" max="6621" width="1" style="46" customWidth="1"/>
    <col min="6622" max="6622" width="21.75" style="46" customWidth="1"/>
    <col min="6623" max="6623" width="91.875" style="46" customWidth="1"/>
    <col min="6624" max="6875" width="9" style="46"/>
    <col min="6876" max="6876" width="0" style="46" hidden="1" customWidth="1"/>
    <col min="6877" max="6877" width="1" style="46" customWidth="1"/>
    <col min="6878" max="6878" width="21.75" style="46" customWidth="1"/>
    <col min="6879" max="6879" width="91.875" style="46" customWidth="1"/>
    <col min="6880" max="7131" width="9" style="46"/>
    <col min="7132" max="7132" width="0" style="46" hidden="1" customWidth="1"/>
    <col min="7133" max="7133" width="1" style="46" customWidth="1"/>
    <col min="7134" max="7134" width="21.75" style="46" customWidth="1"/>
    <col min="7135" max="7135" width="91.875" style="46" customWidth="1"/>
    <col min="7136" max="7387" width="9" style="46"/>
    <col min="7388" max="7388" width="0" style="46" hidden="1" customWidth="1"/>
    <col min="7389" max="7389" width="1" style="46" customWidth="1"/>
    <col min="7390" max="7390" width="21.75" style="46" customWidth="1"/>
    <col min="7391" max="7391" width="91.875" style="46" customWidth="1"/>
    <col min="7392" max="7643" width="9" style="46"/>
    <col min="7644" max="7644" width="0" style="46" hidden="1" customWidth="1"/>
    <col min="7645" max="7645" width="1" style="46" customWidth="1"/>
    <col min="7646" max="7646" width="21.75" style="46" customWidth="1"/>
    <col min="7647" max="7647" width="91.875" style="46" customWidth="1"/>
    <col min="7648" max="7899" width="9" style="46"/>
    <col min="7900" max="7900" width="0" style="46" hidden="1" customWidth="1"/>
    <col min="7901" max="7901" width="1" style="46" customWidth="1"/>
    <col min="7902" max="7902" width="21.75" style="46" customWidth="1"/>
    <col min="7903" max="7903" width="91.875" style="46" customWidth="1"/>
    <col min="7904" max="8155" width="9" style="46"/>
    <col min="8156" max="8156" width="0" style="46" hidden="1" customWidth="1"/>
    <col min="8157" max="8157" width="1" style="46" customWidth="1"/>
    <col min="8158" max="8158" width="21.75" style="46" customWidth="1"/>
    <col min="8159" max="8159" width="91.875" style="46" customWidth="1"/>
    <col min="8160" max="8411" width="9" style="46"/>
    <col min="8412" max="8412" width="0" style="46" hidden="1" customWidth="1"/>
    <col min="8413" max="8413" width="1" style="46" customWidth="1"/>
    <col min="8414" max="8414" width="21.75" style="46" customWidth="1"/>
    <col min="8415" max="8415" width="91.875" style="46" customWidth="1"/>
    <col min="8416" max="8667" width="9" style="46"/>
    <col min="8668" max="8668" width="0" style="46" hidden="1" customWidth="1"/>
    <col min="8669" max="8669" width="1" style="46" customWidth="1"/>
    <col min="8670" max="8670" width="21.75" style="46" customWidth="1"/>
    <col min="8671" max="8671" width="91.875" style="46" customWidth="1"/>
    <col min="8672" max="8923" width="9" style="46"/>
    <col min="8924" max="8924" width="0" style="46" hidden="1" customWidth="1"/>
    <col min="8925" max="8925" width="1" style="46" customWidth="1"/>
    <col min="8926" max="8926" width="21.75" style="46" customWidth="1"/>
    <col min="8927" max="8927" width="91.875" style="46" customWidth="1"/>
    <col min="8928" max="9179" width="9" style="46"/>
    <col min="9180" max="9180" width="0" style="46" hidden="1" customWidth="1"/>
    <col min="9181" max="9181" width="1" style="46" customWidth="1"/>
    <col min="9182" max="9182" width="21.75" style="46" customWidth="1"/>
    <col min="9183" max="9183" width="91.875" style="46" customWidth="1"/>
    <col min="9184" max="9435" width="9" style="46"/>
    <col min="9436" max="9436" width="0" style="46" hidden="1" customWidth="1"/>
    <col min="9437" max="9437" width="1" style="46" customWidth="1"/>
    <col min="9438" max="9438" width="21.75" style="46" customWidth="1"/>
    <col min="9439" max="9439" width="91.875" style="46" customWidth="1"/>
    <col min="9440" max="9691" width="9" style="46"/>
    <col min="9692" max="9692" width="0" style="46" hidden="1" customWidth="1"/>
    <col min="9693" max="9693" width="1" style="46" customWidth="1"/>
    <col min="9694" max="9694" width="21.75" style="46" customWidth="1"/>
    <col min="9695" max="9695" width="91.875" style="46" customWidth="1"/>
    <col min="9696" max="9947" width="9" style="46"/>
    <col min="9948" max="9948" width="0" style="46" hidden="1" customWidth="1"/>
    <col min="9949" max="9949" width="1" style="46" customWidth="1"/>
    <col min="9950" max="9950" width="21.75" style="46" customWidth="1"/>
    <col min="9951" max="9951" width="91.875" style="46" customWidth="1"/>
    <col min="9952" max="10203" width="9" style="46"/>
    <col min="10204" max="10204" width="0" style="46" hidden="1" customWidth="1"/>
    <col min="10205" max="10205" width="1" style="46" customWidth="1"/>
    <col min="10206" max="10206" width="21.75" style="46" customWidth="1"/>
    <col min="10207" max="10207" width="91.875" style="46" customWidth="1"/>
    <col min="10208" max="10459" width="9" style="46"/>
    <col min="10460" max="10460" width="0" style="46" hidden="1" customWidth="1"/>
    <col min="10461" max="10461" width="1" style="46" customWidth="1"/>
    <col min="10462" max="10462" width="21.75" style="46" customWidth="1"/>
    <col min="10463" max="10463" width="91.875" style="46" customWidth="1"/>
    <col min="10464" max="10715" width="9" style="46"/>
    <col min="10716" max="10716" width="0" style="46" hidden="1" customWidth="1"/>
    <col min="10717" max="10717" width="1" style="46" customWidth="1"/>
    <col min="10718" max="10718" width="21.75" style="46" customWidth="1"/>
    <col min="10719" max="10719" width="91.875" style="46" customWidth="1"/>
    <col min="10720" max="10971" width="9" style="46"/>
    <col min="10972" max="10972" width="0" style="46" hidden="1" customWidth="1"/>
    <col min="10973" max="10973" width="1" style="46" customWidth="1"/>
    <col min="10974" max="10974" width="21.75" style="46" customWidth="1"/>
    <col min="10975" max="10975" width="91.875" style="46" customWidth="1"/>
    <col min="10976" max="11227" width="9" style="46"/>
    <col min="11228" max="11228" width="0" style="46" hidden="1" customWidth="1"/>
    <col min="11229" max="11229" width="1" style="46" customWidth="1"/>
    <col min="11230" max="11230" width="21.75" style="46" customWidth="1"/>
    <col min="11231" max="11231" width="91.875" style="46" customWidth="1"/>
    <col min="11232" max="11483" width="9" style="46"/>
    <col min="11484" max="11484" width="0" style="46" hidden="1" customWidth="1"/>
    <col min="11485" max="11485" width="1" style="46" customWidth="1"/>
    <col min="11486" max="11486" width="21.75" style="46" customWidth="1"/>
    <col min="11487" max="11487" width="91.875" style="46" customWidth="1"/>
    <col min="11488" max="11739" width="9" style="46"/>
    <col min="11740" max="11740" width="0" style="46" hidden="1" customWidth="1"/>
    <col min="11741" max="11741" width="1" style="46" customWidth="1"/>
    <col min="11742" max="11742" width="21.75" style="46" customWidth="1"/>
    <col min="11743" max="11743" width="91.875" style="46" customWidth="1"/>
    <col min="11744" max="11995" width="9" style="46"/>
    <col min="11996" max="11996" width="0" style="46" hidden="1" customWidth="1"/>
    <col min="11997" max="11997" width="1" style="46" customWidth="1"/>
    <col min="11998" max="11998" width="21.75" style="46" customWidth="1"/>
    <col min="11999" max="11999" width="91.875" style="46" customWidth="1"/>
    <col min="12000" max="12251" width="9" style="46"/>
    <col min="12252" max="12252" width="0" style="46" hidden="1" customWidth="1"/>
    <col min="12253" max="12253" width="1" style="46" customWidth="1"/>
    <col min="12254" max="12254" width="21.75" style="46" customWidth="1"/>
    <col min="12255" max="12255" width="91.875" style="46" customWidth="1"/>
    <col min="12256" max="12507" width="9" style="46"/>
    <col min="12508" max="12508" width="0" style="46" hidden="1" customWidth="1"/>
    <col min="12509" max="12509" width="1" style="46" customWidth="1"/>
    <col min="12510" max="12510" width="21.75" style="46" customWidth="1"/>
    <col min="12511" max="12511" width="91.875" style="46" customWidth="1"/>
    <col min="12512" max="12763" width="9" style="46"/>
    <col min="12764" max="12764" width="0" style="46" hidden="1" customWidth="1"/>
    <col min="12765" max="12765" width="1" style="46" customWidth="1"/>
    <col min="12766" max="12766" width="21.75" style="46" customWidth="1"/>
    <col min="12767" max="12767" width="91.875" style="46" customWidth="1"/>
    <col min="12768" max="13019" width="9" style="46"/>
    <col min="13020" max="13020" width="0" style="46" hidden="1" customWidth="1"/>
    <col min="13021" max="13021" width="1" style="46" customWidth="1"/>
    <col min="13022" max="13022" width="21.75" style="46" customWidth="1"/>
    <col min="13023" max="13023" width="91.875" style="46" customWidth="1"/>
    <col min="13024" max="13275" width="9" style="46"/>
    <col min="13276" max="13276" width="0" style="46" hidden="1" customWidth="1"/>
    <col min="13277" max="13277" width="1" style="46" customWidth="1"/>
    <col min="13278" max="13278" width="21.75" style="46" customWidth="1"/>
    <col min="13279" max="13279" width="91.875" style="46" customWidth="1"/>
    <col min="13280" max="13531" width="9" style="46"/>
    <col min="13532" max="13532" width="0" style="46" hidden="1" customWidth="1"/>
    <col min="13533" max="13533" width="1" style="46" customWidth="1"/>
    <col min="13534" max="13534" width="21.75" style="46" customWidth="1"/>
    <col min="13535" max="13535" width="91.875" style="46" customWidth="1"/>
    <col min="13536" max="13787" width="9" style="46"/>
    <col min="13788" max="13788" width="0" style="46" hidden="1" customWidth="1"/>
    <col min="13789" max="13789" width="1" style="46" customWidth="1"/>
    <col min="13790" max="13790" width="21.75" style="46" customWidth="1"/>
    <col min="13791" max="13791" width="91.875" style="46" customWidth="1"/>
    <col min="13792" max="14043" width="9" style="46"/>
    <col min="14044" max="14044" width="0" style="46" hidden="1" customWidth="1"/>
    <col min="14045" max="14045" width="1" style="46" customWidth="1"/>
    <col min="14046" max="14046" width="21.75" style="46" customWidth="1"/>
    <col min="14047" max="14047" width="91.875" style="46" customWidth="1"/>
    <col min="14048" max="14299" width="9" style="46"/>
    <col min="14300" max="14300" width="0" style="46" hidden="1" customWidth="1"/>
    <col min="14301" max="14301" width="1" style="46" customWidth="1"/>
    <col min="14302" max="14302" width="21.75" style="46" customWidth="1"/>
    <col min="14303" max="14303" width="91.875" style="46" customWidth="1"/>
    <col min="14304" max="14555" width="9" style="46"/>
    <col min="14556" max="14556" width="0" style="46" hidden="1" customWidth="1"/>
    <col min="14557" max="14557" width="1" style="46" customWidth="1"/>
    <col min="14558" max="14558" width="21.75" style="46" customWidth="1"/>
    <col min="14559" max="14559" width="91.875" style="46" customWidth="1"/>
    <col min="14560" max="14811" width="9" style="46"/>
    <col min="14812" max="14812" width="0" style="46" hidden="1" customWidth="1"/>
    <col min="14813" max="14813" width="1" style="46" customWidth="1"/>
    <col min="14814" max="14814" width="21.75" style="46" customWidth="1"/>
    <col min="14815" max="14815" width="91.875" style="46" customWidth="1"/>
    <col min="14816" max="15067" width="9" style="46"/>
    <col min="15068" max="15068" width="0" style="46" hidden="1" customWidth="1"/>
    <col min="15069" max="15069" width="1" style="46" customWidth="1"/>
    <col min="15070" max="15070" width="21.75" style="46" customWidth="1"/>
    <col min="15071" max="15071" width="91.875" style="46" customWidth="1"/>
    <col min="15072" max="15323" width="9" style="46"/>
    <col min="15324" max="15324" width="0" style="46" hidden="1" customWidth="1"/>
    <col min="15325" max="15325" width="1" style="46" customWidth="1"/>
    <col min="15326" max="15326" width="21.75" style="46" customWidth="1"/>
    <col min="15327" max="15327" width="91.875" style="46" customWidth="1"/>
    <col min="15328" max="15579" width="9" style="46"/>
    <col min="15580" max="15580" width="0" style="46" hidden="1" customWidth="1"/>
    <col min="15581" max="15581" width="1" style="46" customWidth="1"/>
    <col min="15582" max="15582" width="21.75" style="46" customWidth="1"/>
    <col min="15583" max="15583" width="91.875" style="46" customWidth="1"/>
    <col min="15584" max="15835" width="9" style="46"/>
    <col min="15836" max="15836" width="0" style="46" hidden="1" customWidth="1"/>
    <col min="15837" max="15837" width="1" style="46" customWidth="1"/>
    <col min="15838" max="15838" width="21.75" style="46" customWidth="1"/>
    <col min="15839" max="15839" width="91.875" style="46" customWidth="1"/>
    <col min="15840" max="16384" width="9" style="46"/>
  </cols>
  <sheetData>
    <row r="1" spans="3:4" s="45" customFormat="1" ht="33.75" customHeight="1">
      <c r="C1" s="185" t="s">
        <v>291</v>
      </c>
      <c r="D1" s="186"/>
    </row>
    <row r="2" spans="3:4" ht="30.75" customHeight="1">
      <c r="C2" s="188" t="s">
        <v>78</v>
      </c>
      <c r="D2" s="188"/>
    </row>
    <row r="3" spans="3:4" ht="51" customHeight="1">
      <c r="C3" s="102" t="s">
        <v>288</v>
      </c>
      <c r="D3" s="98" t="s">
        <v>289</v>
      </c>
    </row>
    <row r="4" spans="3:4" ht="53.25" customHeight="1">
      <c r="C4" s="97" t="s">
        <v>270</v>
      </c>
      <c r="D4" s="98" t="s">
        <v>269</v>
      </c>
    </row>
    <row r="5" spans="3:4" ht="30.75" customHeight="1">
      <c r="C5" s="184" t="s">
        <v>207</v>
      </c>
      <c r="D5" s="184"/>
    </row>
    <row r="6" spans="3:4" ht="51.75" customHeight="1">
      <c r="C6" s="69" t="s">
        <v>236</v>
      </c>
      <c r="D6" s="59" t="s">
        <v>279</v>
      </c>
    </row>
    <row r="7" spans="3:4" ht="37.5" customHeight="1">
      <c r="C7" s="69" t="s">
        <v>229</v>
      </c>
      <c r="D7" s="59" t="s">
        <v>280</v>
      </c>
    </row>
    <row r="8" spans="3:4" ht="53.25" customHeight="1">
      <c r="C8" s="38" t="s">
        <v>210</v>
      </c>
      <c r="D8" s="59" t="s">
        <v>250</v>
      </c>
    </row>
    <row r="9" spans="3:4" ht="53.25" customHeight="1">
      <c r="C9" s="38" t="s">
        <v>256</v>
      </c>
      <c r="D9" s="59" t="s">
        <v>281</v>
      </c>
    </row>
    <row r="10" spans="3:4" ht="53.25" customHeight="1">
      <c r="C10" s="97" t="s">
        <v>263</v>
      </c>
      <c r="D10" s="98" t="s">
        <v>283</v>
      </c>
    </row>
    <row r="11" spans="3:4" ht="22.5" customHeight="1">
      <c r="C11" s="187" t="s">
        <v>217</v>
      </c>
      <c r="D11" s="187"/>
    </row>
    <row r="12" spans="3:4" ht="36.75" customHeight="1">
      <c r="C12" s="57" t="s">
        <v>105</v>
      </c>
      <c r="D12" s="56" t="s">
        <v>278</v>
      </c>
    </row>
    <row r="13" spans="3:4" ht="46.5" customHeight="1">
      <c r="C13" s="39" t="s">
        <v>187</v>
      </c>
      <c r="D13" s="56" t="s">
        <v>300</v>
      </c>
    </row>
    <row r="14" spans="3:4" ht="36.75" customHeight="1">
      <c r="C14" s="38" t="s">
        <v>200</v>
      </c>
      <c r="D14" s="56" t="s">
        <v>247</v>
      </c>
    </row>
    <row r="15" spans="3:4" ht="36.75" customHeight="1">
      <c r="C15" s="38" t="s">
        <v>245</v>
      </c>
      <c r="D15" s="56" t="s">
        <v>246</v>
      </c>
    </row>
    <row r="16" spans="3:4" ht="36.75" customHeight="1">
      <c r="C16" s="71" t="s">
        <v>254</v>
      </c>
      <c r="D16" s="56" t="s">
        <v>255</v>
      </c>
    </row>
    <row r="17" spans="3:4" ht="36.75" customHeight="1">
      <c r="C17" s="38" t="s">
        <v>88</v>
      </c>
      <c r="D17" s="56" t="s">
        <v>297</v>
      </c>
    </row>
    <row r="18" spans="3:4" ht="27.75" customHeight="1">
      <c r="C18" s="184" t="s">
        <v>218</v>
      </c>
      <c r="D18" s="184"/>
    </row>
    <row r="19" spans="3:4" ht="50.25" customHeight="1">
      <c r="C19" s="39" t="s">
        <v>222</v>
      </c>
      <c r="D19" s="66" t="s">
        <v>223</v>
      </c>
    </row>
    <row r="20" spans="3:4" ht="65.25" customHeight="1">
      <c r="C20" s="39" t="s">
        <v>226</v>
      </c>
      <c r="D20" s="66" t="s">
        <v>299</v>
      </c>
    </row>
    <row r="21" spans="3:4" ht="65.25" customHeight="1">
      <c r="C21" s="89" t="s">
        <v>254</v>
      </c>
      <c r="D21" s="66" t="s">
        <v>262</v>
      </c>
    </row>
  </sheetData>
  <mergeCells count="5">
    <mergeCell ref="C18:D18"/>
    <mergeCell ref="C1:D1"/>
    <mergeCell ref="C11:D11"/>
    <mergeCell ref="C2:D2"/>
    <mergeCell ref="C5:D5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2022-04-17T06:06:34Z</cp:lastPrinted>
  <dcterms:created xsi:type="dcterms:W3CDTF">2018-01-02T05:37:56Z</dcterms:created>
  <dcterms:modified xsi:type="dcterms:W3CDTF">2022-04-17T06:07:18Z</dcterms:modified>
</cp:coreProperties>
</file>