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990" windowWidth="20115" windowHeight="1110" activeTab="1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31" i="9" l="1"/>
  <c r="E31" i="9"/>
  <c r="F30" i="9"/>
  <c r="E30" i="9"/>
  <c r="D30" i="9"/>
  <c r="D31" i="9" s="1"/>
  <c r="F23" i="9"/>
  <c r="E23" i="9"/>
  <c r="D23" i="9"/>
  <c r="F20" i="9"/>
  <c r="E20" i="9"/>
  <c r="D20" i="9"/>
  <c r="F17" i="9"/>
  <c r="F24" i="9" s="1"/>
  <c r="E17" i="9"/>
  <c r="E24" i="9" s="1"/>
  <c r="D17" i="9"/>
  <c r="D24" i="9" s="1"/>
  <c r="E10" i="9"/>
  <c r="D10" i="9"/>
  <c r="F9" i="9"/>
  <c r="F10" i="9" s="1"/>
  <c r="E9" i="9"/>
  <c r="D9" i="9"/>
  <c r="M68" i="1" l="1"/>
  <c r="N68" i="1"/>
  <c r="M67" i="1"/>
  <c r="N67" i="1"/>
  <c r="L67" i="1"/>
  <c r="L68" i="1" s="1"/>
  <c r="M64" i="1"/>
  <c r="N64" i="1"/>
  <c r="L64" i="1"/>
  <c r="L61" i="1"/>
  <c r="M61" i="1"/>
  <c r="N61" i="1"/>
  <c r="L53" i="1"/>
  <c r="M53" i="1"/>
  <c r="N53" i="1"/>
  <c r="L46" i="1"/>
  <c r="M46" i="1"/>
  <c r="N46" i="1"/>
  <c r="L39" i="1"/>
  <c r="M39" i="1"/>
  <c r="N39" i="1"/>
  <c r="L29" i="1"/>
  <c r="M29" i="1"/>
  <c r="N29" i="1"/>
  <c r="M25" i="1"/>
  <c r="N25" i="1"/>
  <c r="L25" i="1"/>
  <c r="L22" i="1"/>
  <c r="M22" i="1"/>
  <c r="N22" i="1"/>
  <c r="N54" i="1" s="1"/>
  <c r="N69" i="1" s="1"/>
  <c r="C3" i="1" s="1"/>
  <c r="M54" i="1" l="1"/>
  <c r="M69" i="1" s="1"/>
  <c r="C4" i="1" s="1"/>
  <c r="L54" i="1"/>
  <c r="L69" i="1" s="1"/>
  <c r="C5" i="1" s="1"/>
</calcChain>
</file>

<file path=xl/sharedStrings.xml><?xml version="1.0" encoding="utf-8"?>
<sst xmlns="http://schemas.openxmlformats.org/spreadsheetml/2006/main" count="458" uniqueCount="314">
  <si>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</si>
  <si>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</si>
  <si>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</si>
  <si>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</si>
  <si>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</si>
  <si>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</si>
  <si>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</si>
  <si>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</si>
  <si>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</si>
  <si>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</si>
  <si>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</si>
  <si>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</si>
  <si>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</si>
  <si>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</si>
  <si>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</si>
  <si>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</si>
  <si>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</si>
  <si>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</si>
  <si>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</si>
  <si>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</si>
  <si>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</si>
  <si>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</si>
  <si>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</si>
  <si>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</si>
  <si>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</si>
  <si>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</si>
  <si>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</si>
  <si>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</si>
  <si>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</si>
  <si>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</si>
  <si>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</si>
  <si>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</si>
  <si>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</si>
  <si>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</si>
  <si>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</si>
  <si>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</si>
  <si>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</si>
  <si>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</si>
  <si>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</si>
  <si>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</si>
  <si>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</si>
  <si>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</si>
  <si>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</si>
  <si>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</si>
  <si>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</si>
  <si>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</si>
  <si>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</si>
  <si>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</si>
  <si>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</si>
  <si>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</si>
  <si>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</si>
  <si>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</si>
  <si>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</si>
  <si>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</si>
  <si>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</si>
  <si>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</si>
  <si>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</si>
  <si>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</si>
  <si>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</si>
  <si>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</si>
  <si>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</si>
  <si>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</si>
  <si>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الشمال(BNOR)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</si>
  <si>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</si>
  <si>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</si>
  <si>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</si>
  <si>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</si>
  <si>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</si>
  <si>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</si>
  <si>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</si>
  <si>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</si>
  <si>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</si>
  <si>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</si>
  <si>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</si>
  <si>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</si>
  <si>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</si>
  <si>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</si>
  <si>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</si>
  <si>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السجاد والمفروشات</t>
  </si>
  <si>
    <t>IITC</t>
  </si>
  <si>
    <t>المنتجات الزراعية</t>
  </si>
  <si>
    <t>AIRP</t>
  </si>
  <si>
    <t>الاهلية للتأمين</t>
  </si>
  <si>
    <t>NAHF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</si>
  <si>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</si>
  <si>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</si>
  <si>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</si>
  <si>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</si>
  <si>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</si>
  <si>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</si>
  <si>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</si>
  <si>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</si>
  <si>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</si>
  <si>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</si>
  <si>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</si>
  <si>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</si>
  <si>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</si>
  <si>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</si>
  <si>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</si>
  <si>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</si>
  <si>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</si>
  <si>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</si>
  <si>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</si>
  <si>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</si>
  <si>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</si>
  <si>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</si>
  <si>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</si>
  <si>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</si>
  <si>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</si>
  <si>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</si>
  <si>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</si>
  <si>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</si>
  <si>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</si>
  <si>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</si>
  <si>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</si>
  <si>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</si>
  <si>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</si>
  <si>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</si>
  <si>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</si>
  <si>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</si>
  <si>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</si>
  <si>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</si>
  <si>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</si>
  <si>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</si>
  <si>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</si>
  <si>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</si>
  <si>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</si>
  <si>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</si>
  <si>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</si>
  <si>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</si>
  <si>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</si>
  <si>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</si>
  <si>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</si>
  <si>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</si>
  <si>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</si>
  <si>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</si>
  <si>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</si>
  <si>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</si>
  <si>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</si>
  <si>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</si>
  <si>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</si>
  <si>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</si>
  <si>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</si>
  <si>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</si>
  <si>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</si>
  <si>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</si>
  <si>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</si>
  <si>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</si>
  <si>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</si>
  <si>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</si>
  <si>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</si>
  <si>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</si>
  <si>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</si>
  <si>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الخليج للتأمين</t>
  </si>
  <si>
    <t>NGIR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</si>
  <si>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</si>
  <si>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</si>
  <si>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</si>
  <si>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</si>
  <si>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</si>
  <si>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</si>
  <si>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</si>
  <si>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</si>
  <si>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</si>
  <si>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</si>
  <si>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</si>
  <si>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</si>
  <si>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</si>
  <si>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</si>
  <si>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</si>
  <si>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</si>
  <si>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</si>
  <si>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</si>
  <si>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</si>
  <si>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</si>
  <si>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</si>
  <si>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</si>
  <si>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فندق فلسطين (HPAL)</t>
  </si>
  <si>
    <t>الامين للتأمين</t>
  </si>
  <si>
    <t>NAME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</si>
  <si>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</si>
  <si>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</si>
  <si>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</si>
  <si>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</si>
  <si>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</si>
  <si>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</si>
  <si>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</si>
  <si>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</si>
  <si>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</si>
  <si>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</si>
  <si>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</si>
  <si>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</si>
  <si>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</si>
  <si>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</si>
  <si>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>فندق اشور</t>
  </si>
  <si>
    <t>المعدنية والدراجات</t>
  </si>
  <si>
    <t>IMIB</t>
  </si>
  <si>
    <t>مصرف الاقليم التجاري</t>
  </si>
  <si>
    <t>BRTB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</si>
  <si>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</si>
  <si>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</si>
  <si>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</si>
  <si>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</si>
  <si>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</si>
  <si>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 xml:space="preserve">الكيمياوية والبلاستيكية </t>
  </si>
  <si>
    <t>INCP</t>
  </si>
  <si>
    <t>مجموع قطاع الخدمات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</si>
  <si>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</si>
  <si>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</si>
  <si>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</si>
  <si>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</si>
  <si>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</si>
  <si>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مصرف آشور</t>
  </si>
  <si>
    <t>BASH</t>
  </si>
  <si>
    <t>المصرف الاهلي</t>
  </si>
  <si>
    <t>BNOI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</si>
  <si>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</si>
  <si>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</si>
  <si>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</si>
  <si>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</si>
  <si>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</si>
  <si>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</si>
  <si>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</si>
  <si>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</si>
  <si>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المصرف التجاري</t>
  </si>
  <si>
    <t>BCOI</t>
  </si>
  <si>
    <t>مصرف الثقة الدولي</t>
  </si>
  <si>
    <t>BTRU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</si>
  <si>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</si>
  <si>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HNTI</t>
  </si>
  <si>
    <t>الاستثمارات السياحية</t>
  </si>
  <si>
    <t>HISH</t>
  </si>
  <si>
    <t>فنادق عشتار</t>
  </si>
  <si>
    <t>قررت الهيئة العامة في اجتماعها المنعقد في 2021/9/16 زيادة رأسمال الشركة من (200) مليار دينار الى (207) مليار دينار وفق المادة (55/ثانيا ) من قانون الشركات ومن (207) مليار دينار الى (250) مليار دينار وفق المادة (55/اولاً) من قانون الشركات.حصلت موافقة هيئة الاوراق المالية على تمديد فترة اضافة اسهم الشركة لمدة اربعة اشهر من تاريخ 2022/4/16.</t>
  </si>
  <si>
    <t>الهلال الصناعية</t>
  </si>
  <si>
    <t>IHLI</t>
  </si>
  <si>
    <t>IBSD</t>
  </si>
  <si>
    <t xml:space="preserve">بغداد للمشروبات الغازية </t>
  </si>
  <si>
    <t>الوطنية لصناعات الاثاث المنزلي</t>
  </si>
  <si>
    <t>IHFI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</si>
  <si>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</si>
  <si>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</si>
  <si>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</si>
  <si>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الامين للاستثمارات العقارية (SAEI)</t>
  </si>
  <si>
    <t>سيعقد إجتماع الهيئة العامة للشركة يوم الاثنين الموافق 2022/5/30 الساعة العاشرة صباحا في مقر الشركة،  مناقشة الحسابات الختامية للسنة المالية المنتهية في 2021/12/31  ، مناقشة مقسوم الارباح . سيتم إيقاف التداول على أسهم الشركة إعتباراً من جلسة الاربعاء 2022/5/25 .</t>
  </si>
  <si>
    <t>مصرف الجنوب الاسلامي (BJAB)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</si>
  <si>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</si>
  <si>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</si>
  <si>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</si>
  <si>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مصرف عبر العراق(BTRI)</t>
  </si>
  <si>
    <t>مصرف المنصور(BMNS)</t>
  </si>
  <si>
    <t>مصرف الاتحاد العراقي</t>
  </si>
  <si>
    <t>BUOI</t>
  </si>
  <si>
    <t>فنادق المنصور</t>
  </si>
  <si>
    <t>HMAN</t>
  </si>
  <si>
    <t xml:space="preserve"> تم غلق الاكتتاب على أسهم الشركة إعتباراً من يوم الاربعاء 2022/5/18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</si>
  <si>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سيعقد إجتماع الهيئة العامة للشركة يوم الاربعاء الموافق 2022/5/25 الساعة العاشرة صباحا في مقر الشركة،  مناقشة الحسابات الختامية للسنة المالية المنتهية في 2017/12/31 ، 2018/12/31 ، 2019/12/31 ، 2020/12/31 . تم إيقاف التداول على أسهم الشركة إعتباراً من جلسة الاحد 2022/5/22 .</t>
  </si>
  <si>
    <t>تعلن الشركة عن البدء بتوزيع الارباح السنوية للمساهمين الذين يمتلكون (20) مليون سهما (الوجبة الاولى) في مقر الشركة اعتبارا من يوم 2022/5/16 ايام (الاثنين والاربعاء) مع جلب المستمسكات الثبوتية او بموجب وكالة مصدقة.</t>
  </si>
  <si>
    <t>تعلن الشركة عن البدء بتوزيع الارباح السنوية لعام 2020  للمساهمين  في مقر الشركة اعتبارا من يوم 2022/5/25 من الساعة العاشرة صباحا الى الساعة الثانية ظهرا مع جلب المستمسكات الثبوتية او بموجب وكالة مصدقة.</t>
  </si>
  <si>
    <t xml:space="preserve"> بدء الاكتتاب على أسهم الشركة إعتباراً من يوم الاحد 2022/5/29 على الاسهم المطروحة البالغة (1.593.300.000)  سهم ولمدة (60) يوماً في مصرف الاسلامي العراقي الفرع الكرادة  ، تنفيذاً لقرار الهيئة العامة المنعقدة في 2022/12/6 زيادة رأسمال الشركة من (1.593.300.000) دينار الى (3.186.600.000) بنسبة (%100) وفق المادة (55/اولاً) من قانون الشركات.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</si>
  <si>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 ، 2019 ،انتخاب رئيس واعضاء مجلس مجلس وتعديل المادة الخامسة من عقد تاسيس. تم إيقاف التداول على أسهم الشركة إعتباراً من جلسة الاحد 2022/1/9 .</t>
  </si>
  <si>
    <t>مصرف زين العراق الاسلامي (BZII)</t>
  </si>
  <si>
    <t>مصرف العالم الاسلامي (BWOR)</t>
  </si>
  <si>
    <t>فنادق عشتار (HISH)</t>
  </si>
  <si>
    <t>فندق بغداد (HBAG)</t>
  </si>
  <si>
    <t>مصرف أمين العراق الاسلامي (BAME)</t>
  </si>
  <si>
    <t>فندق السدير (HSAD)</t>
  </si>
  <si>
    <t xml:space="preserve">المعمورة العقارية </t>
  </si>
  <si>
    <t>SMRI</t>
  </si>
  <si>
    <t>سيعقد إجتماع الهيئة العامة للشركة يوم الاثنين الموافق 2022/6/20 الساعة العاشرة صباحا في قاعة اجتماعات مصرف بغداد ، مناقشة الحسابات الختامية للسنة المالية المنتهية في 2021/12/31  ، مناقشة زيادة راسمال الشركة وفق المادة (55/ثانيا) ، انتخاب مجلس ادارة جديد . سيتم إيقاف التداول على أسهم الشركة إعتباراً من جلسة الاربعاء 2022/6/15 .</t>
  </si>
  <si>
    <t xml:space="preserve">تصنيع وتسويق التمور </t>
  </si>
  <si>
    <t>IIDP</t>
  </si>
  <si>
    <t>مصرف الطيف الاسلامي (BTIB)</t>
  </si>
  <si>
    <t>آسياسيل</t>
  </si>
  <si>
    <t>TASC</t>
  </si>
  <si>
    <t>سيعقد إجتماع الهيئة العامة للشركة يوم الاحد الموافق 2022/6/5 الساعة العاشرة صباحا في مقر الشركة ، مناقشة زيادة راس مال الشركة بمبلغ (50) مليار دينار وفق المادة (55/أولاً) .تم إيقاف التداول على أسهم الشركة إعتباراً من جلسة الثلاثاء 2022/5/31 .</t>
  </si>
  <si>
    <t>مجموع قطاع الاتصالات</t>
  </si>
  <si>
    <t>الامين للاستثمار المالي</t>
  </si>
  <si>
    <t>VAMF</t>
  </si>
  <si>
    <t>سيعقد إجتماع الهيئة العامة للشركة يوم الاربعاء الموافق 2022/6/8 الساعة العاشرة صباحا في نادي العلوية ، مناقشة الحسابات الختامية للسنة المالية المنتهية في 2021/12/31  ، مناقشة توزيع مقسوم الارباح واحتجاز احتياطي توسعات . تم إيقاف التداول على أسهم الشركة إعتباراً من جلسة الاحد 2022/6/5 .</t>
  </si>
  <si>
    <t>سيعقد إجتماع الهيئة العامة للشركة يوم الخميس الموافق 2022/6/9 الساعة العاشرة صباحا في مقر الشركة ، مناقشة الحسابات الختامية للسنة المالية المنتهية في 2021/12/31  ، مناقشة توزيع مقسوم الارباح ، مناقشة تعديل عقد التاسيس وهو فقرة اعتماد التصويت المتراكم عند انتخاب مجلس الادارة.تم إيقاف التداول على أسهم الشركة إعتباراً من جلسة الاثنين 2022/6/6 .</t>
  </si>
  <si>
    <t>سيعقد إجتماع الهيئة العامة للشركة يوم الاحد الموافق 2022/6/12 الساعة العاشرة صباحا في قاعة التدريب والتطوير في بغداد  ، مناقشة تعديل المادة الخامسة انتخاب مجلس ادارة من (7) أعضاء اصليين ومثلهم إحتياط  . تم إيقاف التداول على أسهم الشركة إعتباراً من جلسة الثلاثاء 2022/6/7 .</t>
  </si>
  <si>
    <t>سيعقد إجتماع الهيئة العامة للشركة يوم الاحد الموافق 2022/6/12 الساعة العاشرة صباحا في مقر الشركة ، مناقشة الحسابات الختامية للسنة المالية المنتهية في 2021/12/31 ، مناقشة توزيع الارباح النقدية ، مناقشة تعديل المادة الخامسة بزيادة أعضاء مجلس الادارة إلى (7) أعضاء اصليين ومثلهم إحتياط ، مناقشة انتخاب مجلس ادارة جديد . تم إيقاف التداول على أسهم الشركة إعتباراً من جلسة الثلاثاء 2022/6/7 .</t>
  </si>
  <si>
    <t>المنصور الدوائية (IMAP)</t>
  </si>
  <si>
    <t xml:space="preserve"> سيبدأ الاكتتاب على أسهم الشركة إعتباراً من يوم الاحد 2022/7/3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</si>
  <si>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 xml:space="preserve">اسماك الشرق الاوسط </t>
  </si>
  <si>
    <t>AMEF</t>
  </si>
  <si>
    <t>الاستثمارات السياحية(HNTI)</t>
  </si>
  <si>
    <t>سيعقد إجتماع الهيئة العامة للشركة يوم الاحد الموافق 2022/6/19 الساعة العاشرة صباحا في مقر الشركة ، مناقشة الحسابات الختامية للسنة المالية المنتهية في 2020/12/31  . سيتم إيقاف التداول على أسهم الشركة إعتباراً من جلسة الثلاثاء 2022/6/14 .</t>
  </si>
  <si>
    <t>جلسة الاحد الموافق 2022/6/12</t>
  </si>
  <si>
    <t>الشركات غير المتداولة في السوق النظامي لجلسة الاحد الموافق 2022/6/12</t>
  </si>
  <si>
    <t xml:space="preserve"> الشركات غير المتداولة في السوق الثاني لجلسة الاحد الموافق 2022/6/12</t>
  </si>
  <si>
    <t>أخبار الشركات المساهمة المدرجة في سوق العراق للاوراق المالية الاحد الموافق 2022/6/12</t>
  </si>
  <si>
    <t>نشرة التداول في السوق النظامي رقم (105)</t>
  </si>
  <si>
    <t>نشرة التداول في السوق الثاني رقم (105)</t>
  </si>
  <si>
    <t>سيعقد إجتماع الهيئة العامة للشركة يوم الاربعاء الموافق 2022/6/15 الساعة العاشرة صباحا في مقر الشركة ، مناقشة الحسابات الختامية للسنة المالية المنتهية في 2021/12/31  ، مناقشة تنزيل مبلغ قدره (119.071.653) دينار من الفائض المتراكم نتيجة التحاسب الضريبي . تم إيقاف التداول على أسهم الشركة إعتباراً من جلسة الاحد 2022/6/12 .</t>
  </si>
  <si>
    <t>سيعقد إجتماع الهيئة العامة للشركة يوم الاربعاء الموافق 2022/6/15 الساعة العاشرة صباحا في مقر مجلس الاعمال العراقي ، مناقشة الحسابات الختامية للسنة المالية المنتهية في 2018/12/31 ، 2019/12/31 ، انتخاب (5) أعضاء أصليين ومثلهم إحتياط . تم إيقاف التداول على أسهم الشركة إعتباراً من جلسة الاحد 2022/6/12 .</t>
  </si>
  <si>
    <t>مجموع قطاع التأمين</t>
  </si>
  <si>
    <t>بلغ الرقم القياسي العام (588.14) نقطة مرتفعا بنسبة (0.18)</t>
  </si>
  <si>
    <t>آسياسيل للاتصالات</t>
  </si>
  <si>
    <t>سوق العراق للأوراق المالية</t>
  </si>
  <si>
    <t>جلسة الاحد 12/6/2022</t>
  </si>
  <si>
    <t>نشرة  تداول الاسهم المشتراة لغير العراقيين في السوق النظامي</t>
  </si>
  <si>
    <t xml:space="preserve">مصرف بغداد </t>
  </si>
  <si>
    <t xml:space="preserve">المصرف الاهلي العراقي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</si>
  <si>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</si>
  <si>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</si>
  <si>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</si>
  <si>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قطاع الصناعة </t>
  </si>
  <si>
    <t xml:space="preserve">مجموع قطاع الصناعة </t>
  </si>
  <si>
    <t xml:space="preserve">قطاع الاتصالات </t>
  </si>
  <si>
    <t>اسيا سيل للاتصالات</t>
  </si>
  <si>
    <t xml:space="preserve">مجموع قطاع الاتصالات </t>
  </si>
  <si>
    <t>نشرة  تداول الاسهم المباعة من غير العراقيين في السوق الثاني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</si>
</sst>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002060"/>
      <name val="Arial"/>
      <family val="2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  <font>
      <b/>
      <sz val="18"/>
      <color theme="3"/>
      <name val="Arial"/>
      <family val="2"/>
      <charset val="178"/>
    </font>
    <font>
      <sz val="11"/>
      <color theme="3"/>
      <name val="Arial"/>
      <family val="2"/>
      <charset val="178"/>
      <scheme val="minor"/>
    </font>
    <font>
      <b/>
      <sz val="14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18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0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0" fontId="58" fillId="0" borderId="71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center" vertical="center"/>
    </xf>
    <xf numFmtId="3" fontId="6" fillId="0" borderId="83" xfId="0" applyNumberFormat="1" applyFont="1" applyBorder="1" applyAlignment="1">
      <alignment horizontal="center" vertical="center"/>
    </xf>
    <xf numFmtId="14" fontId="6" fillId="0" borderId="77" xfId="0" applyNumberFormat="1" applyFont="1" applyFill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0" fontId="6" fillId="0" borderId="89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 wrapText="1"/>
    </xf>
    <xf numFmtId="164" fontId="6" fillId="0" borderId="73" xfId="0" applyNumberFormat="1" applyFont="1" applyBorder="1" applyAlignment="1">
      <alignment horizontal="center" vertical="center"/>
    </xf>
    <xf numFmtId="164" fontId="6" fillId="0" borderId="75" xfId="0" applyNumberFormat="1" applyFont="1" applyBorder="1" applyAlignment="1">
      <alignment horizontal="center" vertical="center"/>
    </xf>
    <xf numFmtId="164" fontId="6" fillId="0" borderId="79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0" fontId="6" fillId="0" borderId="90" xfId="0" applyFont="1" applyFill="1" applyBorder="1" applyAlignment="1">
      <alignment vertical="center"/>
    </xf>
    <xf numFmtId="164" fontId="6" fillId="0" borderId="90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5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164" fontId="6" fillId="0" borderId="82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0" fontId="6" fillId="0" borderId="94" xfId="0" applyFont="1" applyFill="1" applyBorder="1" applyAlignment="1">
      <alignment vertical="center" wrapText="1"/>
    </xf>
    <xf numFmtId="164" fontId="6" fillId="0" borderId="61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0" fillId="0" borderId="0" xfId="0" applyNumberFormat="1"/>
    <xf numFmtId="0" fontId="6" fillId="0" borderId="96" xfId="0" applyFont="1" applyFill="1" applyBorder="1" applyAlignment="1">
      <alignment vertical="center" wrapText="1"/>
    </xf>
    <xf numFmtId="164" fontId="6" fillId="0" borderId="97" xfId="0" applyNumberFormat="1" applyFont="1" applyBorder="1" applyAlignment="1">
      <alignment horizontal="center" vertical="center"/>
    </xf>
    <xf numFmtId="4" fontId="6" fillId="0" borderId="97" xfId="0" applyNumberFormat="1" applyFont="1" applyBorder="1" applyAlignment="1">
      <alignment horizontal="center" vertical="center"/>
    </xf>
    <xf numFmtId="3" fontId="6" fillId="0" borderId="97" xfId="0" applyNumberFormat="1" applyFont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 wrapText="1"/>
    </xf>
    <xf numFmtId="164" fontId="61" fillId="0" borderId="92" xfId="0" applyNumberFormat="1" applyFont="1" applyFill="1" applyBorder="1" applyAlignment="1">
      <alignment horizontal="right" vertical="center" wrapText="1"/>
    </xf>
    <xf numFmtId="0" fontId="61" fillId="0" borderId="98" xfId="0" applyFont="1" applyFill="1" applyBorder="1" applyAlignment="1">
      <alignment vertical="center" wrapText="1"/>
    </xf>
    <xf numFmtId="164" fontId="6" fillId="0" borderId="100" xfId="0" applyNumberFormat="1" applyFont="1" applyBorder="1" applyAlignment="1">
      <alignment horizontal="center" vertical="center"/>
    </xf>
    <xf numFmtId="4" fontId="60" fillId="0" borderId="97" xfId="0" applyNumberFormat="1" applyFont="1" applyBorder="1" applyAlignment="1">
      <alignment horizontal="center" vertical="center"/>
    </xf>
    <xf numFmtId="4" fontId="59" fillId="0" borderId="97" xfId="0" applyNumberFormat="1" applyFont="1" applyBorder="1" applyAlignment="1">
      <alignment horizontal="center" vertical="center"/>
    </xf>
    <xf numFmtId="0" fontId="6" fillId="0" borderId="95" xfId="0" applyFont="1" applyFill="1" applyBorder="1" applyAlignment="1">
      <alignment vertical="center" wrapText="1"/>
    </xf>
    <xf numFmtId="0" fontId="6" fillId="0" borderId="95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2" fontId="0" fillId="0" borderId="95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86" xfId="0" applyNumberFormat="1" applyBorder="1" applyAlignment="1">
      <alignment horizontal="center"/>
    </xf>
    <xf numFmtId="0" fontId="13" fillId="0" borderId="9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3" fillId="0" borderId="74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6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6" fillId="0" borderId="89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right" vertical="center"/>
    </xf>
    <xf numFmtId="0" fontId="6" fillId="0" borderId="86" xfId="0" applyFont="1" applyFill="1" applyBorder="1" applyAlignment="1">
      <alignment horizontal="right" vertical="center"/>
    </xf>
    <xf numFmtId="3" fontId="6" fillId="0" borderId="89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/>
    </xf>
    <xf numFmtId="3" fontId="6" fillId="0" borderId="86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2" fontId="0" fillId="0" borderId="93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3" fillId="0" borderId="93" xfId="0" applyNumberFormat="1" applyFont="1" applyBorder="1" applyAlignment="1">
      <alignment horizontal="center" vertical="center"/>
    </xf>
    <xf numFmtId="2" fontId="3" fillId="0" borderId="8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2" fontId="0" fillId="0" borderId="78" xfId="0" applyNumberForma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0" fontId="14" fillId="5" borderId="47" xfId="0" applyFont="1" applyFill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4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95" xfId="0" applyNumberFormat="1" applyFont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8" xfId="0" applyNumberFormat="1" applyFont="1" applyFill="1" applyBorder="1" applyAlignment="1">
      <alignment horizontal="center" vertical="center" wrapText="1"/>
    </xf>
    <xf numFmtId="164" fontId="17" fillId="4" borderId="75" xfId="0" applyNumberFormat="1" applyFont="1" applyFill="1" applyBorder="1" applyAlignment="1">
      <alignment horizontal="center" vertical="center" wrapText="1"/>
    </xf>
    <xf numFmtId="165" fontId="17" fillId="3" borderId="74" xfId="2" applyNumberFormat="1" applyFont="1" applyFill="1" applyBorder="1" applyAlignment="1">
      <alignment horizontal="right" vertical="center"/>
    </xf>
    <xf numFmtId="165" fontId="17" fillId="3" borderId="81" xfId="2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3" fillId="0" borderId="101" xfId="0" applyFont="1" applyBorder="1" applyAlignment="1">
      <alignment horizontal="right" vertical="center"/>
    </xf>
    <xf numFmtId="0" fontId="65" fillId="2" borderId="102" xfId="0" applyFont="1" applyFill="1" applyBorder="1" applyAlignment="1">
      <alignment horizontal="center" vertical="center"/>
    </xf>
    <xf numFmtId="0" fontId="65" fillId="2" borderId="102" xfId="0" applyFont="1" applyFill="1" applyBorder="1" applyAlignment="1">
      <alignment horizontal="center" vertical="center" wrapText="1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4" fillId="0" borderId="102" xfId="2" applyFont="1" applyFill="1" applyBorder="1" applyAlignment="1">
      <alignment horizontal="right" vertical="center"/>
    </xf>
    <xf numFmtId="0" fontId="64" fillId="0" borderId="102" xfId="2" applyFont="1" applyFill="1" applyBorder="1" applyAlignment="1">
      <alignment horizontal="left" vertical="center"/>
    </xf>
    <xf numFmtId="3" fontId="64" fillId="0" borderId="106" xfId="2" applyNumberFormat="1" applyFont="1" applyFill="1" applyBorder="1" applyAlignment="1">
      <alignment horizontal="center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3" fontId="66" fillId="0" borderId="106" xfId="2" applyNumberFormat="1" applyFont="1" applyFill="1" applyBorder="1" applyAlignment="1">
      <alignment horizontal="center" vertical="center"/>
    </xf>
    <xf numFmtId="0" fontId="66" fillId="0" borderId="107" xfId="2" applyFont="1" applyFill="1" applyBorder="1" applyAlignment="1">
      <alignment horizontal="center" vertical="center"/>
    </xf>
    <xf numFmtId="0" fontId="66" fillId="0" borderId="108" xfId="2" applyFont="1" applyFill="1" applyBorder="1" applyAlignment="1">
      <alignment horizontal="center" vertical="center"/>
    </xf>
    <xf numFmtId="0" fontId="67" fillId="0" borderId="0" xfId="0" applyFont="1"/>
    <xf numFmtId="0" fontId="64" fillId="2" borderId="102" xfId="0" applyFont="1" applyFill="1" applyBorder="1" applyAlignment="1">
      <alignment horizontal="center" vertical="center"/>
    </xf>
    <xf numFmtId="0" fontId="64" fillId="2" borderId="102" xfId="0" applyFont="1" applyFill="1" applyBorder="1" applyAlignment="1">
      <alignment horizontal="center" vertical="center" wrapText="1"/>
    </xf>
    <xf numFmtId="0" fontId="66" fillId="0" borderId="103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5" xfId="0" applyFont="1" applyBorder="1" applyAlignment="1">
      <alignment horizontal="center" vertical="center"/>
    </xf>
    <xf numFmtId="0" fontId="66" fillId="0" borderId="102" xfId="2" applyFont="1" applyFill="1" applyBorder="1" applyAlignment="1">
      <alignment horizontal="right" vertical="center"/>
    </xf>
    <xf numFmtId="0" fontId="66" fillId="0" borderId="102" xfId="2" applyFont="1" applyFill="1" applyBorder="1" applyAlignment="1">
      <alignment horizontal="left" vertical="center"/>
    </xf>
    <xf numFmtId="0" fontId="68" fillId="0" borderId="101" xfId="0" applyFont="1" applyBorder="1" applyAlignment="1">
      <alignment horizontal="right" vertical="center"/>
    </xf>
    <xf numFmtId="0" fontId="69" fillId="0" borderId="0" xfId="0" applyFont="1"/>
    <xf numFmtId="0" fontId="70" fillId="2" borderId="102" xfId="0" applyFont="1" applyFill="1" applyBorder="1" applyAlignment="1">
      <alignment horizontal="center" vertical="center"/>
    </xf>
    <xf numFmtId="0" fontId="70" fillId="2" borderId="102" xfId="0" applyFont="1" applyFill="1" applyBorder="1" applyAlignment="1">
      <alignment horizontal="center" vertical="center" wrapText="1"/>
    </xf>
    <xf numFmtId="0" fontId="70" fillId="0" borderId="103" xfId="0" applyFont="1" applyBorder="1" applyAlignment="1">
      <alignment horizontal="center" vertical="center"/>
    </xf>
    <xf numFmtId="0" fontId="70" fillId="0" borderId="104" xfId="0" applyFont="1" applyBorder="1" applyAlignment="1">
      <alignment horizontal="center" vertical="center"/>
    </xf>
    <xf numFmtId="0" fontId="70" fillId="0" borderId="105" xfId="0" applyFont="1" applyBorder="1" applyAlignment="1">
      <alignment horizontal="center" vertical="center"/>
    </xf>
    <xf numFmtId="0" fontId="70" fillId="0" borderId="102" xfId="2" applyFont="1" applyFill="1" applyBorder="1" applyAlignment="1">
      <alignment horizontal="right" vertical="center"/>
    </xf>
    <xf numFmtId="0" fontId="70" fillId="0" borderId="102" xfId="2" applyFont="1" applyFill="1" applyBorder="1" applyAlignment="1">
      <alignment horizontal="left" vertical="center"/>
    </xf>
    <xf numFmtId="3" fontId="70" fillId="0" borderId="106" xfId="2" applyNumberFormat="1" applyFont="1" applyFill="1" applyBorder="1" applyAlignment="1">
      <alignment horizontal="center" vertical="center"/>
    </xf>
    <xf numFmtId="0" fontId="70" fillId="0" borderId="103" xfId="2" applyFont="1" applyFill="1" applyBorder="1" applyAlignment="1">
      <alignment horizontal="center" vertical="center"/>
    </xf>
    <xf numFmtId="0" fontId="70" fillId="0" borderId="105" xfId="2" applyFont="1" applyFill="1" applyBorder="1" applyAlignment="1">
      <alignment horizontal="center" vertical="center"/>
    </xf>
    <xf numFmtId="3" fontId="70" fillId="0" borderId="109" xfId="2" applyNumberFormat="1" applyFont="1" applyFill="1" applyBorder="1" applyAlignment="1">
      <alignment horizontal="center" vertical="center"/>
    </xf>
    <xf numFmtId="0" fontId="70" fillId="0" borderId="107" xfId="2" applyFont="1" applyFill="1" applyBorder="1" applyAlignment="1">
      <alignment horizontal="center" vertical="center"/>
    </xf>
    <xf numFmtId="0" fontId="70" fillId="0" borderId="108" xfId="2" applyFont="1" applyFill="1" applyBorder="1" applyAlignment="1">
      <alignment horizontal="center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21167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885867" y="1"/>
          <a:ext cx="1236133" cy="88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306917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255183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rightToLeft="1" topLeftCell="A7" zoomScale="90" zoomScaleNormal="90" zoomScaleSheetLayoutView="100" workbookViewId="0">
      <selection activeCell="A17" sqref="A17:XFD17"/>
    </sheetView>
  </sheetViews>
  <sheetFormatPr defaultRowHeight="14.25"/>
  <cols>
    <col min="1" max="1" width="0.625" style="36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1:15" s="3" customFormat="1" ht="39.950000000000003" customHeight="1">
      <c r="B1" s="134" t="s">
        <v>0</v>
      </c>
      <c r="C1" s="135"/>
      <c r="D1" s="136"/>
      <c r="E1" s="2"/>
      <c r="F1" s="2"/>
      <c r="G1" s="2"/>
      <c r="H1" s="2"/>
      <c r="I1" s="2"/>
      <c r="J1" s="2"/>
      <c r="K1" s="2"/>
      <c r="L1" s="2"/>
      <c r="M1" s="2"/>
    </row>
    <row r="2" spans="1:15" ht="39.75" customHeight="1">
      <c r="A2"/>
      <c r="B2" s="29" t="s">
        <v>289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5" ht="33" customHeight="1">
      <c r="A3"/>
      <c r="B3" s="19" t="s">
        <v>1</v>
      </c>
      <c r="C3" s="140">
        <f>N69</f>
        <v>1068619919.87</v>
      </c>
      <c r="D3" s="141"/>
      <c r="E3" s="142"/>
      <c r="F3" s="2"/>
      <c r="G3" s="2"/>
      <c r="H3" s="2"/>
      <c r="I3" s="2"/>
      <c r="J3" s="4"/>
      <c r="K3" s="1" t="s">
        <v>7</v>
      </c>
      <c r="L3" s="2"/>
      <c r="M3" s="2"/>
      <c r="N3" s="25">
        <v>33</v>
      </c>
    </row>
    <row r="4" spans="1:15" ht="33" customHeight="1">
      <c r="A4"/>
      <c r="B4" s="20" t="s">
        <v>2</v>
      </c>
      <c r="C4" s="140">
        <f>M69</f>
        <v>1140099131</v>
      </c>
      <c r="D4" s="141"/>
      <c r="E4" s="142"/>
      <c r="F4" s="2"/>
      <c r="G4" s="2"/>
      <c r="H4" s="2"/>
      <c r="I4" s="2"/>
      <c r="J4" s="4"/>
      <c r="K4" s="1" t="s">
        <v>8</v>
      </c>
      <c r="L4" s="2"/>
      <c r="M4" s="2"/>
      <c r="N4" s="25">
        <v>13</v>
      </c>
    </row>
    <row r="5" spans="1:15" ht="33" customHeight="1">
      <c r="A5"/>
      <c r="B5" s="20" t="s">
        <v>3</v>
      </c>
      <c r="C5" s="137">
        <f>L69</f>
        <v>508</v>
      </c>
      <c r="D5" s="138"/>
      <c r="E5" s="139"/>
      <c r="F5" s="2"/>
      <c r="G5" s="2"/>
      <c r="H5" s="2"/>
      <c r="I5" s="2"/>
      <c r="J5" s="4"/>
      <c r="K5" s="1" t="s">
        <v>9</v>
      </c>
      <c r="L5" s="2"/>
      <c r="M5" s="2"/>
      <c r="N5" s="26">
        <v>12</v>
      </c>
    </row>
    <row r="6" spans="1:15" ht="33" customHeight="1">
      <c r="A6"/>
      <c r="B6" s="20" t="s">
        <v>4</v>
      </c>
      <c r="C6" s="143">
        <v>588.14</v>
      </c>
      <c r="D6" s="144"/>
      <c r="E6" s="145"/>
      <c r="F6" s="2"/>
      <c r="G6" s="2"/>
      <c r="H6" s="2"/>
      <c r="I6" s="2"/>
      <c r="J6" s="4"/>
      <c r="K6" s="1" t="s">
        <v>10</v>
      </c>
      <c r="L6" s="2"/>
      <c r="M6" s="2"/>
      <c r="N6" s="26">
        <v>11</v>
      </c>
    </row>
    <row r="7" spans="1:15" ht="33" customHeight="1">
      <c r="A7"/>
      <c r="B7" s="20" t="s">
        <v>5</v>
      </c>
      <c r="C7" s="154">
        <v>0.18</v>
      </c>
      <c r="D7" s="155"/>
      <c r="E7" s="35"/>
      <c r="F7" s="2"/>
      <c r="G7" s="2"/>
      <c r="H7" s="2"/>
      <c r="I7" s="2"/>
      <c r="J7" s="4"/>
      <c r="K7" s="1" t="s">
        <v>71</v>
      </c>
      <c r="L7" s="2"/>
      <c r="M7" s="2"/>
      <c r="N7" s="25">
        <v>14</v>
      </c>
    </row>
    <row r="8" spans="1:15" ht="33" customHeight="1">
      <c r="A8"/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45</v>
      </c>
      <c r="O8" s="84"/>
    </row>
    <row r="9" spans="1:15" ht="27.75" customHeight="1">
      <c r="A9"/>
      <c r="B9" s="125" t="s">
        <v>293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5" ht="39" customHeight="1">
      <c r="A10"/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1:15" ht="24.95" customHeight="1">
      <c r="A11"/>
      <c r="B11" s="132" t="s">
        <v>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33"/>
    </row>
    <row r="12" spans="1:15" s="36" customFormat="1" ht="24.95" customHeight="1">
      <c r="B12" s="39" t="s">
        <v>188</v>
      </c>
      <c r="C12" s="42" t="s">
        <v>189</v>
      </c>
      <c r="D12" s="86">
        <v>1.31</v>
      </c>
      <c r="E12" s="86">
        <v>1.33</v>
      </c>
      <c r="F12" s="86">
        <v>1.3</v>
      </c>
      <c r="G12" s="86">
        <v>1.32</v>
      </c>
      <c r="H12" s="86">
        <v>1.32</v>
      </c>
      <c r="I12" s="86">
        <v>1.33</v>
      </c>
      <c r="J12" s="86">
        <v>1.34</v>
      </c>
      <c r="K12" s="87">
        <v>-0.75</v>
      </c>
      <c r="L12" s="88">
        <v>16</v>
      </c>
      <c r="M12" s="88">
        <v>30975869</v>
      </c>
      <c r="N12" s="88">
        <v>40869036.689999998</v>
      </c>
    </row>
    <row r="13" spans="1:15" s="36" customFormat="1" ht="24.95" customHeight="1">
      <c r="B13" s="74" t="s">
        <v>164</v>
      </c>
      <c r="C13" s="75" t="s">
        <v>165</v>
      </c>
      <c r="D13" s="86">
        <v>2.29</v>
      </c>
      <c r="E13" s="86">
        <v>2.29</v>
      </c>
      <c r="F13" s="86">
        <v>2.29</v>
      </c>
      <c r="G13" s="86">
        <v>2.29</v>
      </c>
      <c r="H13" s="86">
        <v>2.29</v>
      </c>
      <c r="I13" s="86">
        <v>2.29</v>
      </c>
      <c r="J13" s="86">
        <v>2.29</v>
      </c>
      <c r="K13" s="87">
        <v>0</v>
      </c>
      <c r="L13" s="88">
        <v>1</v>
      </c>
      <c r="M13" s="88">
        <v>200000</v>
      </c>
      <c r="N13" s="88">
        <v>458000</v>
      </c>
    </row>
    <row r="14" spans="1:15" s="36" customFormat="1" ht="24.95" customHeight="1">
      <c r="B14" s="40" t="s">
        <v>224</v>
      </c>
      <c r="C14" s="41" t="s">
        <v>225</v>
      </c>
      <c r="D14" s="86">
        <v>0.56000000000000005</v>
      </c>
      <c r="E14" s="86">
        <v>0.56999999999999995</v>
      </c>
      <c r="F14" s="86">
        <v>0.56000000000000005</v>
      </c>
      <c r="G14" s="86">
        <v>0.56000000000000005</v>
      </c>
      <c r="H14" s="86">
        <v>0.54</v>
      </c>
      <c r="I14" s="86">
        <v>0.56999999999999995</v>
      </c>
      <c r="J14" s="86">
        <v>0.56000000000000005</v>
      </c>
      <c r="K14" s="87">
        <v>1.79</v>
      </c>
      <c r="L14" s="88">
        <v>22</v>
      </c>
      <c r="M14" s="88">
        <v>6700000</v>
      </c>
      <c r="N14" s="88">
        <v>3770003.29</v>
      </c>
    </row>
    <row r="15" spans="1:15" s="36" customFormat="1" ht="24.95" customHeight="1">
      <c r="B15" s="40" t="s">
        <v>113</v>
      </c>
      <c r="C15" s="41" t="s">
        <v>112</v>
      </c>
      <c r="D15" s="86">
        <v>0.16</v>
      </c>
      <c r="E15" s="86">
        <v>0.17</v>
      </c>
      <c r="F15" s="86">
        <v>0.16</v>
      </c>
      <c r="G15" s="86">
        <v>0.16</v>
      </c>
      <c r="H15" s="86">
        <v>0.16</v>
      </c>
      <c r="I15" s="86">
        <v>0.17</v>
      </c>
      <c r="J15" s="86">
        <v>0.16</v>
      </c>
      <c r="K15" s="87">
        <v>6.25</v>
      </c>
      <c r="L15" s="88">
        <v>41</v>
      </c>
      <c r="M15" s="88">
        <v>102097756</v>
      </c>
      <c r="N15" s="88">
        <v>16370861.789999999</v>
      </c>
    </row>
    <row r="16" spans="1:15" s="36" customFormat="1" ht="24.95" customHeight="1">
      <c r="B16" s="39" t="s">
        <v>114</v>
      </c>
      <c r="C16" s="42" t="s">
        <v>115</v>
      </c>
      <c r="D16" s="86">
        <v>0.52</v>
      </c>
      <c r="E16" s="86">
        <v>0.54</v>
      </c>
      <c r="F16" s="86">
        <v>0.52</v>
      </c>
      <c r="G16" s="86">
        <v>0.52</v>
      </c>
      <c r="H16" s="94">
        <v>0.53</v>
      </c>
      <c r="I16" s="86">
        <v>0.54</v>
      </c>
      <c r="J16" s="86">
        <v>0.53</v>
      </c>
      <c r="K16" s="87">
        <v>1.89</v>
      </c>
      <c r="L16" s="88">
        <v>2</v>
      </c>
      <c r="M16" s="88">
        <v>300000</v>
      </c>
      <c r="N16" s="88">
        <v>157000</v>
      </c>
    </row>
    <row r="17" spans="1:14" s="36" customFormat="1" ht="24.95" customHeight="1">
      <c r="B17" s="40" t="s">
        <v>172</v>
      </c>
      <c r="C17" s="41" t="s">
        <v>173</v>
      </c>
      <c r="D17" s="86">
        <v>0.19</v>
      </c>
      <c r="E17" s="86">
        <v>0.19</v>
      </c>
      <c r="F17" s="86">
        <v>0.19</v>
      </c>
      <c r="G17" s="86">
        <v>0.19</v>
      </c>
      <c r="H17" s="86">
        <v>0.19</v>
      </c>
      <c r="I17" s="86">
        <v>0.19</v>
      </c>
      <c r="J17" s="86">
        <v>0.19</v>
      </c>
      <c r="K17" s="87">
        <v>0</v>
      </c>
      <c r="L17" s="88">
        <v>8</v>
      </c>
      <c r="M17" s="88">
        <v>31366665</v>
      </c>
      <c r="N17" s="88">
        <v>5959666.3499999996</v>
      </c>
    </row>
    <row r="18" spans="1:14" s="36" customFormat="1" ht="24.95" customHeight="1">
      <c r="B18" s="40" t="s">
        <v>151</v>
      </c>
      <c r="C18" s="41" t="s">
        <v>152</v>
      </c>
      <c r="D18" s="86">
        <v>0.28000000000000003</v>
      </c>
      <c r="E18" s="86">
        <v>0.28000000000000003</v>
      </c>
      <c r="F18" s="86">
        <v>0.27</v>
      </c>
      <c r="G18" s="86">
        <v>0.27</v>
      </c>
      <c r="H18" s="86">
        <v>0.27</v>
      </c>
      <c r="I18" s="86">
        <v>0.27</v>
      </c>
      <c r="J18" s="86">
        <v>0.27</v>
      </c>
      <c r="K18" s="87">
        <v>0</v>
      </c>
      <c r="L18" s="88">
        <v>8</v>
      </c>
      <c r="M18" s="88">
        <v>25091285</v>
      </c>
      <c r="N18" s="88">
        <v>6877146.9500000002</v>
      </c>
    </row>
    <row r="19" spans="1:14" s="36" customFormat="1" ht="24.95" customHeight="1">
      <c r="B19" s="40" t="s">
        <v>214</v>
      </c>
      <c r="C19" s="41" t="s">
        <v>215</v>
      </c>
      <c r="D19" s="86">
        <v>1.25</v>
      </c>
      <c r="E19" s="86">
        <v>1.33</v>
      </c>
      <c r="F19" s="86">
        <v>1.25</v>
      </c>
      <c r="G19" s="86">
        <v>1.3</v>
      </c>
      <c r="H19" s="86">
        <v>1.21</v>
      </c>
      <c r="I19" s="86">
        <v>1.3</v>
      </c>
      <c r="J19" s="86">
        <v>1.22</v>
      </c>
      <c r="K19" s="87">
        <v>6.56</v>
      </c>
      <c r="L19" s="88">
        <v>92</v>
      </c>
      <c r="M19" s="88">
        <v>122391653</v>
      </c>
      <c r="N19" s="88">
        <v>158805013.08000001</v>
      </c>
    </row>
    <row r="20" spans="1:14" s="36" customFormat="1" ht="24.95" customHeight="1">
      <c r="B20" s="39" t="s">
        <v>97</v>
      </c>
      <c r="C20" s="44" t="s">
        <v>96</v>
      </c>
      <c r="D20" s="86">
        <v>0.26</v>
      </c>
      <c r="E20" s="86">
        <v>0.26</v>
      </c>
      <c r="F20" s="86">
        <v>0.24</v>
      </c>
      <c r="G20" s="86">
        <v>0.25</v>
      </c>
      <c r="H20" s="86">
        <v>0.24</v>
      </c>
      <c r="I20" s="86">
        <v>0.25</v>
      </c>
      <c r="J20" s="86">
        <v>0.25</v>
      </c>
      <c r="K20" s="87">
        <v>0</v>
      </c>
      <c r="L20" s="88">
        <v>58</v>
      </c>
      <c r="M20" s="88">
        <v>456850000</v>
      </c>
      <c r="N20" s="88">
        <v>112158500</v>
      </c>
    </row>
    <row r="21" spans="1:14" s="36" customFormat="1" ht="24.95" customHeight="1">
      <c r="B21" s="40" t="s">
        <v>50</v>
      </c>
      <c r="C21" s="41" t="s">
        <v>51</v>
      </c>
      <c r="D21" s="86">
        <v>0.1</v>
      </c>
      <c r="E21" s="86">
        <v>0.1</v>
      </c>
      <c r="F21" s="86">
        <v>0.09</v>
      </c>
      <c r="G21" s="86">
        <v>0.09</v>
      </c>
      <c r="H21" s="86">
        <v>0.09</v>
      </c>
      <c r="I21" s="86">
        <v>0.09</v>
      </c>
      <c r="J21" s="86">
        <v>0.09</v>
      </c>
      <c r="K21" s="87">
        <v>0</v>
      </c>
      <c r="L21" s="88">
        <v>4</v>
      </c>
      <c r="M21" s="88">
        <v>18100000</v>
      </c>
      <c r="N21" s="88">
        <v>1630000</v>
      </c>
    </row>
    <row r="22" spans="1:14" ht="24.95" customHeight="1">
      <c r="A22"/>
      <c r="B22" s="127" t="s">
        <v>23</v>
      </c>
      <c r="C22" s="128"/>
      <c r="D22" s="146"/>
      <c r="E22" s="101"/>
      <c r="F22" s="101"/>
      <c r="G22" s="101"/>
      <c r="H22" s="101"/>
      <c r="I22" s="101"/>
      <c r="J22" s="101"/>
      <c r="K22" s="111"/>
      <c r="L22" s="37">
        <f>SUM(L12:L21)</f>
        <v>252</v>
      </c>
      <c r="M22" s="37">
        <f>SUM(M12:M21)</f>
        <v>794073228</v>
      </c>
      <c r="N22" s="37">
        <f>SUM(N12:N21)</f>
        <v>347055228.14999998</v>
      </c>
    </row>
    <row r="23" spans="1:14" s="36" customFormat="1" ht="24.95" customHeight="1">
      <c r="B23" s="105" t="s">
        <v>49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s="36" customFormat="1" ht="24.95" customHeight="1">
      <c r="B24" s="39" t="s">
        <v>299</v>
      </c>
      <c r="C24" s="42" t="s">
        <v>274</v>
      </c>
      <c r="D24" s="86">
        <v>7.15</v>
      </c>
      <c r="E24" s="86">
        <v>7.15</v>
      </c>
      <c r="F24" s="86">
        <v>7.15</v>
      </c>
      <c r="G24" s="86">
        <v>7.15</v>
      </c>
      <c r="H24" s="86">
        <v>7.11</v>
      </c>
      <c r="I24" s="86">
        <v>7.15</v>
      </c>
      <c r="J24" s="86">
        <v>7.2</v>
      </c>
      <c r="K24" s="87">
        <v>-0.69</v>
      </c>
      <c r="L24" s="88">
        <v>50</v>
      </c>
      <c r="M24" s="88">
        <v>9636181</v>
      </c>
      <c r="N24" s="88">
        <v>68898694.150000006</v>
      </c>
    </row>
    <row r="25" spans="1:14" s="36" customFormat="1" ht="24.95" customHeight="1">
      <c r="B25" s="127" t="s">
        <v>276</v>
      </c>
      <c r="C25" s="128"/>
      <c r="D25" s="146"/>
      <c r="E25" s="101"/>
      <c r="F25" s="101"/>
      <c r="G25" s="101"/>
      <c r="H25" s="101"/>
      <c r="I25" s="101"/>
      <c r="J25" s="101"/>
      <c r="K25" s="111"/>
      <c r="L25" s="88">
        <f>L24</f>
        <v>50</v>
      </c>
      <c r="M25" s="88">
        <f t="shared" ref="M25:N25" si="0">M24</f>
        <v>9636181</v>
      </c>
      <c r="N25" s="88">
        <f t="shared" si="0"/>
        <v>68898694.150000006</v>
      </c>
    </row>
    <row r="26" spans="1:14" s="36" customFormat="1" ht="24.95" customHeight="1">
      <c r="B26" s="105" t="s">
        <v>24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14" s="36" customFormat="1" ht="24.95" customHeight="1">
      <c r="B27" s="39" t="s">
        <v>162</v>
      </c>
      <c r="C27" s="44" t="s">
        <v>163</v>
      </c>
      <c r="D27" s="86">
        <v>2.81</v>
      </c>
      <c r="E27" s="86">
        <v>2.81</v>
      </c>
      <c r="F27" s="86">
        <v>2.8</v>
      </c>
      <c r="G27" s="86">
        <v>2.8</v>
      </c>
      <c r="H27" s="86">
        <v>2.81</v>
      </c>
      <c r="I27" s="86">
        <v>2.8</v>
      </c>
      <c r="J27" s="86">
        <v>2.81</v>
      </c>
      <c r="K27" s="87">
        <v>-0.36</v>
      </c>
      <c r="L27" s="88">
        <v>3</v>
      </c>
      <c r="M27" s="88">
        <v>384685</v>
      </c>
      <c r="N27" s="88">
        <v>1078665.5</v>
      </c>
    </row>
    <row r="28" spans="1:14" s="36" customFormat="1" ht="24.95" customHeight="1">
      <c r="B28" s="48" t="s">
        <v>267</v>
      </c>
      <c r="C28" s="49" t="s">
        <v>268</v>
      </c>
      <c r="D28" s="86">
        <v>3.54</v>
      </c>
      <c r="E28" s="86">
        <v>3.8</v>
      </c>
      <c r="F28" s="86">
        <v>3.54</v>
      </c>
      <c r="G28" s="86">
        <v>3.68</v>
      </c>
      <c r="H28" s="86">
        <v>3.42</v>
      </c>
      <c r="I28" s="86">
        <v>3.8</v>
      </c>
      <c r="J28" s="86">
        <v>3.54</v>
      </c>
      <c r="K28" s="87">
        <v>7.34</v>
      </c>
      <c r="L28" s="88">
        <v>31</v>
      </c>
      <c r="M28" s="88">
        <v>18770000</v>
      </c>
      <c r="N28" s="88">
        <v>69124200</v>
      </c>
    </row>
    <row r="29" spans="1:14" s="36" customFormat="1" ht="24.95" customHeight="1">
      <c r="B29" s="103" t="s">
        <v>206</v>
      </c>
      <c r="C29" s="104"/>
      <c r="D29" s="100"/>
      <c r="E29" s="101"/>
      <c r="F29" s="101"/>
      <c r="G29" s="101"/>
      <c r="H29" s="101"/>
      <c r="I29" s="101"/>
      <c r="J29" s="101"/>
      <c r="K29" s="102"/>
      <c r="L29" s="88">
        <f>SUM(L27:L28)</f>
        <v>34</v>
      </c>
      <c r="M29" s="88">
        <f>SUM(M27:M28)</f>
        <v>19154685</v>
      </c>
      <c r="N29" s="88">
        <f>SUM(N27:N28)</f>
        <v>70202865.5</v>
      </c>
    </row>
    <row r="30" spans="1:14" ht="24.95" customHeight="1">
      <c r="A30"/>
      <c r="B30" s="105" t="s">
        <v>25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4" s="36" customFormat="1" ht="24.95" customHeight="1">
      <c r="B31" s="39" t="s">
        <v>237</v>
      </c>
      <c r="C31" s="44" t="s">
        <v>236</v>
      </c>
      <c r="D31" s="86">
        <v>4.2</v>
      </c>
      <c r="E31" s="86">
        <v>4.2</v>
      </c>
      <c r="F31" s="86">
        <v>4.1399999999999997</v>
      </c>
      <c r="G31" s="86">
        <v>4.16</v>
      </c>
      <c r="H31" s="86">
        <v>4.1500000000000004</v>
      </c>
      <c r="I31" s="86">
        <v>4.1500000000000004</v>
      </c>
      <c r="J31" s="86">
        <v>4.22</v>
      </c>
      <c r="K31" s="87">
        <v>-1.66</v>
      </c>
      <c r="L31" s="88">
        <v>20</v>
      </c>
      <c r="M31" s="88">
        <v>4905000</v>
      </c>
      <c r="N31" s="88">
        <v>20415950</v>
      </c>
    </row>
    <row r="32" spans="1:14" s="36" customFormat="1" ht="24.95" customHeight="1">
      <c r="B32" s="39" t="s">
        <v>234</v>
      </c>
      <c r="C32" s="44" t="s">
        <v>235</v>
      </c>
      <c r="D32" s="86">
        <v>0.83</v>
      </c>
      <c r="E32" s="86">
        <v>0.83</v>
      </c>
      <c r="F32" s="86">
        <v>0.81</v>
      </c>
      <c r="G32" s="86">
        <v>0.82</v>
      </c>
      <c r="H32" s="86">
        <v>0.83</v>
      </c>
      <c r="I32" s="86">
        <v>0.82</v>
      </c>
      <c r="J32" s="86">
        <v>0.83</v>
      </c>
      <c r="K32" s="87">
        <v>-1.2</v>
      </c>
      <c r="L32" s="88">
        <v>13</v>
      </c>
      <c r="M32" s="88">
        <v>10451148</v>
      </c>
      <c r="N32" s="88">
        <v>8571124.4399999995</v>
      </c>
    </row>
    <row r="33" spans="2:14" s="36" customFormat="1" ht="24.95" customHeight="1">
      <c r="B33" s="39" t="s">
        <v>270</v>
      </c>
      <c r="C33" s="44" t="s">
        <v>271</v>
      </c>
      <c r="D33" s="86">
        <v>1.04</v>
      </c>
      <c r="E33" s="86">
        <v>1.04</v>
      </c>
      <c r="F33" s="86">
        <v>1.04</v>
      </c>
      <c r="G33" s="86">
        <v>1.04</v>
      </c>
      <c r="H33" s="86">
        <v>1.03</v>
      </c>
      <c r="I33" s="86">
        <v>1.04</v>
      </c>
      <c r="J33" s="86">
        <v>1.03</v>
      </c>
      <c r="K33" s="87">
        <v>0.97</v>
      </c>
      <c r="L33" s="88">
        <v>1</v>
      </c>
      <c r="M33" s="88">
        <v>66642</v>
      </c>
      <c r="N33" s="88">
        <v>69307.679999999993</v>
      </c>
    </row>
    <row r="34" spans="2:14" s="36" customFormat="1" ht="24.95" customHeight="1">
      <c r="B34" s="39" t="s">
        <v>170</v>
      </c>
      <c r="C34" s="44" t="s">
        <v>171</v>
      </c>
      <c r="D34" s="86">
        <v>4.5999999999999996</v>
      </c>
      <c r="E34" s="86">
        <v>4.5999999999999996</v>
      </c>
      <c r="F34" s="86">
        <v>4.5999999999999996</v>
      </c>
      <c r="G34" s="86">
        <v>4.5999999999999996</v>
      </c>
      <c r="H34" s="86">
        <v>4.6500000000000004</v>
      </c>
      <c r="I34" s="86">
        <v>4.5999999999999996</v>
      </c>
      <c r="J34" s="86">
        <v>4.6500000000000004</v>
      </c>
      <c r="K34" s="87">
        <v>-1.08</v>
      </c>
      <c r="L34" s="88">
        <v>1</v>
      </c>
      <c r="M34" s="88">
        <v>100000</v>
      </c>
      <c r="N34" s="88">
        <v>460000</v>
      </c>
    </row>
    <row r="35" spans="2:14" s="36" customFormat="1" ht="24.95" customHeight="1">
      <c r="B35" s="39" t="s">
        <v>78</v>
      </c>
      <c r="C35" s="44" t="s">
        <v>79</v>
      </c>
      <c r="D35" s="86">
        <v>16.55</v>
      </c>
      <c r="E35" s="86">
        <v>16.55</v>
      </c>
      <c r="F35" s="86">
        <v>16.55</v>
      </c>
      <c r="G35" s="86">
        <v>16.55</v>
      </c>
      <c r="H35" s="86">
        <v>16.54</v>
      </c>
      <c r="I35" s="86">
        <v>16.55</v>
      </c>
      <c r="J35" s="86">
        <v>16.55</v>
      </c>
      <c r="K35" s="87">
        <v>0</v>
      </c>
      <c r="L35" s="88">
        <v>1</v>
      </c>
      <c r="M35" s="88">
        <v>17119</v>
      </c>
      <c r="N35" s="88">
        <v>283319.45</v>
      </c>
    </row>
    <row r="36" spans="2:14" s="36" customFormat="1" ht="24.95" customHeight="1">
      <c r="B36" s="89" t="s">
        <v>241</v>
      </c>
      <c r="C36" s="90" t="s">
        <v>242</v>
      </c>
      <c r="D36" s="86">
        <v>2.61</v>
      </c>
      <c r="E36" s="86">
        <v>2.67</v>
      </c>
      <c r="F36" s="86">
        <v>2.61</v>
      </c>
      <c r="G36" s="86">
        <v>2.62</v>
      </c>
      <c r="H36" s="86">
        <v>2.5099999999999998</v>
      </c>
      <c r="I36" s="86">
        <v>2.61</v>
      </c>
      <c r="J36" s="86">
        <v>2.6</v>
      </c>
      <c r="K36" s="87">
        <v>0.38</v>
      </c>
      <c r="L36" s="88">
        <v>32</v>
      </c>
      <c r="M36" s="88">
        <v>7464692</v>
      </c>
      <c r="N36" s="88">
        <v>19547204.440000001</v>
      </c>
    </row>
    <row r="37" spans="2:14" s="36" customFormat="1" ht="24.95" customHeight="1">
      <c r="B37" s="39" t="s">
        <v>204</v>
      </c>
      <c r="C37" s="44" t="s">
        <v>205</v>
      </c>
      <c r="D37" s="86">
        <v>2.4</v>
      </c>
      <c r="E37" s="86">
        <v>2.4</v>
      </c>
      <c r="F37" s="86">
        <v>2.36</v>
      </c>
      <c r="G37" s="86">
        <v>2.38</v>
      </c>
      <c r="H37" s="86">
        <v>2.36</v>
      </c>
      <c r="I37" s="86">
        <v>2.36</v>
      </c>
      <c r="J37" s="86">
        <v>2.4</v>
      </c>
      <c r="K37" s="87">
        <v>-1.67</v>
      </c>
      <c r="L37" s="88">
        <v>4</v>
      </c>
      <c r="M37" s="88">
        <v>485219</v>
      </c>
      <c r="N37" s="88">
        <v>1153116.8400000001</v>
      </c>
    </row>
    <row r="38" spans="2:14" s="36" customFormat="1" ht="24.95" customHeight="1">
      <c r="B38" s="39" t="s">
        <v>174</v>
      </c>
      <c r="C38" s="44" t="s">
        <v>175</v>
      </c>
      <c r="D38" s="86">
        <v>7.55</v>
      </c>
      <c r="E38" s="86">
        <v>7.65</v>
      </c>
      <c r="F38" s="86">
        <v>7.55</v>
      </c>
      <c r="G38" s="86">
        <v>7.58</v>
      </c>
      <c r="H38" s="86">
        <v>7.5</v>
      </c>
      <c r="I38" s="86">
        <v>7.65</v>
      </c>
      <c r="J38" s="86">
        <v>7.5</v>
      </c>
      <c r="K38" s="87">
        <v>2</v>
      </c>
      <c r="L38" s="88">
        <v>5</v>
      </c>
      <c r="M38" s="88">
        <v>330000</v>
      </c>
      <c r="N38" s="88">
        <v>2501500</v>
      </c>
    </row>
    <row r="39" spans="2:14" s="36" customFormat="1" ht="24.95" customHeight="1">
      <c r="B39" s="108" t="s">
        <v>26</v>
      </c>
      <c r="C39" s="109"/>
      <c r="D39" s="110"/>
      <c r="E39" s="101"/>
      <c r="F39" s="101"/>
      <c r="G39" s="101"/>
      <c r="H39" s="101"/>
      <c r="I39" s="101"/>
      <c r="J39" s="101"/>
      <c r="K39" s="111"/>
      <c r="L39" s="61">
        <f>SUM(L31:L38)</f>
        <v>77</v>
      </c>
      <c r="M39" s="61">
        <f>SUM(M31:M38)</f>
        <v>23819820</v>
      </c>
      <c r="N39" s="61">
        <f>SUM(N31:N38)</f>
        <v>53001522.850000001</v>
      </c>
    </row>
    <row r="40" spans="2:14" s="36" customFormat="1" ht="24.95" customHeight="1">
      <c r="B40" s="105" t="s">
        <v>61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</row>
    <row r="41" spans="2:14" s="36" customFormat="1" ht="24.95" customHeight="1">
      <c r="B41" s="39" t="s">
        <v>217</v>
      </c>
      <c r="C41" s="44" t="s">
        <v>218</v>
      </c>
      <c r="D41" s="86">
        <v>8</v>
      </c>
      <c r="E41" s="86">
        <v>8</v>
      </c>
      <c r="F41" s="86">
        <v>8</v>
      </c>
      <c r="G41" s="86">
        <v>8</v>
      </c>
      <c r="H41" s="86">
        <v>8.06</v>
      </c>
      <c r="I41" s="86">
        <v>8</v>
      </c>
      <c r="J41" s="86">
        <v>8.01</v>
      </c>
      <c r="K41" s="87">
        <v>-0.12</v>
      </c>
      <c r="L41" s="88">
        <v>10</v>
      </c>
      <c r="M41" s="88">
        <v>662000</v>
      </c>
      <c r="N41" s="88">
        <v>5296000</v>
      </c>
    </row>
    <row r="42" spans="2:14" s="36" customFormat="1" ht="24.95" customHeight="1">
      <c r="B42" s="39" t="s">
        <v>232</v>
      </c>
      <c r="C42" s="44" t="s">
        <v>231</v>
      </c>
      <c r="D42" s="86">
        <v>8.4</v>
      </c>
      <c r="E42" s="86">
        <v>8.4</v>
      </c>
      <c r="F42" s="86">
        <v>8.35</v>
      </c>
      <c r="G42" s="86">
        <v>8.39</v>
      </c>
      <c r="H42" s="86">
        <v>8.43</v>
      </c>
      <c r="I42" s="86">
        <v>8.4</v>
      </c>
      <c r="J42" s="86">
        <v>8.5</v>
      </c>
      <c r="K42" s="87">
        <v>-1.18</v>
      </c>
      <c r="L42" s="88">
        <v>11</v>
      </c>
      <c r="M42" s="88">
        <v>499210</v>
      </c>
      <c r="N42" s="88">
        <v>4188364</v>
      </c>
    </row>
    <row r="43" spans="2:14" s="36" customFormat="1" ht="24.95" customHeight="1">
      <c r="B43" s="40" t="s">
        <v>138</v>
      </c>
      <c r="C43" s="41" t="s">
        <v>137</v>
      </c>
      <c r="D43" s="86">
        <v>0.86</v>
      </c>
      <c r="E43" s="86">
        <v>0.86</v>
      </c>
      <c r="F43" s="86">
        <v>0.83</v>
      </c>
      <c r="G43" s="86">
        <v>0.84</v>
      </c>
      <c r="H43" s="86">
        <v>0.88</v>
      </c>
      <c r="I43" s="86">
        <v>0.83</v>
      </c>
      <c r="J43" s="86">
        <v>0.88</v>
      </c>
      <c r="K43" s="87">
        <v>-5.68</v>
      </c>
      <c r="L43" s="88">
        <v>2</v>
      </c>
      <c r="M43" s="88">
        <v>418403</v>
      </c>
      <c r="N43" s="88">
        <v>350274.49</v>
      </c>
    </row>
    <row r="44" spans="2:14" s="36" customFormat="1" ht="24.95" customHeight="1">
      <c r="B44" s="39" t="s">
        <v>253</v>
      </c>
      <c r="C44" s="44" t="s">
        <v>254</v>
      </c>
      <c r="D44" s="86">
        <v>14</v>
      </c>
      <c r="E44" s="86">
        <v>14</v>
      </c>
      <c r="F44" s="86">
        <v>14</v>
      </c>
      <c r="G44" s="86">
        <v>14</v>
      </c>
      <c r="H44" s="86">
        <v>13.5</v>
      </c>
      <c r="I44" s="86">
        <v>14</v>
      </c>
      <c r="J44" s="86">
        <v>13.5</v>
      </c>
      <c r="K44" s="87">
        <v>3.7</v>
      </c>
      <c r="L44" s="88">
        <v>4</v>
      </c>
      <c r="M44" s="88">
        <v>250000</v>
      </c>
      <c r="N44" s="88">
        <v>3500000</v>
      </c>
    </row>
    <row r="45" spans="2:14" s="36" customFormat="1" ht="24.95" customHeight="1">
      <c r="B45" s="39" t="s">
        <v>230</v>
      </c>
      <c r="C45" s="44" t="s">
        <v>229</v>
      </c>
      <c r="D45" s="86">
        <v>10</v>
      </c>
      <c r="E45" s="86">
        <v>10.3</v>
      </c>
      <c r="F45" s="86">
        <v>10</v>
      </c>
      <c r="G45" s="86">
        <v>10.23</v>
      </c>
      <c r="H45" s="86">
        <v>9.4</v>
      </c>
      <c r="I45" s="86">
        <v>10.3</v>
      </c>
      <c r="J45" s="86">
        <v>9.4</v>
      </c>
      <c r="K45" s="87">
        <v>9.57</v>
      </c>
      <c r="L45" s="88">
        <v>2</v>
      </c>
      <c r="M45" s="88">
        <v>65000</v>
      </c>
      <c r="N45" s="88">
        <v>665000</v>
      </c>
    </row>
    <row r="46" spans="2:14" s="36" customFormat="1" ht="24.95" customHeight="1">
      <c r="B46" s="103" t="s">
        <v>216</v>
      </c>
      <c r="C46" s="104"/>
      <c r="D46" s="100"/>
      <c r="E46" s="101"/>
      <c r="F46" s="101"/>
      <c r="G46" s="101"/>
      <c r="H46" s="101"/>
      <c r="I46" s="101"/>
      <c r="J46" s="101"/>
      <c r="K46" s="102"/>
      <c r="L46" s="83">
        <f>SUM(L41:L45)</f>
        <v>29</v>
      </c>
      <c r="M46" s="83">
        <f>SUM(M41:M45)</f>
        <v>1894613</v>
      </c>
      <c r="N46" s="83">
        <f>SUM(N41:N45)</f>
        <v>13999638.49</v>
      </c>
    </row>
    <row r="47" spans="2:14" s="36" customFormat="1" ht="24.95" customHeight="1">
      <c r="B47" s="156" t="s">
        <v>44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2:14" s="36" customFormat="1" ht="41.25" customHeight="1">
      <c r="B48" s="125" t="s">
        <v>293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6"/>
    </row>
    <row r="49" spans="2:14" s="36" customFormat="1" ht="41.25" customHeight="1">
      <c r="B49" s="30" t="s">
        <v>12</v>
      </c>
      <c r="C49" s="31" t="s">
        <v>13</v>
      </c>
      <c r="D49" s="31" t="s">
        <v>14</v>
      </c>
      <c r="E49" s="31" t="s">
        <v>15</v>
      </c>
      <c r="F49" s="31" t="s">
        <v>16</v>
      </c>
      <c r="G49" s="31" t="s">
        <v>17</v>
      </c>
      <c r="H49" s="31" t="s">
        <v>18</v>
      </c>
      <c r="I49" s="31" t="s">
        <v>19</v>
      </c>
      <c r="J49" s="31" t="s">
        <v>20</v>
      </c>
      <c r="K49" s="31" t="s">
        <v>21</v>
      </c>
      <c r="L49" s="31" t="s">
        <v>3</v>
      </c>
      <c r="M49" s="31" t="s">
        <v>2</v>
      </c>
      <c r="N49" s="31" t="s">
        <v>1</v>
      </c>
    </row>
    <row r="50" spans="2:14" s="36" customFormat="1" ht="24.95" customHeight="1">
      <c r="B50" s="105" t="s">
        <v>27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2:14" s="36" customFormat="1" ht="24.95" customHeight="1">
      <c r="B51" s="39" t="s">
        <v>72</v>
      </c>
      <c r="C51" s="44" t="s">
        <v>73</v>
      </c>
      <c r="D51" s="86">
        <v>5</v>
      </c>
      <c r="E51" s="86">
        <v>5</v>
      </c>
      <c r="F51" s="86">
        <v>5</v>
      </c>
      <c r="G51" s="86">
        <v>5</v>
      </c>
      <c r="H51" s="86">
        <v>4.8499999999999996</v>
      </c>
      <c r="I51" s="86">
        <v>5</v>
      </c>
      <c r="J51" s="86">
        <v>4.8499999999999996</v>
      </c>
      <c r="K51" s="87">
        <v>3.09</v>
      </c>
      <c r="L51" s="88">
        <v>1</v>
      </c>
      <c r="M51" s="88">
        <v>1467</v>
      </c>
      <c r="N51" s="88">
        <v>7335</v>
      </c>
    </row>
    <row r="52" spans="2:14" s="36" customFormat="1" ht="24.95" customHeight="1">
      <c r="B52" s="39" t="s">
        <v>209</v>
      </c>
      <c r="C52" s="44" t="s">
        <v>210</v>
      </c>
      <c r="D52" s="86">
        <v>10.47</v>
      </c>
      <c r="E52" s="86">
        <v>10.5</v>
      </c>
      <c r="F52" s="86">
        <v>10.28</v>
      </c>
      <c r="G52" s="86">
        <v>10.41</v>
      </c>
      <c r="H52" s="86">
        <v>10.54</v>
      </c>
      <c r="I52" s="86">
        <v>10.36</v>
      </c>
      <c r="J52" s="86">
        <v>10.47</v>
      </c>
      <c r="K52" s="87">
        <v>-1.05</v>
      </c>
      <c r="L52" s="88">
        <v>48</v>
      </c>
      <c r="M52" s="88">
        <v>4206759</v>
      </c>
      <c r="N52" s="88">
        <v>43784413.369999997</v>
      </c>
    </row>
    <row r="53" spans="2:14" s="36" customFormat="1" ht="24.95" customHeight="1">
      <c r="B53" s="108" t="s">
        <v>211</v>
      </c>
      <c r="C53" s="109"/>
      <c r="D53" s="110"/>
      <c r="E53" s="101"/>
      <c r="F53" s="101"/>
      <c r="G53" s="101"/>
      <c r="H53" s="101"/>
      <c r="I53" s="101"/>
      <c r="J53" s="101"/>
      <c r="K53" s="111"/>
      <c r="L53" s="88">
        <f>SUM(L51:L52)</f>
        <v>49</v>
      </c>
      <c r="M53" s="88">
        <f>SUM(M51:M52)</f>
        <v>4208226</v>
      </c>
      <c r="N53" s="88">
        <f>SUM(N51:N52)</f>
        <v>43791748.369999997</v>
      </c>
    </row>
    <row r="54" spans="2:14" s="36" customFormat="1" ht="24.95" customHeight="1">
      <c r="B54" s="127" t="s">
        <v>28</v>
      </c>
      <c r="C54" s="128"/>
      <c r="D54" s="129"/>
      <c r="E54" s="130"/>
      <c r="F54" s="130"/>
      <c r="G54" s="130"/>
      <c r="H54" s="130"/>
      <c r="I54" s="130"/>
      <c r="J54" s="130"/>
      <c r="K54" s="131"/>
      <c r="L54" s="61">
        <f>L53+L46+L39+L29+L25+L22</f>
        <v>491</v>
      </c>
      <c r="M54" s="61">
        <f t="shared" ref="M54:N54" si="1">M53+M46+M39+M29+M25+M22</f>
        <v>852786753</v>
      </c>
      <c r="N54" s="61">
        <f t="shared" si="1"/>
        <v>596949697.50999999</v>
      </c>
    </row>
    <row r="55" spans="2:14" s="36" customFormat="1" ht="42.75" customHeight="1">
      <c r="B55" s="125" t="s">
        <v>294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</row>
    <row r="56" spans="2:14" s="36" customFormat="1" ht="48" customHeight="1">
      <c r="B56" s="30" t="s">
        <v>12</v>
      </c>
      <c r="C56" s="31" t="s">
        <v>13</v>
      </c>
      <c r="D56" s="31" t="s">
        <v>14</v>
      </c>
      <c r="E56" s="31" t="s">
        <v>15</v>
      </c>
      <c r="F56" s="31" t="s">
        <v>16</v>
      </c>
      <c r="G56" s="31" t="s">
        <v>17</v>
      </c>
      <c r="H56" s="31" t="s">
        <v>18</v>
      </c>
      <c r="I56" s="31" t="s">
        <v>19</v>
      </c>
      <c r="J56" s="31" t="s">
        <v>20</v>
      </c>
      <c r="K56" s="31" t="s">
        <v>21</v>
      </c>
      <c r="L56" s="31" t="s">
        <v>3</v>
      </c>
      <c r="M56" s="31" t="s">
        <v>2</v>
      </c>
      <c r="N56" s="31" t="s">
        <v>1</v>
      </c>
    </row>
    <row r="57" spans="2:14" s="36" customFormat="1" ht="24.95" customHeight="1">
      <c r="B57" s="132" t="s">
        <v>22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33"/>
    </row>
    <row r="58" spans="2:14" s="36" customFormat="1" ht="24.95" customHeight="1">
      <c r="B58" s="40" t="s">
        <v>155</v>
      </c>
      <c r="C58" s="41" t="s">
        <v>156</v>
      </c>
      <c r="D58" s="86">
        <v>1.7</v>
      </c>
      <c r="E58" s="86">
        <v>1.7</v>
      </c>
      <c r="F58" s="86">
        <v>1.7</v>
      </c>
      <c r="G58" s="86">
        <v>1.7</v>
      </c>
      <c r="H58" s="86">
        <v>1.7</v>
      </c>
      <c r="I58" s="86">
        <v>1.7</v>
      </c>
      <c r="J58" s="86">
        <v>1.7</v>
      </c>
      <c r="K58" s="87">
        <v>0</v>
      </c>
      <c r="L58" s="88">
        <v>6</v>
      </c>
      <c r="M58" s="88">
        <v>275000000</v>
      </c>
      <c r="N58" s="88">
        <v>467500000</v>
      </c>
    </row>
    <row r="59" spans="2:14" s="36" customFormat="1" ht="24.95" customHeight="1">
      <c r="B59" s="39" t="s">
        <v>136</v>
      </c>
      <c r="C59" s="42" t="s">
        <v>135</v>
      </c>
      <c r="D59" s="86">
        <v>0.24</v>
      </c>
      <c r="E59" s="86">
        <v>0.24</v>
      </c>
      <c r="F59" s="86">
        <v>0.24</v>
      </c>
      <c r="G59" s="86">
        <v>0.24</v>
      </c>
      <c r="H59" s="86">
        <v>0.26</v>
      </c>
      <c r="I59" s="86">
        <v>0.24</v>
      </c>
      <c r="J59" s="86">
        <v>0.26</v>
      </c>
      <c r="K59" s="87">
        <v>-7.69</v>
      </c>
      <c r="L59" s="88">
        <v>6</v>
      </c>
      <c r="M59" s="88">
        <v>8700000</v>
      </c>
      <c r="N59" s="88">
        <v>2088000</v>
      </c>
    </row>
    <row r="60" spans="2:14" s="36" customFormat="1" ht="24.95" customHeight="1">
      <c r="B60" s="50" t="s">
        <v>139</v>
      </c>
      <c r="C60" s="69" t="s">
        <v>140</v>
      </c>
      <c r="D60" s="86">
        <v>0.37</v>
      </c>
      <c r="E60" s="86">
        <v>0.37</v>
      </c>
      <c r="F60" s="86">
        <v>0.37</v>
      </c>
      <c r="G60" s="86">
        <v>0.37</v>
      </c>
      <c r="H60" s="86">
        <v>0.37</v>
      </c>
      <c r="I60" s="86">
        <v>0.37</v>
      </c>
      <c r="J60" s="86">
        <v>0.37</v>
      </c>
      <c r="K60" s="87">
        <v>0</v>
      </c>
      <c r="L60" s="88">
        <v>1</v>
      </c>
      <c r="M60" s="88">
        <v>1000000</v>
      </c>
      <c r="N60" s="88">
        <v>370000</v>
      </c>
    </row>
    <row r="61" spans="2:14" s="36" customFormat="1" ht="24.95" customHeight="1">
      <c r="B61" s="103" t="s">
        <v>23</v>
      </c>
      <c r="C61" s="104"/>
      <c r="D61" s="100"/>
      <c r="E61" s="101"/>
      <c r="F61" s="101"/>
      <c r="G61" s="101"/>
      <c r="H61" s="101"/>
      <c r="I61" s="101"/>
      <c r="J61" s="101"/>
      <c r="K61" s="102"/>
      <c r="L61" s="88">
        <f>SUM(L58:L60)</f>
        <v>13</v>
      </c>
      <c r="M61" s="88">
        <f>SUM(M58:M60)</f>
        <v>284700000</v>
      </c>
      <c r="N61" s="88">
        <f>SUM(N58:N60)</f>
        <v>469958000</v>
      </c>
    </row>
    <row r="62" spans="2:14" s="36" customFormat="1" ht="24.95" customHeight="1">
      <c r="B62" s="105" t="s">
        <v>25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7"/>
    </row>
    <row r="63" spans="2:14" s="36" customFormat="1" ht="24.95" customHeight="1">
      <c r="B63" s="48" t="s">
        <v>180</v>
      </c>
      <c r="C63" s="49" t="s">
        <v>181</v>
      </c>
      <c r="D63" s="86">
        <v>3.47</v>
      </c>
      <c r="E63" s="86">
        <v>3.88</v>
      </c>
      <c r="F63" s="86">
        <v>3.47</v>
      </c>
      <c r="G63" s="86">
        <v>3.51</v>
      </c>
      <c r="H63" s="86">
        <v>3.41</v>
      </c>
      <c r="I63" s="86">
        <v>3.88</v>
      </c>
      <c r="J63" s="86">
        <v>3.45</v>
      </c>
      <c r="K63" s="87">
        <v>12.46</v>
      </c>
      <c r="L63" s="88">
        <v>3</v>
      </c>
      <c r="M63" s="88">
        <v>175663</v>
      </c>
      <c r="N63" s="88">
        <v>615700.61</v>
      </c>
    </row>
    <row r="64" spans="2:14" s="36" customFormat="1" ht="24.95" customHeight="1">
      <c r="B64" s="108" t="s">
        <v>26</v>
      </c>
      <c r="C64" s="109"/>
      <c r="D64" s="124"/>
      <c r="E64" s="101"/>
      <c r="F64" s="101"/>
      <c r="G64" s="101"/>
      <c r="H64" s="101"/>
      <c r="I64" s="101"/>
      <c r="J64" s="101"/>
      <c r="K64" s="102"/>
      <c r="L64" s="88">
        <f>L63</f>
        <v>3</v>
      </c>
      <c r="M64" s="88">
        <f t="shared" ref="M64:N64" si="2">M63</f>
        <v>175663</v>
      </c>
      <c r="N64" s="88">
        <f t="shared" si="2"/>
        <v>615700.61</v>
      </c>
    </row>
    <row r="65" spans="1:14" s="36" customFormat="1" ht="24.95" customHeight="1">
      <c r="B65" s="105" t="s">
        <v>35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7"/>
    </row>
    <row r="66" spans="1:14" s="36" customFormat="1" ht="24.95" customHeight="1">
      <c r="B66" s="39" t="s">
        <v>134</v>
      </c>
      <c r="C66" s="42" t="s">
        <v>133</v>
      </c>
      <c r="D66" s="86">
        <v>0.45</v>
      </c>
      <c r="E66" s="86">
        <v>0.45</v>
      </c>
      <c r="F66" s="86">
        <v>0.45</v>
      </c>
      <c r="G66" s="86">
        <v>0.45</v>
      </c>
      <c r="H66" s="86">
        <v>0.39</v>
      </c>
      <c r="I66" s="86">
        <v>0.45</v>
      </c>
      <c r="J66" s="86">
        <v>0.39</v>
      </c>
      <c r="K66" s="87">
        <v>15.38</v>
      </c>
      <c r="L66" s="88">
        <v>1</v>
      </c>
      <c r="M66" s="88">
        <v>2436715</v>
      </c>
      <c r="N66" s="88">
        <v>1096521.75</v>
      </c>
    </row>
    <row r="67" spans="1:14" s="36" customFormat="1" ht="24.95" customHeight="1">
      <c r="B67" s="108" t="s">
        <v>297</v>
      </c>
      <c r="C67" s="109"/>
      <c r="D67" s="124"/>
      <c r="E67" s="101"/>
      <c r="F67" s="101"/>
      <c r="G67" s="101"/>
      <c r="H67" s="101"/>
      <c r="I67" s="101"/>
      <c r="J67" s="101"/>
      <c r="K67" s="102"/>
      <c r="L67" s="88">
        <f>L66</f>
        <v>1</v>
      </c>
      <c r="M67" s="88">
        <f t="shared" ref="M67:N67" si="3">M66</f>
        <v>2436715</v>
      </c>
      <c r="N67" s="88">
        <f t="shared" si="3"/>
        <v>1096521.75</v>
      </c>
    </row>
    <row r="68" spans="1:14" s="36" customFormat="1" ht="24.95" customHeight="1">
      <c r="B68" s="108" t="s">
        <v>219</v>
      </c>
      <c r="C68" s="109"/>
      <c r="D68" s="124"/>
      <c r="E68" s="101"/>
      <c r="F68" s="101"/>
      <c r="G68" s="101"/>
      <c r="H68" s="101"/>
      <c r="I68" s="101"/>
      <c r="J68" s="101"/>
      <c r="K68" s="102"/>
      <c r="L68" s="88">
        <f>L67+L64+L61</f>
        <v>17</v>
      </c>
      <c r="M68" s="88">
        <f t="shared" ref="M68:N68" si="4">M67+M64+M61</f>
        <v>287312378</v>
      </c>
      <c r="N68" s="88">
        <f t="shared" si="4"/>
        <v>471670222.36000001</v>
      </c>
    </row>
    <row r="69" spans="1:14" s="36" customFormat="1" ht="24.95" customHeight="1">
      <c r="B69" s="123" t="s">
        <v>184</v>
      </c>
      <c r="C69" s="104"/>
      <c r="D69" s="124"/>
      <c r="E69" s="101"/>
      <c r="F69" s="101"/>
      <c r="G69" s="101"/>
      <c r="H69" s="101"/>
      <c r="I69" s="101"/>
      <c r="J69" s="101"/>
      <c r="K69" s="102"/>
      <c r="L69" s="61">
        <f>L68+L54</f>
        <v>508</v>
      </c>
      <c r="M69" s="61">
        <f t="shared" ref="M69:N69" si="5">M68+M54</f>
        <v>1140099131</v>
      </c>
      <c r="N69" s="61">
        <f t="shared" si="5"/>
        <v>1068619919.87</v>
      </c>
    </row>
    <row r="70" spans="1:14" s="28" customFormat="1" ht="24.95" customHeight="1">
      <c r="B70" s="122" t="s">
        <v>298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1:14" ht="18.75" customHeight="1">
      <c r="A71"/>
      <c r="B71" s="153" t="s">
        <v>87</v>
      </c>
      <c r="C71" s="153"/>
      <c r="D71" s="153"/>
      <c r="E71" s="153"/>
      <c r="F71" s="153"/>
      <c r="G71" s="153"/>
      <c r="H71" s="32"/>
      <c r="I71" s="153" t="s">
        <v>64</v>
      </c>
      <c r="J71" s="153"/>
      <c r="K71" s="153"/>
      <c r="L71" s="153"/>
      <c r="M71" s="153"/>
      <c r="N71" s="153"/>
    </row>
    <row r="72" spans="1:14" ht="26.25" customHeight="1">
      <c r="A72"/>
      <c r="B72" s="14" t="s">
        <v>29</v>
      </c>
      <c r="C72" s="15" t="s">
        <v>30</v>
      </c>
      <c r="D72" s="16" t="s">
        <v>46</v>
      </c>
      <c r="E72" s="150" t="s">
        <v>45</v>
      </c>
      <c r="F72" s="151"/>
      <c r="G72" s="152"/>
      <c r="H72" s="8"/>
      <c r="I72" s="147" t="s">
        <v>29</v>
      </c>
      <c r="J72" s="148"/>
      <c r="K72" s="149"/>
      <c r="L72" s="7" t="s">
        <v>30</v>
      </c>
      <c r="M72" s="7" t="s">
        <v>21</v>
      </c>
      <c r="N72" s="7" t="s">
        <v>45</v>
      </c>
    </row>
    <row r="73" spans="1:14" ht="23.25" customHeight="1">
      <c r="A73"/>
      <c r="B73" s="39" t="s">
        <v>134</v>
      </c>
      <c r="C73" s="86">
        <v>0.45</v>
      </c>
      <c r="D73" s="96">
        <v>15.38</v>
      </c>
      <c r="E73" s="118">
        <v>2436715</v>
      </c>
      <c r="F73" s="119">
        <v>2436715</v>
      </c>
      <c r="G73" s="120">
        <v>2436715</v>
      </c>
      <c r="H73" s="17"/>
      <c r="I73" s="115" t="s">
        <v>136</v>
      </c>
      <c r="J73" s="116" t="s">
        <v>136</v>
      </c>
      <c r="K73" s="117" t="s">
        <v>136</v>
      </c>
      <c r="L73" s="86">
        <v>0.24</v>
      </c>
      <c r="M73" s="95">
        <v>-7.69</v>
      </c>
      <c r="N73" s="88">
        <v>8700000</v>
      </c>
    </row>
    <row r="74" spans="1:14" s="8" customFormat="1" ht="23.25" customHeight="1">
      <c r="B74" s="74" t="s">
        <v>180</v>
      </c>
      <c r="C74" s="86">
        <v>3.88</v>
      </c>
      <c r="D74" s="96">
        <v>12.46</v>
      </c>
      <c r="E74" s="118">
        <v>175663</v>
      </c>
      <c r="F74" s="119">
        <v>175663</v>
      </c>
      <c r="G74" s="120">
        <v>175663</v>
      </c>
      <c r="H74" s="17"/>
      <c r="I74" s="115" t="s">
        <v>138</v>
      </c>
      <c r="J74" s="116" t="s">
        <v>138</v>
      </c>
      <c r="K74" s="117" t="s">
        <v>138</v>
      </c>
      <c r="L74" s="86">
        <v>0.83</v>
      </c>
      <c r="M74" s="95">
        <v>-5.68</v>
      </c>
      <c r="N74" s="88">
        <v>418403</v>
      </c>
    </row>
    <row r="75" spans="1:14" s="12" customFormat="1" ht="23.25" customHeight="1">
      <c r="B75" s="40" t="s">
        <v>230</v>
      </c>
      <c r="C75" s="86">
        <v>10.3</v>
      </c>
      <c r="D75" s="96">
        <v>9.57</v>
      </c>
      <c r="E75" s="118">
        <v>65000</v>
      </c>
      <c r="F75" s="119">
        <v>65000</v>
      </c>
      <c r="G75" s="120">
        <v>65000</v>
      </c>
      <c r="H75" s="17"/>
      <c r="I75" s="115" t="s">
        <v>204</v>
      </c>
      <c r="J75" s="116" t="s">
        <v>204</v>
      </c>
      <c r="K75" s="117" t="s">
        <v>204</v>
      </c>
      <c r="L75" s="86">
        <v>2.36</v>
      </c>
      <c r="M75" s="95">
        <v>-1.67</v>
      </c>
      <c r="N75" s="88">
        <v>485219</v>
      </c>
    </row>
    <row r="76" spans="1:14" s="12" customFormat="1" ht="23.25" customHeight="1">
      <c r="B76" s="40" t="s">
        <v>267</v>
      </c>
      <c r="C76" s="86">
        <v>3.8</v>
      </c>
      <c r="D76" s="96">
        <v>7.34</v>
      </c>
      <c r="E76" s="118">
        <v>18770000</v>
      </c>
      <c r="F76" s="119">
        <v>18770000</v>
      </c>
      <c r="G76" s="120">
        <v>18770000</v>
      </c>
      <c r="H76" s="17"/>
      <c r="I76" s="115" t="s">
        <v>237</v>
      </c>
      <c r="J76" s="116" t="s">
        <v>237</v>
      </c>
      <c r="K76" s="117" t="s">
        <v>237</v>
      </c>
      <c r="L76" s="86">
        <v>4.1500000000000004</v>
      </c>
      <c r="M76" s="95">
        <v>-1.66</v>
      </c>
      <c r="N76" s="88">
        <v>4905000</v>
      </c>
    </row>
    <row r="77" spans="1:14" s="12" customFormat="1" ht="23.25" customHeight="1">
      <c r="B77" s="39" t="s">
        <v>214</v>
      </c>
      <c r="C77" s="86">
        <v>1.3</v>
      </c>
      <c r="D77" s="96">
        <v>6.56</v>
      </c>
      <c r="E77" s="118">
        <v>122391653</v>
      </c>
      <c r="F77" s="119">
        <v>122391653</v>
      </c>
      <c r="G77" s="120">
        <v>122391653</v>
      </c>
      <c r="H77" s="17"/>
      <c r="I77" s="115" t="s">
        <v>234</v>
      </c>
      <c r="J77" s="116" t="s">
        <v>234</v>
      </c>
      <c r="K77" s="117" t="s">
        <v>234</v>
      </c>
      <c r="L77" s="86">
        <v>0.82</v>
      </c>
      <c r="M77" s="95">
        <v>-1.2</v>
      </c>
      <c r="N77" s="88">
        <v>10451148</v>
      </c>
    </row>
    <row r="78" spans="1:14" s="12" customFormat="1" ht="23.25" customHeight="1">
      <c r="B78" s="153" t="s">
        <v>31</v>
      </c>
      <c r="C78" s="153"/>
      <c r="D78" s="153"/>
      <c r="E78" s="153"/>
      <c r="F78" s="153"/>
      <c r="G78" s="153"/>
      <c r="H78" s="33"/>
      <c r="I78" s="153" t="s">
        <v>32</v>
      </c>
      <c r="J78" s="153"/>
      <c r="K78" s="153"/>
      <c r="L78" s="153"/>
      <c r="M78" s="153"/>
      <c r="N78" s="153"/>
    </row>
    <row r="79" spans="1:14" s="12" customFormat="1" ht="23.25" customHeight="1">
      <c r="B79" s="14" t="s">
        <v>29</v>
      </c>
      <c r="C79" s="15" t="s">
        <v>30</v>
      </c>
      <c r="D79" s="16" t="s">
        <v>46</v>
      </c>
      <c r="E79" s="150" t="s">
        <v>45</v>
      </c>
      <c r="F79" s="151"/>
      <c r="G79" s="152"/>
      <c r="H79" s="8"/>
      <c r="I79" s="147" t="s">
        <v>29</v>
      </c>
      <c r="J79" s="148"/>
      <c r="K79" s="149"/>
      <c r="L79" s="7" t="s">
        <v>30</v>
      </c>
      <c r="M79" s="7" t="s">
        <v>21</v>
      </c>
      <c r="N79" s="7" t="s">
        <v>1</v>
      </c>
    </row>
    <row r="80" spans="1:14" ht="23.25" customHeight="1">
      <c r="A80"/>
      <c r="B80" s="39" t="s">
        <v>97</v>
      </c>
      <c r="C80" s="86">
        <v>0.25</v>
      </c>
      <c r="D80" s="87">
        <v>0</v>
      </c>
      <c r="E80" s="118">
        <v>456850000</v>
      </c>
      <c r="F80" s="119">
        <v>456850000</v>
      </c>
      <c r="G80" s="120">
        <v>456850000</v>
      </c>
      <c r="H80" s="18"/>
      <c r="I80" s="115" t="s">
        <v>155</v>
      </c>
      <c r="J80" s="116" t="s">
        <v>155</v>
      </c>
      <c r="K80" s="117" t="s">
        <v>155</v>
      </c>
      <c r="L80" s="86">
        <v>1.7</v>
      </c>
      <c r="M80" s="87">
        <v>0</v>
      </c>
      <c r="N80" s="88">
        <v>467500000</v>
      </c>
    </row>
    <row r="81" spans="1:14" ht="23.25" customHeight="1">
      <c r="A81"/>
      <c r="B81" s="74" t="s">
        <v>155</v>
      </c>
      <c r="C81" s="86">
        <v>1.7</v>
      </c>
      <c r="D81" s="87">
        <v>0</v>
      </c>
      <c r="E81" s="118">
        <v>275000000</v>
      </c>
      <c r="F81" s="119">
        <v>275000000</v>
      </c>
      <c r="G81" s="120">
        <v>275000000</v>
      </c>
      <c r="H81" s="18"/>
      <c r="I81" s="115" t="s">
        <v>214</v>
      </c>
      <c r="J81" s="116" t="s">
        <v>214</v>
      </c>
      <c r="K81" s="117" t="s">
        <v>214</v>
      </c>
      <c r="L81" s="86">
        <v>1.3</v>
      </c>
      <c r="M81" s="87">
        <v>6.56</v>
      </c>
      <c r="N81" s="88">
        <v>158805013.08000001</v>
      </c>
    </row>
    <row r="82" spans="1:14" s="9" customFormat="1" ht="23.25" customHeight="1">
      <c r="B82" s="40" t="s">
        <v>214</v>
      </c>
      <c r="C82" s="86">
        <v>1.3</v>
      </c>
      <c r="D82" s="87">
        <v>6.56</v>
      </c>
      <c r="E82" s="118">
        <v>122391653</v>
      </c>
      <c r="F82" s="119">
        <v>122391653</v>
      </c>
      <c r="G82" s="120">
        <v>122391653</v>
      </c>
      <c r="H82" s="18"/>
      <c r="I82" s="115" t="s">
        <v>97</v>
      </c>
      <c r="J82" s="116" t="s">
        <v>97</v>
      </c>
      <c r="K82" s="117" t="s">
        <v>97</v>
      </c>
      <c r="L82" s="86">
        <v>0.25</v>
      </c>
      <c r="M82" s="87">
        <v>0</v>
      </c>
      <c r="N82" s="88">
        <v>112158500</v>
      </c>
    </row>
    <row r="83" spans="1:14" s="9" customFormat="1" ht="23.25" customHeight="1">
      <c r="B83" s="40" t="s">
        <v>113</v>
      </c>
      <c r="C83" s="86">
        <v>0.17</v>
      </c>
      <c r="D83" s="87">
        <v>6.25</v>
      </c>
      <c r="E83" s="118">
        <v>102097756</v>
      </c>
      <c r="F83" s="119">
        <v>102097756</v>
      </c>
      <c r="G83" s="120">
        <v>102097756</v>
      </c>
      <c r="H83" s="18"/>
      <c r="I83" s="115" t="s">
        <v>267</v>
      </c>
      <c r="J83" s="116" t="s">
        <v>267</v>
      </c>
      <c r="K83" s="117" t="s">
        <v>267</v>
      </c>
      <c r="L83" s="86">
        <v>3.8</v>
      </c>
      <c r="M83" s="87">
        <v>7.34</v>
      </c>
      <c r="N83" s="88">
        <v>69124200</v>
      </c>
    </row>
    <row r="84" spans="1:14" s="9" customFormat="1" ht="23.25" customHeight="1">
      <c r="B84" s="39" t="s">
        <v>172</v>
      </c>
      <c r="C84" s="86">
        <v>0.19</v>
      </c>
      <c r="D84" s="87">
        <v>0</v>
      </c>
      <c r="E84" s="118">
        <v>31366665</v>
      </c>
      <c r="F84" s="119">
        <v>31366665</v>
      </c>
      <c r="G84" s="120">
        <v>31366665</v>
      </c>
      <c r="H84" s="18"/>
      <c r="I84" s="115" t="s">
        <v>299</v>
      </c>
      <c r="J84" s="116" t="s">
        <v>273</v>
      </c>
      <c r="K84" s="117" t="s">
        <v>273</v>
      </c>
      <c r="L84" s="86">
        <v>7.15</v>
      </c>
      <c r="M84" s="87">
        <v>-0.69</v>
      </c>
      <c r="N84" s="88">
        <v>68898694.150000006</v>
      </c>
    </row>
    <row r="85" spans="1:14" s="9" customFormat="1" ht="22.5" customHeight="1">
      <c r="B85" s="121" t="s">
        <v>69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</row>
    <row r="86" spans="1:14" s="9" customFormat="1" ht="32.25" customHeight="1">
      <c r="B86" s="112" t="s">
        <v>57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4"/>
    </row>
  </sheetData>
  <mergeCells count="74">
    <mergeCell ref="C7:D7"/>
    <mergeCell ref="B9:N9"/>
    <mergeCell ref="B11:N11"/>
    <mergeCell ref="B47:N47"/>
    <mergeCell ref="B40:N40"/>
    <mergeCell ref="D29:K29"/>
    <mergeCell ref="D22:K22"/>
    <mergeCell ref="B22:C22"/>
    <mergeCell ref="B29:C29"/>
    <mergeCell ref="D39:K39"/>
    <mergeCell ref="B39:C39"/>
    <mergeCell ref="B30:N30"/>
    <mergeCell ref="B26:N26"/>
    <mergeCell ref="B23:N23"/>
    <mergeCell ref="B25:C25"/>
    <mergeCell ref="D25:K25"/>
    <mergeCell ref="B48:N48"/>
    <mergeCell ref="I79:K79"/>
    <mergeCell ref="E79:G79"/>
    <mergeCell ref="I71:N71"/>
    <mergeCell ref="I74:K74"/>
    <mergeCell ref="E72:G72"/>
    <mergeCell ref="I76:K76"/>
    <mergeCell ref="I72:K72"/>
    <mergeCell ref="B71:G71"/>
    <mergeCell ref="I78:N78"/>
    <mergeCell ref="B78:G78"/>
    <mergeCell ref="I77:K77"/>
    <mergeCell ref="E76:G76"/>
    <mergeCell ref="B1:D1"/>
    <mergeCell ref="C5:E5"/>
    <mergeCell ref="C3:E3"/>
    <mergeCell ref="C4:E4"/>
    <mergeCell ref="C6:E6"/>
    <mergeCell ref="E75:G75"/>
    <mergeCell ref="E77:G77"/>
    <mergeCell ref="E73:G73"/>
    <mergeCell ref="E74:G74"/>
    <mergeCell ref="I75:K75"/>
    <mergeCell ref="I73:K73"/>
    <mergeCell ref="B62:N62"/>
    <mergeCell ref="B55:N55"/>
    <mergeCell ref="B54:C54"/>
    <mergeCell ref="D54:K54"/>
    <mergeCell ref="B61:C61"/>
    <mergeCell ref="D61:K61"/>
    <mergeCell ref="B57:N57"/>
    <mergeCell ref="B64:C64"/>
    <mergeCell ref="B70:N70"/>
    <mergeCell ref="B69:C69"/>
    <mergeCell ref="D69:K69"/>
    <mergeCell ref="D64:K64"/>
    <mergeCell ref="D68:K68"/>
    <mergeCell ref="B68:C68"/>
    <mergeCell ref="B65:N65"/>
    <mergeCell ref="B67:C67"/>
    <mergeCell ref="D67:K67"/>
    <mergeCell ref="B86:N86"/>
    <mergeCell ref="I80:K80"/>
    <mergeCell ref="E80:G80"/>
    <mergeCell ref="B85:N85"/>
    <mergeCell ref="I84:K84"/>
    <mergeCell ref="E81:G81"/>
    <mergeCell ref="I81:K81"/>
    <mergeCell ref="I83:K83"/>
    <mergeCell ref="E82:G82"/>
    <mergeCell ref="I82:K82"/>
    <mergeCell ref="E83:G83"/>
    <mergeCell ref="E84:G84"/>
    <mergeCell ref="D46:K46"/>
    <mergeCell ref="B46:C46"/>
    <mergeCell ref="B50:N50"/>
    <mergeCell ref="B53:C53"/>
    <mergeCell ref="D53:K53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rightToLeft="1" tabSelected="1" zoomScale="90" zoomScaleNormal="90" workbookViewId="0">
      <selection activeCell="B24" sqref="B24:C24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78" t="s">
        <v>300</v>
      </c>
      <c r="C1" s="178"/>
    </row>
    <row r="2" spans="2:6" ht="18" customHeight="1">
      <c r="B2" s="179" t="s">
        <v>301</v>
      </c>
      <c r="C2" s="179"/>
    </row>
    <row r="3" spans="2:6" ht="21.95" customHeight="1">
      <c r="B3" s="180"/>
      <c r="C3" s="180"/>
      <c r="D3" s="180"/>
    </row>
    <row r="4" spans="2:6" ht="21.95" customHeight="1">
      <c r="B4" s="181" t="s">
        <v>302</v>
      </c>
      <c r="C4" s="181"/>
      <c r="D4" s="181"/>
      <c r="E4" s="181"/>
      <c r="F4" s="181"/>
    </row>
    <row r="5" spans="2:6" ht="21.95" customHeight="1">
      <c r="B5" s="182" t="s">
        <v>29</v>
      </c>
      <c r="C5" s="183" t="s">
        <v>13</v>
      </c>
      <c r="D5" s="183" t="s">
        <v>3</v>
      </c>
      <c r="E5" s="183" t="s">
        <v>45</v>
      </c>
      <c r="F5" s="183" t="s">
        <v>1</v>
      </c>
    </row>
    <row r="6" spans="2:6" ht="21.95" customHeight="1">
      <c r="B6" s="184" t="s">
        <v>22</v>
      </c>
      <c r="C6" s="185"/>
      <c r="D6" s="185"/>
      <c r="E6" s="185"/>
      <c r="F6" s="186"/>
    </row>
    <row r="7" spans="2:6" ht="21.95" customHeight="1">
      <c r="B7" s="187" t="s">
        <v>303</v>
      </c>
      <c r="C7" s="188" t="s">
        <v>189</v>
      </c>
      <c r="D7" s="189">
        <v>4</v>
      </c>
      <c r="E7" s="189">
        <v>15000000</v>
      </c>
      <c r="F7" s="189">
        <v>19844856.789999999</v>
      </c>
    </row>
    <row r="8" spans="2:6" ht="21.95" customHeight="1">
      <c r="B8" s="187" t="s">
        <v>304</v>
      </c>
      <c r="C8" s="188" t="s">
        <v>215</v>
      </c>
      <c r="D8" s="189">
        <v>22</v>
      </c>
      <c r="E8" s="189">
        <v>49250000</v>
      </c>
      <c r="F8" s="189">
        <v>63632500</v>
      </c>
    </row>
    <row r="9" spans="2:6" ht="21.95" customHeight="1">
      <c r="B9" s="190" t="s">
        <v>23</v>
      </c>
      <c r="C9" s="191"/>
      <c r="D9" s="192">
        <f>SUM(D7:D8)</f>
        <v>26</v>
      </c>
      <c r="E9" s="192">
        <f>SUM(E7:E8)</f>
        <v>64250000</v>
      </c>
      <c r="F9" s="192">
        <f>SUM(F7:F8)</f>
        <v>83477356.789999992</v>
      </c>
    </row>
    <row r="10" spans="2:6" ht="21" customHeight="1">
      <c r="B10" s="193" t="s">
        <v>305</v>
      </c>
      <c r="C10" s="194"/>
      <c r="D10" s="192">
        <f>SUM(D9)</f>
        <v>26</v>
      </c>
      <c r="E10" s="192">
        <f>SUM(E9)</f>
        <v>64250000</v>
      </c>
      <c r="F10" s="192">
        <f>SUM(F9)</f>
        <v>83477356.789999992</v>
      </c>
    </row>
    <row r="11" spans="2:6" ht="18">
      <c r="B11" s="195"/>
      <c r="C11" s="195"/>
      <c r="D11" s="195"/>
      <c r="E11" s="195"/>
      <c r="F11" s="195"/>
    </row>
    <row r="12" spans="2:6" ht="23.25">
      <c r="B12" s="181" t="s">
        <v>306</v>
      </c>
      <c r="C12" s="181"/>
      <c r="D12" s="181"/>
      <c r="E12" s="181"/>
      <c r="F12" s="181"/>
    </row>
    <row r="13" spans="2:6" ht="21.75" customHeight="1">
      <c r="B13" s="196" t="s">
        <v>29</v>
      </c>
      <c r="C13" s="197" t="s">
        <v>13</v>
      </c>
      <c r="D13" s="197" t="s">
        <v>3</v>
      </c>
      <c r="E13" s="197" t="s">
        <v>45</v>
      </c>
      <c r="F13" s="197" t="s">
        <v>1</v>
      </c>
    </row>
    <row r="14" spans="2:6" ht="21.75" customHeight="1">
      <c r="B14" s="184" t="s">
        <v>22</v>
      </c>
      <c r="C14" s="185"/>
      <c r="D14" s="185"/>
      <c r="E14" s="185"/>
      <c r="F14" s="186"/>
    </row>
    <row r="15" spans="2:6" ht="21.75" customHeight="1">
      <c r="B15" s="187" t="s">
        <v>307</v>
      </c>
      <c r="C15" s="188" t="s">
        <v>225</v>
      </c>
      <c r="D15" s="189">
        <v>4</v>
      </c>
      <c r="E15" s="189">
        <v>1239671</v>
      </c>
      <c r="F15" s="189">
        <v>696215.76</v>
      </c>
    </row>
    <row r="16" spans="2:6" ht="18">
      <c r="B16" s="187" t="s">
        <v>304</v>
      </c>
      <c r="C16" s="188" t="s">
        <v>215</v>
      </c>
      <c r="D16" s="189">
        <v>6</v>
      </c>
      <c r="E16" s="189">
        <v>15000000</v>
      </c>
      <c r="F16" s="189">
        <v>19503500</v>
      </c>
    </row>
    <row r="17" spans="2:6" ht="18">
      <c r="B17" s="190" t="s">
        <v>23</v>
      </c>
      <c r="C17" s="191"/>
      <c r="D17" s="192">
        <f>SUM(D15:D16)</f>
        <v>10</v>
      </c>
      <c r="E17" s="192">
        <f>SUM(E15:E16)</f>
        <v>16239671</v>
      </c>
      <c r="F17" s="192">
        <f>SUM(F15:F16)</f>
        <v>20199715.760000002</v>
      </c>
    </row>
    <row r="18" spans="2:6" ht="18">
      <c r="B18" s="198" t="s">
        <v>308</v>
      </c>
      <c r="C18" s="199"/>
      <c r="D18" s="199"/>
      <c r="E18" s="199"/>
      <c r="F18" s="200"/>
    </row>
    <row r="19" spans="2:6" ht="18">
      <c r="B19" s="201" t="s">
        <v>237</v>
      </c>
      <c r="C19" s="202" t="s">
        <v>236</v>
      </c>
      <c r="D19" s="192">
        <v>6</v>
      </c>
      <c r="E19" s="192">
        <v>680000</v>
      </c>
      <c r="F19" s="192">
        <v>2821100</v>
      </c>
    </row>
    <row r="20" spans="2:6" ht="18">
      <c r="B20" s="193" t="s">
        <v>309</v>
      </c>
      <c r="C20" s="194"/>
      <c r="D20" s="192">
        <f>SUM(D19)</f>
        <v>6</v>
      </c>
      <c r="E20" s="192">
        <f>SUM(E19)</f>
        <v>680000</v>
      </c>
      <c r="F20" s="192">
        <f>SUM(F19)</f>
        <v>2821100</v>
      </c>
    </row>
    <row r="21" spans="2:6" ht="18">
      <c r="B21" s="198" t="s">
        <v>310</v>
      </c>
      <c r="C21" s="199"/>
      <c r="D21" s="199"/>
      <c r="E21" s="199"/>
      <c r="F21" s="200"/>
    </row>
    <row r="22" spans="2:6" ht="18">
      <c r="B22" s="201" t="s">
        <v>311</v>
      </c>
      <c r="C22" s="202" t="s">
        <v>274</v>
      </c>
      <c r="D22" s="192">
        <v>2</v>
      </c>
      <c r="E22" s="192">
        <v>500000</v>
      </c>
      <c r="F22" s="192">
        <v>3575000</v>
      </c>
    </row>
    <row r="23" spans="2:6" ht="18">
      <c r="B23" s="193" t="s">
        <v>312</v>
      </c>
      <c r="C23" s="194"/>
      <c r="D23" s="192">
        <f>SUM(D22)</f>
        <v>2</v>
      </c>
      <c r="E23" s="192">
        <f>SUM(E22)</f>
        <v>500000</v>
      </c>
      <c r="F23" s="192">
        <f>SUM(F22)</f>
        <v>3575000</v>
      </c>
    </row>
    <row r="24" spans="2:6" ht="18">
      <c r="B24" s="193" t="s">
        <v>305</v>
      </c>
      <c r="C24" s="194"/>
      <c r="D24" s="192">
        <f>D17+D20+D23</f>
        <v>18</v>
      </c>
      <c r="E24" s="192">
        <f>E17+E20+E23</f>
        <v>17419671</v>
      </c>
      <c r="F24" s="192">
        <f>F17+F20+F23</f>
        <v>26595815.760000002</v>
      </c>
    </row>
    <row r="26" spans="2:6" s="204" customFormat="1" ht="23.25">
      <c r="B26" s="203" t="s">
        <v>313</v>
      </c>
      <c r="C26" s="203"/>
      <c r="D26" s="203"/>
      <c r="E26" s="203"/>
      <c r="F26" s="203"/>
    </row>
    <row r="27" spans="2:6" s="204" customFormat="1" ht="18">
      <c r="B27" s="205" t="s">
        <v>29</v>
      </c>
      <c r="C27" s="206" t="s">
        <v>13</v>
      </c>
      <c r="D27" s="206" t="s">
        <v>3</v>
      </c>
      <c r="E27" s="206" t="s">
        <v>45</v>
      </c>
      <c r="F27" s="206" t="s">
        <v>1</v>
      </c>
    </row>
    <row r="28" spans="2:6" s="204" customFormat="1" ht="18">
      <c r="B28" s="207" t="s">
        <v>308</v>
      </c>
      <c r="C28" s="208"/>
      <c r="D28" s="208"/>
      <c r="E28" s="208"/>
      <c r="F28" s="209"/>
    </row>
    <row r="29" spans="2:6" s="204" customFormat="1" ht="18">
      <c r="B29" s="210" t="s">
        <v>180</v>
      </c>
      <c r="C29" s="211" t="s">
        <v>181</v>
      </c>
      <c r="D29" s="212">
        <v>1</v>
      </c>
      <c r="E29" s="212">
        <v>26777</v>
      </c>
      <c r="F29" s="212">
        <v>92916.19</v>
      </c>
    </row>
    <row r="30" spans="2:6" s="204" customFormat="1" ht="18">
      <c r="B30" s="213" t="s">
        <v>309</v>
      </c>
      <c r="C30" s="214"/>
      <c r="D30" s="215">
        <f>SUM(D29)</f>
        <v>1</v>
      </c>
      <c r="E30" s="215">
        <f>SUM(E29)</f>
        <v>26777</v>
      </c>
      <c r="F30" s="215">
        <f>SUM(F29)</f>
        <v>92916.19</v>
      </c>
    </row>
    <row r="31" spans="2:6" s="204" customFormat="1" ht="18">
      <c r="B31" s="216" t="s">
        <v>305</v>
      </c>
      <c r="C31" s="217"/>
      <c r="D31" s="212">
        <f>SUM(D30)</f>
        <v>1</v>
      </c>
      <c r="E31" s="212">
        <f>SUM(E30)</f>
        <v>26777</v>
      </c>
      <c r="F31" s="212">
        <f>SUM(F30)</f>
        <v>92916.19</v>
      </c>
    </row>
  </sheetData>
  <mergeCells count="18">
    <mergeCell ref="B23:C23"/>
    <mergeCell ref="B24:C24"/>
    <mergeCell ref="B26:F26"/>
    <mergeCell ref="B28:F28"/>
    <mergeCell ref="B30:C30"/>
    <mergeCell ref="B31:C31"/>
    <mergeCell ref="B12:F12"/>
    <mergeCell ref="B14:F14"/>
    <mergeCell ref="B17:C17"/>
    <mergeCell ref="B18:F18"/>
    <mergeCell ref="B20:C20"/>
    <mergeCell ref="B21:F21"/>
    <mergeCell ref="B1:C1"/>
    <mergeCell ref="B3:D3"/>
    <mergeCell ref="B4:F4"/>
    <mergeCell ref="B6:F6"/>
    <mergeCell ref="B9:C9"/>
    <mergeCell ref="B10:C10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rightToLeft="1" zoomScaleNormal="100" zoomScaleSheetLayoutView="95" workbookViewId="0">
      <selection activeCell="E9" sqref="E9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8" customHeight="1">
      <c r="B1" s="162" t="s">
        <v>290</v>
      </c>
      <c r="C1" s="162"/>
      <c r="D1" s="162"/>
      <c r="E1" s="162"/>
    </row>
    <row r="2" spans="2:8" ht="18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.95" customHeight="1">
      <c r="B3" s="163" t="s">
        <v>22</v>
      </c>
      <c r="C3" s="164"/>
      <c r="D3" s="164"/>
      <c r="E3" s="165"/>
    </row>
    <row r="4" spans="2:8" ht="12.95" customHeight="1">
      <c r="B4" s="40" t="s">
        <v>160</v>
      </c>
      <c r="C4" s="41" t="s">
        <v>161</v>
      </c>
      <c r="D4" s="76">
        <v>1.02</v>
      </c>
      <c r="E4" s="76">
        <v>1.02</v>
      </c>
      <c r="F4" s="58"/>
      <c r="G4" s="58"/>
      <c r="H4" s="59"/>
    </row>
    <row r="5" spans="2:8" ht="12.95" customHeight="1">
      <c r="B5" s="40" t="s">
        <v>130</v>
      </c>
      <c r="C5" s="41" t="s">
        <v>129</v>
      </c>
      <c r="D5" s="86">
        <v>1.08</v>
      </c>
      <c r="E5" s="94">
        <v>1.08</v>
      </c>
      <c r="F5" s="58"/>
      <c r="G5" s="58"/>
      <c r="H5" s="59"/>
    </row>
    <row r="6" spans="2:8" ht="12.95" customHeight="1">
      <c r="B6" s="39" t="s">
        <v>126</v>
      </c>
      <c r="C6" s="42" t="s">
        <v>125</v>
      </c>
      <c r="D6" s="86">
        <v>1.3</v>
      </c>
      <c r="E6" s="94">
        <v>1.3</v>
      </c>
      <c r="F6" s="58"/>
      <c r="G6" s="58"/>
      <c r="H6" s="59"/>
    </row>
    <row r="7" spans="2:8" ht="12.95" customHeight="1">
      <c r="B7" s="39" t="s">
        <v>89</v>
      </c>
      <c r="C7" s="44" t="s">
        <v>88</v>
      </c>
      <c r="D7" s="86">
        <v>0.45</v>
      </c>
      <c r="E7" s="94">
        <v>0.45</v>
      </c>
      <c r="F7" s="58"/>
      <c r="G7" s="58"/>
      <c r="H7" s="59"/>
    </row>
    <row r="8" spans="2:8" ht="12.95" customHeight="1">
      <c r="B8" s="39" t="s">
        <v>132</v>
      </c>
      <c r="C8" s="42" t="s">
        <v>131</v>
      </c>
      <c r="D8" s="86">
        <v>0.3</v>
      </c>
      <c r="E8" s="94">
        <v>0.3</v>
      </c>
      <c r="F8" s="58"/>
      <c r="G8" s="58"/>
      <c r="H8" s="59"/>
    </row>
    <row r="9" spans="2:8" ht="12.95" customHeight="1">
      <c r="B9" s="39" t="s">
        <v>212</v>
      </c>
      <c r="C9" s="42" t="s">
        <v>213</v>
      </c>
      <c r="D9" s="86">
        <v>0.44</v>
      </c>
      <c r="E9" s="94">
        <v>0.44</v>
      </c>
      <c r="F9" s="58"/>
      <c r="G9" s="58"/>
      <c r="H9" s="59"/>
    </row>
    <row r="10" spans="2:8" ht="12.95" customHeight="1">
      <c r="B10" s="160" t="s">
        <v>49</v>
      </c>
      <c r="C10" s="158"/>
      <c r="D10" s="158"/>
      <c r="E10" s="161"/>
      <c r="F10" s="58"/>
      <c r="G10" s="58"/>
      <c r="H10" s="59"/>
    </row>
    <row r="11" spans="2:8" ht="12.95" customHeight="1">
      <c r="B11" s="40" t="s">
        <v>166</v>
      </c>
      <c r="C11" s="41" t="s">
        <v>167</v>
      </c>
      <c r="D11" s="86">
        <v>2.21</v>
      </c>
      <c r="E11" s="70">
        <v>2.21</v>
      </c>
      <c r="F11" s="58"/>
      <c r="G11" s="58"/>
      <c r="H11" s="59"/>
    </row>
    <row r="12" spans="2:8" ht="12.95" customHeight="1">
      <c r="B12" s="160" t="s">
        <v>24</v>
      </c>
      <c r="C12" s="158"/>
      <c r="D12" s="158"/>
      <c r="E12" s="161"/>
    </row>
    <row r="13" spans="2:8" ht="12.95" customHeight="1">
      <c r="B13" s="48" t="s">
        <v>104</v>
      </c>
      <c r="C13" s="49" t="s">
        <v>105</v>
      </c>
      <c r="D13" s="86">
        <v>0.36</v>
      </c>
      <c r="E13" s="70">
        <v>0.35</v>
      </c>
    </row>
    <row r="14" spans="2:8" ht="12.95" customHeight="1">
      <c r="B14" s="39" t="s">
        <v>86</v>
      </c>
      <c r="C14" s="44" t="s">
        <v>85</v>
      </c>
      <c r="D14" s="86">
        <v>29.33</v>
      </c>
      <c r="E14" s="94">
        <v>29.5</v>
      </c>
    </row>
    <row r="15" spans="2:8" ht="12.95" customHeight="1">
      <c r="B15" s="39" t="s">
        <v>168</v>
      </c>
      <c r="C15" s="44" t="s">
        <v>169</v>
      </c>
      <c r="D15" s="86">
        <v>12.54</v>
      </c>
      <c r="E15" s="94">
        <v>12.5</v>
      </c>
    </row>
    <row r="16" spans="2:8" ht="12.95" customHeight="1">
      <c r="B16" s="160" t="s">
        <v>35</v>
      </c>
      <c r="C16" s="158"/>
      <c r="D16" s="158"/>
      <c r="E16" s="161"/>
    </row>
    <row r="17" spans="2:8" ht="12.95" customHeight="1">
      <c r="B17" s="40" t="s">
        <v>178</v>
      </c>
      <c r="C17" s="41" t="s">
        <v>179</v>
      </c>
      <c r="D17" s="86">
        <v>0.56000000000000005</v>
      </c>
      <c r="E17" s="94">
        <v>0.56000000000000005</v>
      </c>
    </row>
    <row r="18" spans="2:8" ht="12.95" customHeight="1">
      <c r="B18" s="40" t="s">
        <v>153</v>
      </c>
      <c r="C18" s="41" t="s">
        <v>154</v>
      </c>
      <c r="D18" s="86">
        <v>0.35</v>
      </c>
      <c r="E18" s="94">
        <v>0.35</v>
      </c>
    </row>
    <row r="19" spans="2:8" ht="12.95" customHeight="1">
      <c r="B19" s="163" t="s">
        <v>25</v>
      </c>
      <c r="C19" s="164"/>
      <c r="D19" s="164"/>
      <c r="E19" s="165"/>
    </row>
    <row r="20" spans="2:8" ht="12.95" customHeight="1">
      <c r="B20" s="77" t="s">
        <v>110</v>
      </c>
      <c r="C20" s="78" t="s">
        <v>111</v>
      </c>
      <c r="D20" s="82">
        <v>2</v>
      </c>
      <c r="E20" s="70">
        <v>2</v>
      </c>
    </row>
    <row r="21" spans="2:8" ht="12.95" customHeight="1">
      <c r="B21" s="39" t="s">
        <v>67</v>
      </c>
      <c r="C21" s="44" t="s">
        <v>68</v>
      </c>
      <c r="D21" s="86">
        <v>0.95</v>
      </c>
      <c r="E21" s="82">
        <v>0.95</v>
      </c>
    </row>
    <row r="22" spans="2:8" ht="12.95" customHeight="1">
      <c r="B22" s="39" t="s">
        <v>199</v>
      </c>
      <c r="C22" s="44" t="s">
        <v>200</v>
      </c>
      <c r="D22" s="86">
        <v>1.51</v>
      </c>
      <c r="E22" s="82">
        <v>1.51</v>
      </c>
    </row>
    <row r="23" spans="2:8" ht="12.95" customHeight="1">
      <c r="B23" s="39" t="s">
        <v>195</v>
      </c>
      <c r="C23" s="44" t="s">
        <v>196</v>
      </c>
      <c r="D23" s="86">
        <v>2.2200000000000002</v>
      </c>
      <c r="E23" s="94">
        <v>2.2200000000000002</v>
      </c>
    </row>
    <row r="24" spans="2:8" ht="12.95" customHeight="1">
      <c r="B24" s="39" t="s">
        <v>93</v>
      </c>
      <c r="C24" s="44" t="s">
        <v>92</v>
      </c>
      <c r="D24" s="86">
        <v>6</v>
      </c>
      <c r="E24" s="94">
        <v>6</v>
      </c>
    </row>
    <row r="25" spans="2:8" ht="12.95" customHeight="1">
      <c r="B25" s="40" t="s">
        <v>106</v>
      </c>
      <c r="C25" s="41" t="s">
        <v>107</v>
      </c>
      <c r="D25" s="86">
        <v>2.2000000000000002</v>
      </c>
      <c r="E25" s="94">
        <v>2.2000000000000002</v>
      </c>
    </row>
    <row r="26" spans="2:8" ht="12.95" customHeight="1">
      <c r="B26" s="167" t="s">
        <v>61</v>
      </c>
      <c r="C26" s="164"/>
      <c r="D26" s="164"/>
      <c r="E26" s="168"/>
    </row>
    <row r="27" spans="2:8" ht="12.95" customHeight="1">
      <c r="B27" s="39" t="s">
        <v>76</v>
      </c>
      <c r="C27" s="44" t="s">
        <v>77</v>
      </c>
      <c r="D27" s="82">
        <v>6.27</v>
      </c>
      <c r="E27" s="82">
        <v>6.27</v>
      </c>
      <c r="F27" s="58"/>
      <c r="G27" s="58"/>
      <c r="H27" s="59"/>
    </row>
    <row r="28" spans="2:8" ht="12.95" customHeight="1">
      <c r="B28" s="39" t="s">
        <v>158</v>
      </c>
      <c r="C28" s="44" t="s">
        <v>159</v>
      </c>
      <c r="D28" s="86">
        <v>85</v>
      </c>
      <c r="E28" s="82">
        <v>85</v>
      </c>
      <c r="F28" s="58"/>
      <c r="G28" s="58"/>
      <c r="H28" s="59"/>
    </row>
    <row r="29" spans="2:8" ht="12.95" customHeight="1">
      <c r="B29" s="163" t="s">
        <v>27</v>
      </c>
      <c r="C29" s="164"/>
      <c r="D29" s="164"/>
      <c r="E29" s="165"/>
    </row>
    <row r="30" spans="2:8" ht="12.95" customHeight="1">
      <c r="B30" s="39" t="s">
        <v>95</v>
      </c>
      <c r="C30" s="42" t="s">
        <v>94</v>
      </c>
      <c r="D30" s="86">
        <v>0.94</v>
      </c>
      <c r="E30" s="82">
        <v>0.94</v>
      </c>
    </row>
    <row r="31" spans="2:8" ht="12.95" customHeight="1">
      <c r="B31" s="40" t="s">
        <v>80</v>
      </c>
      <c r="C31" s="41" t="s">
        <v>81</v>
      </c>
      <c r="D31" s="86">
        <v>21</v>
      </c>
      <c r="E31" s="82">
        <v>21</v>
      </c>
    </row>
    <row r="32" spans="2:8" ht="12.95" customHeight="1">
      <c r="B32" s="89" t="s">
        <v>285</v>
      </c>
      <c r="C32" s="90" t="s">
        <v>286</v>
      </c>
      <c r="D32" s="86">
        <v>8.25</v>
      </c>
      <c r="E32" s="94">
        <v>8.25</v>
      </c>
    </row>
    <row r="33" spans="2:8" ht="19.5" customHeight="1">
      <c r="B33" s="166" t="s">
        <v>291</v>
      </c>
      <c r="C33" s="166"/>
      <c r="D33" s="166"/>
      <c r="E33" s="166"/>
    </row>
    <row r="34" spans="2:8" ht="17.25" customHeight="1">
      <c r="B34" s="43" t="s">
        <v>29</v>
      </c>
      <c r="C34" s="43" t="s">
        <v>13</v>
      </c>
      <c r="D34" s="43" t="s">
        <v>33</v>
      </c>
      <c r="E34" s="43" t="s">
        <v>34</v>
      </c>
    </row>
    <row r="35" spans="2:8" ht="12.95" customHeight="1">
      <c r="B35" s="157" t="s">
        <v>22</v>
      </c>
      <c r="C35" s="158"/>
      <c r="D35" s="158"/>
      <c r="E35" s="159"/>
    </row>
    <row r="36" spans="2:8" ht="12.95" customHeight="1">
      <c r="B36" s="39" t="s">
        <v>101</v>
      </c>
      <c r="C36" s="42" t="s">
        <v>100</v>
      </c>
      <c r="D36" s="68">
        <v>1</v>
      </c>
      <c r="E36" s="68">
        <v>1</v>
      </c>
    </row>
    <row r="37" spans="2:8" ht="12.95" customHeight="1">
      <c r="B37" s="39" t="s">
        <v>108</v>
      </c>
      <c r="C37" s="42" t="s">
        <v>109</v>
      </c>
      <c r="D37" s="68">
        <v>1</v>
      </c>
      <c r="E37" s="68">
        <v>1</v>
      </c>
    </row>
    <row r="38" spans="2:8" ht="12.95" customHeight="1">
      <c r="B38" s="39" t="s">
        <v>185</v>
      </c>
      <c r="C38" s="42" t="s">
        <v>186</v>
      </c>
      <c r="D38" s="60">
        <v>0.11</v>
      </c>
      <c r="E38" s="70">
        <v>0.11</v>
      </c>
    </row>
    <row r="39" spans="2:8" ht="12.95" customHeight="1">
      <c r="B39" s="39" t="s">
        <v>191</v>
      </c>
      <c r="C39" s="42" t="s">
        <v>192</v>
      </c>
      <c r="D39" s="60">
        <v>1</v>
      </c>
      <c r="E39" s="70">
        <v>1</v>
      </c>
    </row>
    <row r="40" spans="2:8" ht="12.95" customHeight="1">
      <c r="B40" s="64" t="s">
        <v>197</v>
      </c>
      <c r="C40" s="71" t="s">
        <v>198</v>
      </c>
      <c r="D40" s="72">
        <v>1</v>
      </c>
      <c r="E40" s="70">
        <v>1</v>
      </c>
    </row>
    <row r="41" spans="2:8" ht="12.95" customHeight="1">
      <c r="B41" s="39" t="s">
        <v>123</v>
      </c>
      <c r="C41" s="42" t="s">
        <v>124</v>
      </c>
      <c r="D41" s="63">
        <v>1</v>
      </c>
      <c r="E41" s="70">
        <v>1</v>
      </c>
      <c r="F41" s="58"/>
      <c r="G41" s="58"/>
      <c r="H41" s="59"/>
    </row>
    <row r="42" spans="2:8" ht="12.95" customHeight="1">
      <c r="B42" s="39" t="s">
        <v>60</v>
      </c>
      <c r="C42" s="42" t="s">
        <v>84</v>
      </c>
      <c r="D42" s="63">
        <v>0.24</v>
      </c>
      <c r="E42" s="70">
        <v>0.24</v>
      </c>
      <c r="F42" s="58"/>
      <c r="G42" s="58"/>
      <c r="H42" s="59"/>
    </row>
    <row r="43" spans="2:8" ht="12.95" customHeight="1">
      <c r="B43" s="39" t="s">
        <v>226</v>
      </c>
      <c r="C43" s="42" t="s">
        <v>227</v>
      </c>
      <c r="D43" s="80">
        <v>0.35</v>
      </c>
      <c r="E43" s="80">
        <v>0.35</v>
      </c>
      <c r="F43" s="58"/>
      <c r="G43" s="58"/>
      <c r="H43" s="59"/>
    </row>
    <row r="44" spans="2:8" ht="12.95" customHeight="1">
      <c r="B44" s="39" t="s">
        <v>128</v>
      </c>
      <c r="C44" s="42" t="s">
        <v>127</v>
      </c>
      <c r="D44" s="80">
        <v>0.81</v>
      </c>
      <c r="E44" s="80">
        <v>0.81</v>
      </c>
      <c r="F44" s="58"/>
      <c r="G44" s="58"/>
      <c r="H44" s="59"/>
    </row>
    <row r="45" spans="2:8" ht="12.95" customHeight="1">
      <c r="B45" s="39" t="s">
        <v>99</v>
      </c>
      <c r="C45" s="42" t="s">
        <v>98</v>
      </c>
      <c r="D45" s="80">
        <v>1</v>
      </c>
      <c r="E45" s="70">
        <v>1</v>
      </c>
      <c r="F45" s="58"/>
      <c r="G45" s="58"/>
      <c r="H45" s="59"/>
    </row>
    <row r="46" spans="2:8" ht="12.95" customHeight="1">
      <c r="B46" s="39" t="s">
        <v>251</v>
      </c>
      <c r="C46" s="44" t="s">
        <v>252</v>
      </c>
      <c r="D46" s="80">
        <v>0.22</v>
      </c>
      <c r="E46" s="70">
        <v>0.22</v>
      </c>
      <c r="F46" s="58"/>
      <c r="G46" s="58"/>
      <c r="H46" s="59"/>
    </row>
    <row r="47" spans="2:8" ht="12.95" customHeight="1">
      <c r="B47" s="160" t="s">
        <v>35</v>
      </c>
      <c r="C47" s="158"/>
      <c r="D47" s="158"/>
      <c r="E47" s="161"/>
    </row>
    <row r="48" spans="2:8" ht="12.95" customHeight="1">
      <c r="B48" s="39" t="s">
        <v>82</v>
      </c>
      <c r="C48" s="42" t="s">
        <v>83</v>
      </c>
      <c r="D48" s="63">
        <v>0.5</v>
      </c>
      <c r="E48" s="70">
        <v>0.5</v>
      </c>
    </row>
    <row r="49" spans="2:5" ht="12.95" customHeight="1">
      <c r="B49" s="39" t="s">
        <v>65</v>
      </c>
      <c r="C49" s="42" t="s">
        <v>66</v>
      </c>
      <c r="D49" s="63">
        <v>0.8</v>
      </c>
      <c r="E49" s="70">
        <v>0.8</v>
      </c>
    </row>
    <row r="50" spans="2:5" ht="12.95" customHeight="1">
      <c r="B50" s="157" t="s">
        <v>36</v>
      </c>
      <c r="C50" s="158"/>
      <c r="D50" s="158"/>
      <c r="E50" s="159"/>
    </row>
    <row r="51" spans="2:5" ht="12.95" customHeight="1">
      <c r="B51" s="39" t="s">
        <v>221</v>
      </c>
      <c r="C51" s="42" t="s">
        <v>220</v>
      </c>
      <c r="D51" s="66">
        <v>0.9</v>
      </c>
      <c r="E51" s="67">
        <v>0.9</v>
      </c>
    </row>
    <row r="52" spans="2:5" ht="12.95" customHeight="1">
      <c r="B52" s="39" t="s">
        <v>52</v>
      </c>
      <c r="C52" s="42" t="s">
        <v>53</v>
      </c>
      <c r="D52" s="66">
        <v>0.25</v>
      </c>
      <c r="E52" s="67">
        <v>0.25</v>
      </c>
    </row>
    <row r="53" spans="2:5" ht="12.95" customHeight="1">
      <c r="B53" s="39" t="s">
        <v>102</v>
      </c>
      <c r="C53" s="42" t="s">
        <v>103</v>
      </c>
      <c r="D53" s="66">
        <v>0.2</v>
      </c>
      <c r="E53" s="67">
        <v>0.2</v>
      </c>
    </row>
    <row r="54" spans="2:5" ht="12.95" customHeight="1">
      <c r="B54" s="98" t="s">
        <v>277</v>
      </c>
      <c r="C54" s="99" t="s">
        <v>278</v>
      </c>
      <c r="D54" s="66">
        <v>0.55000000000000004</v>
      </c>
      <c r="E54" s="67">
        <v>0.55000000000000004</v>
      </c>
    </row>
    <row r="55" spans="2:5" ht="12.95" customHeight="1">
      <c r="B55" s="169" t="s">
        <v>24</v>
      </c>
      <c r="C55" s="170"/>
      <c r="D55" s="170"/>
      <c r="E55" s="171"/>
    </row>
    <row r="56" spans="2:5" ht="12.95" customHeight="1">
      <c r="B56" s="48" t="s">
        <v>74</v>
      </c>
      <c r="C56" s="49" t="s">
        <v>75</v>
      </c>
      <c r="D56" s="66" t="s">
        <v>37</v>
      </c>
      <c r="E56" s="67" t="s">
        <v>37</v>
      </c>
    </row>
    <row r="57" spans="2:5" ht="12.95" customHeight="1">
      <c r="B57" s="163" t="s">
        <v>25</v>
      </c>
      <c r="C57" s="164"/>
      <c r="D57" s="164"/>
      <c r="E57" s="165"/>
    </row>
    <row r="58" spans="2:5" ht="12.95" customHeight="1">
      <c r="B58" s="39" t="s">
        <v>202</v>
      </c>
      <c r="C58" s="42" t="s">
        <v>201</v>
      </c>
      <c r="D58" s="66">
        <v>100</v>
      </c>
      <c r="E58" s="67">
        <v>100</v>
      </c>
    </row>
    <row r="59" spans="2:5" ht="12.95" customHeight="1">
      <c r="B59" s="48" t="s">
        <v>238</v>
      </c>
      <c r="C59" s="49" t="s">
        <v>239</v>
      </c>
      <c r="D59" s="86">
        <v>1.69</v>
      </c>
      <c r="E59" s="94">
        <v>1.71</v>
      </c>
    </row>
    <row r="60" spans="2:5" ht="12.95" customHeight="1">
      <c r="B60" s="157" t="s">
        <v>27</v>
      </c>
      <c r="C60" s="158"/>
      <c r="D60" s="158"/>
      <c r="E60" s="159"/>
    </row>
    <row r="61" spans="2:5" ht="12.95" customHeight="1">
      <c r="B61" s="39" t="s">
        <v>58</v>
      </c>
      <c r="C61" s="42" t="s">
        <v>59</v>
      </c>
      <c r="D61" s="73" t="s">
        <v>37</v>
      </c>
      <c r="E61" s="73" t="s">
        <v>37</v>
      </c>
    </row>
    <row r="62" spans="2:5" ht="12.95" customHeight="1">
      <c r="B62" s="157" t="s">
        <v>61</v>
      </c>
      <c r="C62" s="158"/>
      <c r="D62" s="158"/>
      <c r="E62" s="159"/>
    </row>
    <row r="63" spans="2:5" ht="12.95" customHeight="1">
      <c r="B63" s="39" t="s">
        <v>194</v>
      </c>
      <c r="C63" s="42" t="s">
        <v>193</v>
      </c>
      <c r="D63" s="73">
        <v>9.2200000000000006</v>
      </c>
      <c r="E63" s="73">
        <v>9</v>
      </c>
    </row>
  </sheetData>
  <mergeCells count="16">
    <mergeCell ref="B62:E62"/>
    <mergeCell ref="B16:E16"/>
    <mergeCell ref="B1:E1"/>
    <mergeCell ref="B3:E3"/>
    <mergeCell ref="B33:E33"/>
    <mergeCell ref="B19:E19"/>
    <mergeCell ref="B26:E26"/>
    <mergeCell ref="B29:E29"/>
    <mergeCell ref="B12:E12"/>
    <mergeCell ref="B10:E10"/>
    <mergeCell ref="B35:E35"/>
    <mergeCell ref="B60:E60"/>
    <mergeCell ref="B50:E50"/>
    <mergeCell ref="B55:E55"/>
    <mergeCell ref="B47:E47"/>
    <mergeCell ref="B57:E57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zoomScaleNormal="100" workbookViewId="0">
      <selection activeCell="D8" sqref="D8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172" t="s">
        <v>56</v>
      </c>
      <c r="C1" s="172"/>
      <c r="D1" s="172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7">
        <v>42191</v>
      </c>
      <c r="D3" s="53" t="s">
        <v>147</v>
      </c>
    </row>
    <row r="4" spans="1:4" ht="62.25" customHeight="1">
      <c r="B4" s="52" t="s">
        <v>39</v>
      </c>
      <c r="C4" s="57">
        <v>42564</v>
      </c>
      <c r="D4" s="53" t="s">
        <v>146</v>
      </c>
    </row>
    <row r="5" spans="1:4" ht="53.25" customHeight="1">
      <c r="B5" s="52" t="s">
        <v>43</v>
      </c>
      <c r="C5" s="57">
        <v>42922</v>
      </c>
      <c r="D5" s="53" t="s">
        <v>148</v>
      </c>
    </row>
    <row r="6" spans="1:4" ht="53.25" customHeight="1">
      <c r="B6" s="52" t="s">
        <v>42</v>
      </c>
      <c r="C6" s="57">
        <v>42953</v>
      </c>
      <c r="D6" s="53" t="s">
        <v>145</v>
      </c>
    </row>
    <row r="7" spans="1:4" ht="39.950000000000003" customHeight="1">
      <c r="B7" s="52" t="s">
        <v>41</v>
      </c>
      <c r="C7" s="57">
        <v>42799</v>
      </c>
      <c r="D7" s="53" t="s">
        <v>119</v>
      </c>
    </row>
    <row r="8" spans="1:4" ht="66.75" customHeight="1">
      <c r="B8" s="52" t="s">
        <v>40</v>
      </c>
      <c r="C8" s="57">
        <v>42591</v>
      </c>
      <c r="D8" s="53" t="s">
        <v>143</v>
      </c>
    </row>
    <row r="9" spans="1:4" ht="39.950000000000003" customHeight="1">
      <c r="B9" s="54" t="s">
        <v>54</v>
      </c>
      <c r="C9" s="57">
        <v>43697</v>
      </c>
      <c r="D9" s="53" t="s">
        <v>144</v>
      </c>
    </row>
    <row r="10" spans="1:4" ht="39.950000000000003" customHeight="1">
      <c r="B10" s="54" t="s">
        <v>55</v>
      </c>
      <c r="C10" s="57">
        <v>43697</v>
      </c>
      <c r="D10" s="53" t="s">
        <v>150</v>
      </c>
    </row>
    <row r="11" spans="1:4" ht="39.950000000000003" customHeight="1">
      <c r="B11" s="38" t="s">
        <v>62</v>
      </c>
      <c r="C11" s="57">
        <v>44138</v>
      </c>
      <c r="D11" s="55" t="s">
        <v>120</v>
      </c>
    </row>
    <row r="12" spans="1:4" ht="39.950000000000003" customHeight="1">
      <c r="B12" s="38" t="s">
        <v>63</v>
      </c>
      <c r="C12" s="57">
        <v>44138</v>
      </c>
      <c r="D12" s="55" t="s">
        <v>149</v>
      </c>
    </row>
    <row r="13" spans="1:4" ht="39.950000000000003" customHeight="1">
      <c r="B13" s="48" t="s">
        <v>91</v>
      </c>
      <c r="C13" s="62">
        <v>44437</v>
      </c>
      <c r="D13" s="55" t="s">
        <v>142</v>
      </c>
    </row>
    <row r="14" spans="1:4" ht="31.5" customHeight="1">
      <c r="B14" s="50" t="s">
        <v>116</v>
      </c>
      <c r="C14" s="62">
        <v>44458</v>
      </c>
      <c r="D14" s="55" t="s">
        <v>121</v>
      </c>
    </row>
    <row r="15" spans="1:4" ht="31.5" customHeight="1">
      <c r="B15" s="39" t="s">
        <v>117</v>
      </c>
      <c r="C15" s="62">
        <v>44458</v>
      </c>
      <c r="D15" s="55" t="s">
        <v>122</v>
      </c>
    </row>
    <row r="16" spans="1:4" ht="32.25" customHeight="1">
      <c r="B16" s="48" t="s">
        <v>118</v>
      </c>
      <c r="C16" s="62">
        <v>44458</v>
      </c>
      <c r="D16" s="55" t="s">
        <v>141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rightToLeft="1" topLeftCell="B1" zoomScaleNormal="100" workbookViewId="0">
      <selection activeCell="C32" sqref="C32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205" width="9" style="46"/>
    <col min="206" max="206" width="0" style="46" hidden="1" customWidth="1"/>
    <col min="207" max="207" width="1" style="46" customWidth="1"/>
    <col min="208" max="208" width="21.75" style="46" customWidth="1"/>
    <col min="209" max="209" width="91.875" style="46" customWidth="1"/>
    <col min="210" max="461" width="9" style="46"/>
    <col min="462" max="462" width="0" style="46" hidden="1" customWidth="1"/>
    <col min="463" max="463" width="1" style="46" customWidth="1"/>
    <col min="464" max="464" width="21.75" style="46" customWidth="1"/>
    <col min="465" max="465" width="91.875" style="46" customWidth="1"/>
    <col min="466" max="717" width="9" style="46"/>
    <col min="718" max="718" width="0" style="46" hidden="1" customWidth="1"/>
    <col min="719" max="719" width="1" style="46" customWidth="1"/>
    <col min="720" max="720" width="21.75" style="46" customWidth="1"/>
    <col min="721" max="721" width="91.875" style="46" customWidth="1"/>
    <col min="722" max="973" width="9" style="46"/>
    <col min="974" max="974" width="0" style="46" hidden="1" customWidth="1"/>
    <col min="975" max="975" width="1" style="46" customWidth="1"/>
    <col min="976" max="976" width="21.75" style="46" customWidth="1"/>
    <col min="977" max="977" width="91.875" style="46" customWidth="1"/>
    <col min="978" max="1229" width="9" style="46"/>
    <col min="1230" max="1230" width="0" style="46" hidden="1" customWidth="1"/>
    <col min="1231" max="1231" width="1" style="46" customWidth="1"/>
    <col min="1232" max="1232" width="21.75" style="46" customWidth="1"/>
    <col min="1233" max="1233" width="91.875" style="46" customWidth="1"/>
    <col min="1234" max="1485" width="9" style="46"/>
    <col min="1486" max="1486" width="0" style="46" hidden="1" customWidth="1"/>
    <col min="1487" max="1487" width="1" style="46" customWidth="1"/>
    <col min="1488" max="1488" width="21.75" style="46" customWidth="1"/>
    <col min="1489" max="1489" width="91.875" style="46" customWidth="1"/>
    <col min="1490" max="1741" width="9" style="46"/>
    <col min="1742" max="1742" width="0" style="46" hidden="1" customWidth="1"/>
    <col min="1743" max="1743" width="1" style="46" customWidth="1"/>
    <col min="1744" max="1744" width="21.75" style="46" customWidth="1"/>
    <col min="1745" max="1745" width="91.875" style="46" customWidth="1"/>
    <col min="1746" max="1997" width="9" style="46"/>
    <col min="1998" max="1998" width="0" style="46" hidden="1" customWidth="1"/>
    <col min="1999" max="1999" width="1" style="46" customWidth="1"/>
    <col min="2000" max="2000" width="21.75" style="46" customWidth="1"/>
    <col min="2001" max="2001" width="91.875" style="46" customWidth="1"/>
    <col min="2002" max="2253" width="9" style="46"/>
    <col min="2254" max="2254" width="0" style="46" hidden="1" customWidth="1"/>
    <col min="2255" max="2255" width="1" style="46" customWidth="1"/>
    <col min="2256" max="2256" width="21.75" style="46" customWidth="1"/>
    <col min="2257" max="2257" width="91.875" style="46" customWidth="1"/>
    <col min="2258" max="2509" width="9" style="46"/>
    <col min="2510" max="2510" width="0" style="46" hidden="1" customWidth="1"/>
    <col min="2511" max="2511" width="1" style="46" customWidth="1"/>
    <col min="2512" max="2512" width="21.75" style="46" customWidth="1"/>
    <col min="2513" max="2513" width="91.875" style="46" customWidth="1"/>
    <col min="2514" max="2765" width="9" style="46"/>
    <col min="2766" max="2766" width="0" style="46" hidden="1" customWidth="1"/>
    <col min="2767" max="2767" width="1" style="46" customWidth="1"/>
    <col min="2768" max="2768" width="21.75" style="46" customWidth="1"/>
    <col min="2769" max="2769" width="91.875" style="46" customWidth="1"/>
    <col min="2770" max="3021" width="9" style="46"/>
    <col min="3022" max="3022" width="0" style="46" hidden="1" customWidth="1"/>
    <col min="3023" max="3023" width="1" style="46" customWidth="1"/>
    <col min="3024" max="3024" width="21.75" style="46" customWidth="1"/>
    <col min="3025" max="3025" width="91.875" style="46" customWidth="1"/>
    <col min="3026" max="3277" width="9" style="46"/>
    <col min="3278" max="3278" width="0" style="46" hidden="1" customWidth="1"/>
    <col min="3279" max="3279" width="1" style="46" customWidth="1"/>
    <col min="3280" max="3280" width="21.75" style="46" customWidth="1"/>
    <col min="3281" max="3281" width="91.875" style="46" customWidth="1"/>
    <col min="3282" max="3533" width="9" style="46"/>
    <col min="3534" max="3534" width="0" style="46" hidden="1" customWidth="1"/>
    <col min="3535" max="3535" width="1" style="46" customWidth="1"/>
    <col min="3536" max="3536" width="21.75" style="46" customWidth="1"/>
    <col min="3537" max="3537" width="91.875" style="46" customWidth="1"/>
    <col min="3538" max="3789" width="9" style="46"/>
    <col min="3790" max="3790" width="0" style="46" hidden="1" customWidth="1"/>
    <col min="3791" max="3791" width="1" style="46" customWidth="1"/>
    <col min="3792" max="3792" width="21.75" style="46" customWidth="1"/>
    <col min="3793" max="3793" width="91.875" style="46" customWidth="1"/>
    <col min="3794" max="4045" width="9" style="46"/>
    <col min="4046" max="4046" width="0" style="46" hidden="1" customWidth="1"/>
    <col min="4047" max="4047" width="1" style="46" customWidth="1"/>
    <col min="4048" max="4048" width="21.75" style="46" customWidth="1"/>
    <col min="4049" max="4049" width="91.875" style="46" customWidth="1"/>
    <col min="4050" max="4301" width="9" style="46"/>
    <col min="4302" max="4302" width="0" style="46" hidden="1" customWidth="1"/>
    <col min="4303" max="4303" width="1" style="46" customWidth="1"/>
    <col min="4304" max="4304" width="21.75" style="46" customWidth="1"/>
    <col min="4305" max="4305" width="91.875" style="46" customWidth="1"/>
    <col min="4306" max="4557" width="9" style="46"/>
    <col min="4558" max="4558" width="0" style="46" hidden="1" customWidth="1"/>
    <col min="4559" max="4559" width="1" style="46" customWidth="1"/>
    <col min="4560" max="4560" width="21.75" style="46" customWidth="1"/>
    <col min="4561" max="4561" width="91.875" style="46" customWidth="1"/>
    <col min="4562" max="4813" width="9" style="46"/>
    <col min="4814" max="4814" width="0" style="46" hidden="1" customWidth="1"/>
    <col min="4815" max="4815" width="1" style="46" customWidth="1"/>
    <col min="4816" max="4816" width="21.75" style="46" customWidth="1"/>
    <col min="4817" max="4817" width="91.875" style="46" customWidth="1"/>
    <col min="4818" max="5069" width="9" style="46"/>
    <col min="5070" max="5070" width="0" style="46" hidden="1" customWidth="1"/>
    <col min="5071" max="5071" width="1" style="46" customWidth="1"/>
    <col min="5072" max="5072" width="21.75" style="46" customWidth="1"/>
    <col min="5073" max="5073" width="91.875" style="46" customWidth="1"/>
    <col min="5074" max="5325" width="9" style="46"/>
    <col min="5326" max="5326" width="0" style="46" hidden="1" customWidth="1"/>
    <col min="5327" max="5327" width="1" style="46" customWidth="1"/>
    <col min="5328" max="5328" width="21.75" style="46" customWidth="1"/>
    <col min="5329" max="5329" width="91.875" style="46" customWidth="1"/>
    <col min="5330" max="5581" width="9" style="46"/>
    <col min="5582" max="5582" width="0" style="46" hidden="1" customWidth="1"/>
    <col min="5583" max="5583" width="1" style="46" customWidth="1"/>
    <col min="5584" max="5584" width="21.75" style="46" customWidth="1"/>
    <col min="5585" max="5585" width="91.875" style="46" customWidth="1"/>
    <col min="5586" max="5837" width="9" style="46"/>
    <col min="5838" max="5838" width="0" style="46" hidden="1" customWidth="1"/>
    <col min="5839" max="5839" width="1" style="46" customWidth="1"/>
    <col min="5840" max="5840" width="21.75" style="46" customWidth="1"/>
    <col min="5841" max="5841" width="91.875" style="46" customWidth="1"/>
    <col min="5842" max="6093" width="9" style="46"/>
    <col min="6094" max="6094" width="0" style="46" hidden="1" customWidth="1"/>
    <col min="6095" max="6095" width="1" style="46" customWidth="1"/>
    <col min="6096" max="6096" width="21.75" style="46" customWidth="1"/>
    <col min="6097" max="6097" width="91.875" style="46" customWidth="1"/>
    <col min="6098" max="6349" width="9" style="46"/>
    <col min="6350" max="6350" width="0" style="46" hidden="1" customWidth="1"/>
    <col min="6351" max="6351" width="1" style="46" customWidth="1"/>
    <col min="6352" max="6352" width="21.75" style="46" customWidth="1"/>
    <col min="6353" max="6353" width="91.875" style="46" customWidth="1"/>
    <col min="6354" max="6605" width="9" style="46"/>
    <col min="6606" max="6606" width="0" style="46" hidden="1" customWidth="1"/>
    <col min="6607" max="6607" width="1" style="46" customWidth="1"/>
    <col min="6608" max="6608" width="21.75" style="46" customWidth="1"/>
    <col min="6609" max="6609" width="91.875" style="46" customWidth="1"/>
    <col min="6610" max="6861" width="9" style="46"/>
    <col min="6862" max="6862" width="0" style="46" hidden="1" customWidth="1"/>
    <col min="6863" max="6863" width="1" style="46" customWidth="1"/>
    <col min="6864" max="6864" width="21.75" style="46" customWidth="1"/>
    <col min="6865" max="6865" width="91.875" style="46" customWidth="1"/>
    <col min="6866" max="7117" width="9" style="46"/>
    <col min="7118" max="7118" width="0" style="46" hidden="1" customWidth="1"/>
    <col min="7119" max="7119" width="1" style="46" customWidth="1"/>
    <col min="7120" max="7120" width="21.75" style="46" customWidth="1"/>
    <col min="7121" max="7121" width="91.875" style="46" customWidth="1"/>
    <col min="7122" max="7373" width="9" style="46"/>
    <col min="7374" max="7374" width="0" style="46" hidden="1" customWidth="1"/>
    <col min="7375" max="7375" width="1" style="46" customWidth="1"/>
    <col min="7376" max="7376" width="21.75" style="46" customWidth="1"/>
    <col min="7377" max="7377" width="91.875" style="46" customWidth="1"/>
    <col min="7378" max="7629" width="9" style="46"/>
    <col min="7630" max="7630" width="0" style="46" hidden="1" customWidth="1"/>
    <col min="7631" max="7631" width="1" style="46" customWidth="1"/>
    <col min="7632" max="7632" width="21.75" style="46" customWidth="1"/>
    <col min="7633" max="7633" width="91.875" style="46" customWidth="1"/>
    <col min="7634" max="7885" width="9" style="46"/>
    <col min="7886" max="7886" width="0" style="46" hidden="1" customWidth="1"/>
    <col min="7887" max="7887" width="1" style="46" customWidth="1"/>
    <col min="7888" max="7888" width="21.75" style="46" customWidth="1"/>
    <col min="7889" max="7889" width="91.875" style="46" customWidth="1"/>
    <col min="7890" max="8141" width="9" style="46"/>
    <col min="8142" max="8142" width="0" style="46" hidden="1" customWidth="1"/>
    <col min="8143" max="8143" width="1" style="46" customWidth="1"/>
    <col min="8144" max="8144" width="21.75" style="46" customWidth="1"/>
    <col min="8145" max="8145" width="91.875" style="46" customWidth="1"/>
    <col min="8146" max="8397" width="9" style="46"/>
    <col min="8398" max="8398" width="0" style="46" hidden="1" customWidth="1"/>
    <col min="8399" max="8399" width="1" style="46" customWidth="1"/>
    <col min="8400" max="8400" width="21.75" style="46" customWidth="1"/>
    <col min="8401" max="8401" width="91.875" style="46" customWidth="1"/>
    <col min="8402" max="8653" width="9" style="46"/>
    <col min="8654" max="8654" width="0" style="46" hidden="1" customWidth="1"/>
    <col min="8655" max="8655" width="1" style="46" customWidth="1"/>
    <col min="8656" max="8656" width="21.75" style="46" customWidth="1"/>
    <col min="8657" max="8657" width="91.875" style="46" customWidth="1"/>
    <col min="8658" max="8909" width="9" style="46"/>
    <col min="8910" max="8910" width="0" style="46" hidden="1" customWidth="1"/>
    <col min="8911" max="8911" width="1" style="46" customWidth="1"/>
    <col min="8912" max="8912" width="21.75" style="46" customWidth="1"/>
    <col min="8913" max="8913" width="91.875" style="46" customWidth="1"/>
    <col min="8914" max="9165" width="9" style="46"/>
    <col min="9166" max="9166" width="0" style="46" hidden="1" customWidth="1"/>
    <col min="9167" max="9167" width="1" style="46" customWidth="1"/>
    <col min="9168" max="9168" width="21.75" style="46" customWidth="1"/>
    <col min="9169" max="9169" width="91.875" style="46" customWidth="1"/>
    <col min="9170" max="9421" width="9" style="46"/>
    <col min="9422" max="9422" width="0" style="46" hidden="1" customWidth="1"/>
    <col min="9423" max="9423" width="1" style="46" customWidth="1"/>
    <col min="9424" max="9424" width="21.75" style="46" customWidth="1"/>
    <col min="9425" max="9425" width="91.875" style="46" customWidth="1"/>
    <col min="9426" max="9677" width="9" style="46"/>
    <col min="9678" max="9678" width="0" style="46" hidden="1" customWidth="1"/>
    <col min="9679" max="9679" width="1" style="46" customWidth="1"/>
    <col min="9680" max="9680" width="21.75" style="46" customWidth="1"/>
    <col min="9681" max="9681" width="91.875" style="46" customWidth="1"/>
    <col min="9682" max="9933" width="9" style="46"/>
    <col min="9934" max="9934" width="0" style="46" hidden="1" customWidth="1"/>
    <col min="9935" max="9935" width="1" style="46" customWidth="1"/>
    <col min="9936" max="9936" width="21.75" style="46" customWidth="1"/>
    <col min="9937" max="9937" width="91.875" style="46" customWidth="1"/>
    <col min="9938" max="10189" width="9" style="46"/>
    <col min="10190" max="10190" width="0" style="46" hidden="1" customWidth="1"/>
    <col min="10191" max="10191" width="1" style="46" customWidth="1"/>
    <col min="10192" max="10192" width="21.75" style="46" customWidth="1"/>
    <col min="10193" max="10193" width="91.875" style="46" customWidth="1"/>
    <col min="10194" max="10445" width="9" style="46"/>
    <col min="10446" max="10446" width="0" style="46" hidden="1" customWidth="1"/>
    <col min="10447" max="10447" width="1" style="46" customWidth="1"/>
    <col min="10448" max="10448" width="21.75" style="46" customWidth="1"/>
    <col min="10449" max="10449" width="91.875" style="46" customWidth="1"/>
    <col min="10450" max="10701" width="9" style="46"/>
    <col min="10702" max="10702" width="0" style="46" hidden="1" customWidth="1"/>
    <col min="10703" max="10703" width="1" style="46" customWidth="1"/>
    <col min="10704" max="10704" width="21.75" style="46" customWidth="1"/>
    <col min="10705" max="10705" width="91.875" style="46" customWidth="1"/>
    <col min="10706" max="10957" width="9" style="46"/>
    <col min="10958" max="10958" width="0" style="46" hidden="1" customWidth="1"/>
    <col min="10959" max="10959" width="1" style="46" customWidth="1"/>
    <col min="10960" max="10960" width="21.75" style="46" customWidth="1"/>
    <col min="10961" max="10961" width="91.875" style="46" customWidth="1"/>
    <col min="10962" max="11213" width="9" style="46"/>
    <col min="11214" max="11214" width="0" style="46" hidden="1" customWidth="1"/>
    <col min="11215" max="11215" width="1" style="46" customWidth="1"/>
    <col min="11216" max="11216" width="21.75" style="46" customWidth="1"/>
    <col min="11217" max="11217" width="91.875" style="46" customWidth="1"/>
    <col min="11218" max="11469" width="9" style="46"/>
    <col min="11470" max="11470" width="0" style="46" hidden="1" customWidth="1"/>
    <col min="11471" max="11471" width="1" style="46" customWidth="1"/>
    <col min="11472" max="11472" width="21.75" style="46" customWidth="1"/>
    <col min="11473" max="11473" width="91.875" style="46" customWidth="1"/>
    <col min="11474" max="11725" width="9" style="46"/>
    <col min="11726" max="11726" width="0" style="46" hidden="1" customWidth="1"/>
    <col min="11727" max="11727" width="1" style="46" customWidth="1"/>
    <col min="11728" max="11728" width="21.75" style="46" customWidth="1"/>
    <col min="11729" max="11729" width="91.875" style="46" customWidth="1"/>
    <col min="11730" max="11981" width="9" style="46"/>
    <col min="11982" max="11982" width="0" style="46" hidden="1" customWidth="1"/>
    <col min="11983" max="11983" width="1" style="46" customWidth="1"/>
    <col min="11984" max="11984" width="21.75" style="46" customWidth="1"/>
    <col min="11985" max="11985" width="91.875" style="46" customWidth="1"/>
    <col min="11986" max="12237" width="9" style="46"/>
    <col min="12238" max="12238" width="0" style="46" hidden="1" customWidth="1"/>
    <col min="12239" max="12239" width="1" style="46" customWidth="1"/>
    <col min="12240" max="12240" width="21.75" style="46" customWidth="1"/>
    <col min="12241" max="12241" width="91.875" style="46" customWidth="1"/>
    <col min="12242" max="12493" width="9" style="46"/>
    <col min="12494" max="12494" width="0" style="46" hidden="1" customWidth="1"/>
    <col min="12495" max="12495" width="1" style="46" customWidth="1"/>
    <col min="12496" max="12496" width="21.75" style="46" customWidth="1"/>
    <col min="12497" max="12497" width="91.875" style="46" customWidth="1"/>
    <col min="12498" max="12749" width="9" style="46"/>
    <col min="12750" max="12750" width="0" style="46" hidden="1" customWidth="1"/>
    <col min="12751" max="12751" width="1" style="46" customWidth="1"/>
    <col min="12752" max="12752" width="21.75" style="46" customWidth="1"/>
    <col min="12753" max="12753" width="91.875" style="46" customWidth="1"/>
    <col min="12754" max="13005" width="9" style="46"/>
    <col min="13006" max="13006" width="0" style="46" hidden="1" customWidth="1"/>
    <col min="13007" max="13007" width="1" style="46" customWidth="1"/>
    <col min="13008" max="13008" width="21.75" style="46" customWidth="1"/>
    <col min="13009" max="13009" width="91.875" style="46" customWidth="1"/>
    <col min="13010" max="13261" width="9" style="46"/>
    <col min="13262" max="13262" width="0" style="46" hidden="1" customWidth="1"/>
    <col min="13263" max="13263" width="1" style="46" customWidth="1"/>
    <col min="13264" max="13264" width="21.75" style="46" customWidth="1"/>
    <col min="13265" max="13265" width="91.875" style="46" customWidth="1"/>
    <col min="13266" max="13517" width="9" style="46"/>
    <col min="13518" max="13518" width="0" style="46" hidden="1" customWidth="1"/>
    <col min="13519" max="13519" width="1" style="46" customWidth="1"/>
    <col min="13520" max="13520" width="21.75" style="46" customWidth="1"/>
    <col min="13521" max="13521" width="91.875" style="46" customWidth="1"/>
    <col min="13522" max="13773" width="9" style="46"/>
    <col min="13774" max="13774" width="0" style="46" hidden="1" customWidth="1"/>
    <col min="13775" max="13775" width="1" style="46" customWidth="1"/>
    <col min="13776" max="13776" width="21.75" style="46" customWidth="1"/>
    <col min="13777" max="13777" width="91.875" style="46" customWidth="1"/>
    <col min="13778" max="14029" width="9" style="46"/>
    <col min="14030" max="14030" width="0" style="46" hidden="1" customWidth="1"/>
    <col min="14031" max="14031" width="1" style="46" customWidth="1"/>
    <col min="14032" max="14032" width="21.75" style="46" customWidth="1"/>
    <col min="14033" max="14033" width="91.875" style="46" customWidth="1"/>
    <col min="14034" max="14285" width="9" style="46"/>
    <col min="14286" max="14286" width="0" style="46" hidden="1" customWidth="1"/>
    <col min="14287" max="14287" width="1" style="46" customWidth="1"/>
    <col min="14288" max="14288" width="21.75" style="46" customWidth="1"/>
    <col min="14289" max="14289" width="91.875" style="46" customWidth="1"/>
    <col min="14290" max="14541" width="9" style="46"/>
    <col min="14542" max="14542" width="0" style="46" hidden="1" customWidth="1"/>
    <col min="14543" max="14543" width="1" style="46" customWidth="1"/>
    <col min="14544" max="14544" width="21.75" style="46" customWidth="1"/>
    <col min="14545" max="14545" width="91.875" style="46" customWidth="1"/>
    <col min="14546" max="14797" width="9" style="46"/>
    <col min="14798" max="14798" width="0" style="46" hidden="1" customWidth="1"/>
    <col min="14799" max="14799" width="1" style="46" customWidth="1"/>
    <col min="14800" max="14800" width="21.75" style="46" customWidth="1"/>
    <col min="14801" max="14801" width="91.875" style="46" customWidth="1"/>
    <col min="14802" max="15053" width="9" style="46"/>
    <col min="15054" max="15054" width="0" style="46" hidden="1" customWidth="1"/>
    <col min="15055" max="15055" width="1" style="46" customWidth="1"/>
    <col min="15056" max="15056" width="21.75" style="46" customWidth="1"/>
    <col min="15057" max="15057" width="91.875" style="46" customWidth="1"/>
    <col min="15058" max="15309" width="9" style="46"/>
    <col min="15310" max="15310" width="0" style="46" hidden="1" customWidth="1"/>
    <col min="15311" max="15311" width="1" style="46" customWidth="1"/>
    <col min="15312" max="15312" width="21.75" style="46" customWidth="1"/>
    <col min="15313" max="15313" width="91.875" style="46" customWidth="1"/>
    <col min="15314" max="15565" width="9" style="46"/>
    <col min="15566" max="15566" width="0" style="46" hidden="1" customWidth="1"/>
    <col min="15567" max="15567" width="1" style="46" customWidth="1"/>
    <col min="15568" max="15568" width="21.75" style="46" customWidth="1"/>
    <col min="15569" max="15569" width="91.875" style="46" customWidth="1"/>
    <col min="15570" max="15821" width="9" style="46"/>
    <col min="15822" max="15822" width="0" style="46" hidden="1" customWidth="1"/>
    <col min="15823" max="15823" width="1" style="46" customWidth="1"/>
    <col min="15824" max="15824" width="21.75" style="46" customWidth="1"/>
    <col min="15825" max="15825" width="91.875" style="46" customWidth="1"/>
    <col min="15826" max="16384" width="9" style="46"/>
  </cols>
  <sheetData>
    <row r="1" spans="3:4" s="45" customFormat="1" ht="24" customHeight="1">
      <c r="C1" s="174" t="s">
        <v>292</v>
      </c>
      <c r="D1" s="175"/>
    </row>
    <row r="2" spans="3:4" ht="24.75" customHeight="1">
      <c r="C2" s="177" t="s">
        <v>70</v>
      </c>
      <c r="D2" s="177"/>
    </row>
    <row r="3" spans="3:4" ht="49.5" customHeight="1">
      <c r="C3" s="39" t="s">
        <v>287</v>
      </c>
      <c r="D3" s="92" t="s">
        <v>288</v>
      </c>
    </row>
    <row r="4" spans="3:4" ht="49.5" customHeight="1">
      <c r="C4" s="39" t="s">
        <v>187</v>
      </c>
      <c r="D4" s="92" t="s">
        <v>269</v>
      </c>
    </row>
    <row r="5" spans="3:4" ht="24" customHeight="1">
      <c r="C5" s="173" t="s">
        <v>176</v>
      </c>
      <c r="D5" s="173"/>
    </row>
    <row r="6" spans="3:4" ht="45" customHeight="1">
      <c r="C6" s="39" t="s">
        <v>266</v>
      </c>
      <c r="D6" s="92" t="s">
        <v>296</v>
      </c>
    </row>
    <row r="7" spans="3:4" ht="45.75" customHeight="1">
      <c r="C7" s="39" t="s">
        <v>243</v>
      </c>
      <c r="D7" s="92" t="s">
        <v>295</v>
      </c>
    </row>
    <row r="8" spans="3:4" ht="33.75" customHeight="1">
      <c r="C8" s="93" t="s">
        <v>245</v>
      </c>
      <c r="D8" s="92" t="s">
        <v>244</v>
      </c>
    </row>
    <row r="9" spans="3:4" ht="48" customHeight="1">
      <c r="C9" s="64" t="s">
        <v>262</v>
      </c>
      <c r="D9" s="92" t="s">
        <v>223</v>
      </c>
    </row>
    <row r="10" spans="3:4" ht="47.25" customHeight="1">
      <c r="C10" s="38" t="s">
        <v>177</v>
      </c>
      <c r="D10" s="92" t="s">
        <v>260</v>
      </c>
    </row>
    <row r="11" spans="3:4" ht="39" customHeight="1">
      <c r="C11" s="81" t="s">
        <v>261</v>
      </c>
      <c r="D11" s="92" t="s">
        <v>256</v>
      </c>
    </row>
    <row r="12" spans="3:4" ht="38.25" customHeight="1">
      <c r="C12" s="39" t="s">
        <v>265</v>
      </c>
      <c r="D12" s="92" t="s">
        <v>275</v>
      </c>
    </row>
    <row r="13" spans="3:4" ht="46.5" customHeight="1">
      <c r="C13" s="39" t="s">
        <v>250</v>
      </c>
      <c r="D13" s="92" t="s">
        <v>279</v>
      </c>
    </row>
    <row r="14" spans="3:4" ht="46.5" customHeight="1">
      <c r="C14" s="39" t="s">
        <v>249</v>
      </c>
      <c r="D14" s="92" t="s">
        <v>280</v>
      </c>
    </row>
    <row r="15" spans="3:4" ht="40.5" customHeight="1">
      <c r="C15" s="97" t="s">
        <v>207</v>
      </c>
      <c r="D15" s="92" t="s">
        <v>281</v>
      </c>
    </row>
    <row r="16" spans="3:4" ht="46.5" customHeight="1">
      <c r="C16" s="50" t="s">
        <v>272</v>
      </c>
      <c r="D16" s="92" t="s">
        <v>282</v>
      </c>
    </row>
    <row r="17" spans="3:4" ht="30" customHeight="1">
      <c r="C17" s="176" t="s">
        <v>182</v>
      </c>
      <c r="D17" s="176"/>
    </row>
    <row r="18" spans="3:4" ht="36.75" customHeight="1">
      <c r="C18" s="56" t="s">
        <v>90</v>
      </c>
      <c r="D18" s="92" t="s">
        <v>222</v>
      </c>
    </row>
    <row r="19" spans="3:4" ht="39.75" customHeight="1">
      <c r="C19" s="39" t="s">
        <v>157</v>
      </c>
      <c r="D19" s="92" t="s">
        <v>228</v>
      </c>
    </row>
    <row r="20" spans="3:4" ht="38.25" customHeight="1">
      <c r="C20" s="38" t="s">
        <v>203</v>
      </c>
      <c r="D20" s="92" t="s">
        <v>240</v>
      </c>
    </row>
    <row r="21" spans="3:4" ht="46.5" customHeight="1">
      <c r="C21" s="39" t="s">
        <v>190</v>
      </c>
      <c r="D21" s="92" t="s">
        <v>233</v>
      </c>
    </row>
    <row r="22" spans="3:4" ht="32.25" customHeight="1">
      <c r="C22" s="65" t="s">
        <v>207</v>
      </c>
      <c r="D22" s="92" t="s">
        <v>208</v>
      </c>
    </row>
    <row r="23" spans="3:4" ht="30" customHeight="1">
      <c r="C23" s="91" t="s">
        <v>247</v>
      </c>
      <c r="D23" s="92" t="s">
        <v>246</v>
      </c>
    </row>
    <row r="24" spans="3:4" ht="30.75" customHeight="1">
      <c r="C24" s="173" t="s">
        <v>183</v>
      </c>
      <c r="D24" s="173"/>
    </row>
    <row r="25" spans="3:4" ht="53.25" customHeight="1">
      <c r="C25" s="89" t="s">
        <v>283</v>
      </c>
      <c r="D25" s="92" t="s">
        <v>284</v>
      </c>
    </row>
    <row r="26" spans="3:4" ht="45" customHeight="1">
      <c r="C26" s="79" t="s">
        <v>207</v>
      </c>
      <c r="D26" s="92" t="s">
        <v>255</v>
      </c>
    </row>
    <row r="27" spans="3:4" ht="49.5" customHeight="1">
      <c r="C27" s="39" t="s">
        <v>157</v>
      </c>
      <c r="D27" s="92" t="s">
        <v>259</v>
      </c>
    </row>
    <row r="28" spans="3:4" ht="27.75" customHeight="1">
      <c r="C28" s="173" t="s">
        <v>248</v>
      </c>
      <c r="D28" s="173"/>
    </row>
    <row r="29" spans="3:4" ht="30" customHeight="1">
      <c r="C29" s="85" t="s">
        <v>263</v>
      </c>
      <c r="D29" s="92" t="s">
        <v>257</v>
      </c>
    </row>
    <row r="30" spans="3:4" ht="30" customHeight="1">
      <c r="C30" s="85" t="s">
        <v>264</v>
      </c>
      <c r="D30" s="92" t="s">
        <v>258</v>
      </c>
    </row>
  </sheetData>
  <mergeCells count="6">
    <mergeCell ref="C28:D28"/>
    <mergeCell ref="C24:D24"/>
    <mergeCell ref="C1:D1"/>
    <mergeCell ref="C17:D17"/>
    <mergeCell ref="C2:D2"/>
    <mergeCell ref="C5:D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2022-06-12T10:23:06Z</cp:lastPrinted>
  <dcterms:created xsi:type="dcterms:W3CDTF">2018-01-02T05:37:56Z</dcterms:created>
  <dcterms:modified xsi:type="dcterms:W3CDTF">2022-06-12T10:32:31Z</dcterms:modified>
</cp:coreProperties>
</file>