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61D75C0-5AFB-4F48-A956-1F2D14084A2A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 السندات الغير مداولة" sheetId="17" r:id="rId7"/>
  </sheets>
  <definedNames>
    <definedName name="_xlnm._FilterDatabase" localSheetId="2" hidden="1">'نشرة التداول'!$A$1:$N$66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2" l="1"/>
  <c r="F16" i="22" s="1"/>
  <c r="E15" i="22"/>
  <c r="E16" i="22" s="1"/>
  <c r="D15" i="22"/>
  <c r="D16" i="22" s="1"/>
  <c r="E9" i="22"/>
  <c r="F8" i="22"/>
  <c r="F9" i="22" s="1"/>
  <c r="E8" i="22"/>
  <c r="D8" i="22"/>
  <c r="D9" i="22" s="1"/>
  <c r="M50" i="15" l="1"/>
  <c r="L29" i="15"/>
  <c r="M29" i="15"/>
  <c r="N29" i="15"/>
  <c r="L15" i="15"/>
  <c r="M15" i="15"/>
  <c r="N15" i="15"/>
  <c r="L12" i="15"/>
  <c r="M12" i="15"/>
  <c r="N12" i="15"/>
  <c r="L46" i="15"/>
  <c r="M46" i="15"/>
  <c r="N46" i="15"/>
  <c r="L39" i="15"/>
  <c r="L40" i="15" s="1"/>
  <c r="M39" i="15"/>
  <c r="N39" i="15"/>
  <c r="L35" i="15"/>
  <c r="M35" i="15"/>
  <c r="N35" i="15"/>
  <c r="L64" i="15"/>
  <c r="L65" i="15" s="1"/>
  <c r="M64" i="15"/>
  <c r="M65" i="15" s="1"/>
  <c r="N64" i="15"/>
  <c r="N65" i="15" s="1"/>
  <c r="L61" i="15"/>
  <c r="M61" i="15"/>
  <c r="N61" i="15"/>
  <c r="L49" i="15"/>
  <c r="L50" i="15" s="1"/>
  <c r="M49" i="15"/>
  <c r="N49" i="15"/>
  <c r="N50" i="15" s="1"/>
  <c r="L24" i="15"/>
  <c r="M24" i="15"/>
  <c r="N24" i="15"/>
  <c r="L18" i="15"/>
  <c r="M18" i="15"/>
  <c r="N18" i="15"/>
  <c r="L55" i="15"/>
  <c r="M55" i="15"/>
  <c r="N55" i="15"/>
  <c r="L66" i="15" l="1"/>
  <c r="O5" i="11" s="1"/>
  <c r="N40" i="15"/>
  <c r="N66" i="15" s="1"/>
  <c r="I5" i="11" s="1"/>
  <c r="M40" i="15"/>
  <c r="M66" i="15" s="1"/>
  <c r="D5" i="11" s="1"/>
  <c r="B9" i="11"/>
  <c r="E13" i="11" l="1"/>
  <c r="E12" i="11" l="1"/>
  <c r="H9" i="11" l="1"/>
  <c r="B10" i="11" l="1"/>
  <c r="H10" i="11" l="1"/>
  <c r="C10" i="11"/>
</calcChain>
</file>

<file path=xl/sharedStrings.xml><?xml version="1.0" encoding="utf-8"?>
<sst xmlns="http://schemas.openxmlformats.org/spreadsheetml/2006/main" count="525" uniqueCount="334">
  <si>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</si>
  <si>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</si>
  <si>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</si>
  <si>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</si>
  <si>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</si>
  <si>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</si>
  <si>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</si>
  <si>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</si>
  <si>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</si>
  <si>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</si>
  <si>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</si>
  <si>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</si>
  <si>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</si>
  <si>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</si>
  <si>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</si>
  <si>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</si>
  <si>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</si>
  <si>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</si>
  <si>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</si>
  <si>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</si>
  <si>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</si>
  <si>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</si>
  <si>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</si>
  <si>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</si>
  <si>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</si>
  <si>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</si>
  <si>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</si>
  <si>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</si>
  <si>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</si>
  <si>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</si>
  <si>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</si>
  <si>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</si>
  <si>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</si>
  <si>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</si>
  <si>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</si>
  <si>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</si>
  <si>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</si>
  <si>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</si>
  <si>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</si>
  <si>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</si>
  <si>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</si>
  <si>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</si>
  <si>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</si>
  <si>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</si>
  <si>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</si>
  <si>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</si>
  <si>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</si>
  <si>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</si>
  <si>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</si>
  <si>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</si>
  <si>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</si>
  <si>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</si>
  <si>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</si>
  <si>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</si>
  <si>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</si>
  <si>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</si>
  <si>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</si>
  <si>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</si>
  <si>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</si>
  <si>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</si>
  <si>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</si>
  <si>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</si>
  <si>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</si>
  <si>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</si>
  <si>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</si>
  <si>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</si>
  <si>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</si>
  <si>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</si>
  <si>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</si>
  <si>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</si>
  <si>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</si>
  <si>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</si>
  <si>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</si>
  <si>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</si>
  <si>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</si>
  <si>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</si>
  <si>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</si>
  <si>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</si>
  <si>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</si>
  <si>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</si>
  <si>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</si>
  <si>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</si>
  <si>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</si>
  <si>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</si>
  <si>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</si>
  <si>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</si>
  <si>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</si>
  <si>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</si>
  <si>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</si>
  <si>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</si>
  <si>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</si>
  <si>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</si>
  <si>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</si>
  <si>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</si>
  <si>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</si>
  <si>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</si>
  <si>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</si>
  <si>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</si>
  <si>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</si>
  <si>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</si>
  <si>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</si>
  <si>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</si>
  <si>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</si>
  <si>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</si>
  <si>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</si>
  <si>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</si>
  <si>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</si>
  <si>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</si>
  <si>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</si>
  <si>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</si>
  <si>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</si>
  <si>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</si>
  <si>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</si>
  <si>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مجموع السوق الثاني</t>
  </si>
  <si>
    <t xml:space="preserve">الامين للاستثمار المالي </t>
  </si>
  <si>
    <t>VAMF</t>
  </si>
  <si>
    <t xml:space="preserve">مصرف اشور الدولي </t>
  </si>
  <si>
    <t>BASH</t>
  </si>
  <si>
    <t>المدينة السياحية لسد الموصل</t>
  </si>
  <si>
    <t>HTVM</t>
  </si>
  <si>
    <t>العراقية للسجاد والمفروشات</t>
  </si>
  <si>
    <t>IITC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</si>
  <si>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</si>
  <si>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</si>
  <si>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</si>
  <si>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</si>
  <si>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</si>
  <si>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</si>
  <si>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</si>
  <si>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</si>
  <si>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</si>
  <si>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</si>
  <si>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</si>
  <si>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</si>
  <si>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</si>
  <si>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</si>
  <si>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</si>
  <si>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</si>
  <si>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</si>
  <si>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>الخياطة الحديثة</t>
  </si>
  <si>
    <t>IMOS</t>
  </si>
  <si>
    <t>مصرف نور العراق</t>
  </si>
  <si>
    <t>BINI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</si>
  <si>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</si>
  <si>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</si>
  <si>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</si>
  <si>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</si>
  <si>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</si>
  <si>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</si>
  <si>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</si>
  <si>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</si>
  <si>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</si>
  <si>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</si>
  <si>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</si>
  <si>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</si>
  <si>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</si>
  <si>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</si>
  <si>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</si>
  <si>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</si>
  <si>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</si>
  <si>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</si>
  <si>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</si>
  <si>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</si>
  <si>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</si>
  <si>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</si>
  <si>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</si>
  <si>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</si>
  <si>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</si>
  <si>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</si>
  <si>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</si>
  <si>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</si>
  <si>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</si>
  <si>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IIDP</t>
  </si>
  <si>
    <t>مصرف العربية الاسلامي</t>
  </si>
  <si>
    <t>BAAI</t>
  </si>
  <si>
    <t>مصرف امين العراق</t>
  </si>
  <si>
    <t>BAME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</si>
  <si>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</si>
  <si>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</si>
  <si>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</si>
  <si>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</si>
  <si>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</si>
  <si>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</si>
  <si>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</si>
  <si>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BCIH</t>
  </si>
  <si>
    <t>مصرف جيهان الاسلامي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</si>
  <si>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</si>
  <si>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</si>
  <si>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</si>
  <si>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</si>
  <si>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</si>
  <si>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</si>
  <si>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</si>
  <si>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</si>
  <si>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</si>
  <si>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</si>
  <si>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</si>
  <si>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</si>
  <si>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</si>
  <si>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</si>
  <si>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</si>
  <si>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</si>
  <si>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</si>
  <si>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</si>
  <si>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</si>
  <si>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</si>
  <si>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</si>
  <si>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</si>
  <si>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</si>
  <si>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</si>
  <si>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</si>
  <si>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</si>
  <si>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</si>
  <si>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</si>
  <si>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</si>
  <si>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</si>
  <si>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</si>
  <si>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</si>
  <si>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</si>
  <si>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</si>
  <si>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</si>
  <si>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</si>
  <si>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</si>
  <si>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</si>
  <si>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</si>
  <si>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</si>
  <si>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</si>
  <si>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</si>
  <si>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</si>
  <si>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</si>
  <si>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</si>
  <si>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</si>
  <si>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</si>
  <si>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</si>
  <si>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</si>
  <si>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</si>
  <si>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</si>
  <si>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</si>
  <si>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</si>
  <si>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</si>
  <si>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</si>
  <si>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</si>
  <si>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</si>
  <si>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قطاع الاتصالات</t>
  </si>
  <si>
    <t>مجموع قطاع الاتصالات</t>
  </si>
  <si>
    <t>اسيا سيل للاتصالات</t>
  </si>
  <si>
    <t>TASC</t>
  </si>
  <si>
    <t>مصرف ايلاف الاسلامي</t>
  </si>
  <si>
    <t>BELF</t>
  </si>
  <si>
    <t>الباتك للاستثمارات المالية</t>
  </si>
  <si>
    <t>VBAT</t>
  </si>
  <si>
    <t>27/11/2025</t>
  </si>
  <si>
    <t>27/11/2027</t>
  </si>
  <si>
    <t>30/12/2025</t>
  </si>
  <si>
    <t>30/12/2027</t>
  </si>
  <si>
    <t>15/4/2026</t>
  </si>
  <si>
    <t>14/4/2028</t>
  </si>
  <si>
    <t>22/7/2026</t>
  </si>
  <si>
    <t>19/12/2025</t>
  </si>
  <si>
    <t>المصرف المتحد للاستثمار</t>
  </si>
  <si>
    <t>BUND</t>
  </si>
  <si>
    <t>مصرف المنصور</t>
  </si>
  <si>
    <t>BMNS</t>
  </si>
  <si>
    <t>BKUI</t>
  </si>
  <si>
    <t xml:space="preserve">مصرف كوردستان الدولي </t>
  </si>
  <si>
    <t>بوابة عشتار للنظم وخدمات الدفع</t>
  </si>
  <si>
    <t>CB75</t>
  </si>
  <si>
    <t>CB80</t>
  </si>
  <si>
    <t>14/10/2026</t>
  </si>
  <si>
    <t>13/10/2028</t>
  </si>
  <si>
    <t>مجموع قطاع الزراعة</t>
  </si>
  <si>
    <t>العراقية لانتاج البذور</t>
  </si>
  <si>
    <t>AISP</t>
  </si>
  <si>
    <t>انتاج وتسويق اللحوم</t>
  </si>
  <si>
    <t>AIPM</t>
  </si>
  <si>
    <t>مصرف الاقليم التجاري</t>
  </si>
  <si>
    <t>BRTB</t>
  </si>
  <si>
    <t>تسويق المنتجات الزراعية</t>
  </si>
  <si>
    <t>AIRP</t>
  </si>
  <si>
    <t xml:space="preserve">مصرف حمورابي التجاري </t>
  </si>
  <si>
    <t>BHAM</t>
  </si>
  <si>
    <t>المصرف الاهلي العراقي</t>
  </si>
  <si>
    <t>BNOI</t>
  </si>
  <si>
    <t>العراقية لانتاج وتسويق التمور</t>
  </si>
  <si>
    <t>المصرف الوطني الاسلامي</t>
  </si>
  <si>
    <t>BNAI</t>
  </si>
  <si>
    <t xml:space="preserve">الحمراء للتأمين </t>
  </si>
  <si>
    <t>NHAM</t>
  </si>
  <si>
    <t>قطاع الفنادق والسياحية</t>
  </si>
  <si>
    <t>مجموع قطاع الفنادق والسياحية</t>
  </si>
  <si>
    <t>HBAG</t>
  </si>
  <si>
    <t>فندق بغداد</t>
  </si>
  <si>
    <t>دلنيا للتامين (NDIL)</t>
  </si>
  <si>
    <t>تم البدء بعمليات ايداع شهادات اسهم مساهمين شركة دلنيا للتامين اعتباراً من جلسة الثلاثاء 2025/4/29 وسيتم اطلاق التداول بعد ايداع 5% من راس المال او بعد مرور (21) يوم من تاريخ بدء الايداع في منصة الشركات غير المدرجة ISX-OTC.</t>
  </si>
  <si>
    <t>OTC</t>
  </si>
  <si>
    <t>الشركة العراقية لضمان الودائع</t>
  </si>
  <si>
    <t>سما بغداد للصرافة</t>
  </si>
  <si>
    <t>FSBE</t>
  </si>
  <si>
    <t>FIDI</t>
  </si>
  <si>
    <t>فنادق عشتار</t>
  </si>
  <si>
    <t>HISH</t>
  </si>
  <si>
    <t>بابل للإنتاج الحيواني والنباتي</t>
  </si>
  <si>
    <t>ABAP</t>
  </si>
  <si>
    <t>مجموع قطاع التامين</t>
  </si>
  <si>
    <t xml:space="preserve">الشرق الاوسط للاسماك </t>
  </si>
  <si>
    <t>AMEF</t>
  </si>
  <si>
    <t>مصرف بغداد</t>
  </si>
  <si>
    <t>BBOB</t>
  </si>
  <si>
    <t>أرسل سوق العراق للاوراق المالية كتاب إلى شركة الاهلية للانتاج الزراعي للافصاح عن اهم الاحداث الجوهرية التي أدت إلى ارتفاع سعر السهم لجلستين بكامل  نسبة التغير لجسلتي 5/8 و 2025/5/11.</t>
  </si>
  <si>
    <t>الاهلية للانتاج الزراعي(AAHP)</t>
  </si>
  <si>
    <t>الكرمل للوساطة</t>
  </si>
  <si>
    <t>FKSX</t>
  </si>
  <si>
    <t>جلسة الاثنين 2025/5/12</t>
  </si>
  <si>
    <t>الشركات غير المتداولة للمنصة الثالثة لجلسة الاثنين 2025/5/12</t>
  </si>
  <si>
    <t>الشركات غير المتداولة للمنصة الثانية لجلسة الاثنين 2025/5/12</t>
  </si>
  <si>
    <t>الشركات غير المتداولة لمنصة التداول النظامي لجلسة الاثنين 2025/5/12</t>
  </si>
  <si>
    <t>الجلسة (82) نشرة منصة تداول الاسهم النظامية ليوم الاثنين 2025/5/12 Regular Market Trading</t>
  </si>
  <si>
    <t>الجلسة (82) نشرة المنصة الثانية لتداول الشركات ليوم الاثنين 2025/5/12 Second Platform Trading</t>
  </si>
  <si>
    <t>الجلسة (82) نشرة المنصة الثالثة لتداول الشركات ليوم الاثنين 2025/5/12 Undisclosed Platform Trading</t>
  </si>
  <si>
    <t>الجلسة (82)</t>
  </si>
  <si>
    <t>سندات انجاز  / مليون دينار</t>
  </si>
  <si>
    <t>لثانية</t>
  </si>
  <si>
    <t>مجموع قطاع مصارف</t>
  </si>
  <si>
    <t xml:space="preserve">مجموع السوق </t>
  </si>
  <si>
    <t xml:space="preserve">الجلسة (82) نشرة لمنصة تداول اسهم الشركات غير المدرجة OTC    </t>
  </si>
  <si>
    <t>استنادا الى قرار مجلس الوزراء  تعطيل الدوام الرسمي  يومي الخميس الموافق 15 ايار و الاحد الموافق 18 ايار 2025لاستضافة القمة العربية في بغداد . و سيتم تنظيم الجلسات اعتبارا من يوم الاثنين 2025/5/19 حسب  توقيتاتها الرسمية.</t>
  </si>
  <si>
    <t>سوق العراق للأوراق المالية</t>
  </si>
  <si>
    <t>نشرة تداول أسهم غير العراقيين لجلسة الاثنين 2025/5/12</t>
  </si>
  <si>
    <t>نشرة تداول الاسهم المشتراة لغير العراقيين في السوق النظامي</t>
  </si>
  <si>
    <t>المصرف التجاري العراقي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</si>
  <si>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</si>
  <si>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</si>
  <si>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</si>
  <si>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شركات الهيئة العامة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</si>
</sst>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59" applyNumberFormat="0" applyAlignment="0" applyProtection="0"/>
    <xf numFmtId="0" fontId="14" fillId="40" borderId="59" applyNumberFormat="0" applyAlignment="0" applyProtection="0"/>
    <xf numFmtId="0" fontId="2" fillId="56" borderId="60" applyNumberFormat="0" applyFont="0" applyAlignment="0" applyProtection="0"/>
    <xf numFmtId="0" fontId="2" fillId="56" borderId="60" applyNumberFormat="0" applyFont="0" applyAlignment="0" applyProtection="0"/>
    <xf numFmtId="0" fontId="18" fillId="53" borderId="61" applyNumberFormat="0" applyAlignment="0" applyProtection="0"/>
    <xf numFmtId="0" fontId="20" fillId="0" borderId="62" applyNumberFormat="0" applyFill="0" applyAlignment="0" applyProtection="0"/>
  </cellStyleXfs>
  <cellXfs count="31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5" xfId="0" applyFont="1" applyBorder="1" applyAlignment="1">
      <alignment horizontal="center" vertical="center"/>
    </xf>
    <xf numFmtId="165" fontId="62" fillId="0" borderId="55" xfId="0" applyNumberFormat="1" applyFont="1" applyBorder="1" applyAlignment="1">
      <alignment horizontal="center" vertical="center"/>
    </xf>
    <xf numFmtId="2" fontId="62" fillId="0" borderId="55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5" xfId="0" applyFont="1" applyBorder="1" applyAlignment="1">
      <alignment horizontal="center" vertical="center"/>
    </xf>
    <xf numFmtId="0" fontId="63" fillId="3" borderId="78" xfId="0" applyFont="1" applyFill="1" applyBorder="1" applyAlignment="1">
      <alignment vertical="center"/>
    </xf>
    <xf numFmtId="0" fontId="61" fillId="3" borderId="0" xfId="0" applyFont="1" applyFill="1" applyAlignment="1">
      <alignment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2" xfId="1" applyFont="1" applyFill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59" fillId="2" borderId="52" xfId="1" applyFont="1" applyFill="1" applyBorder="1" applyAlignment="1">
      <alignment horizontal="center" vertical="center" wrapText="1"/>
    </xf>
    <xf numFmtId="0" fontId="62" fillId="0" borderId="52" xfId="0" applyFont="1" applyBorder="1" applyAlignment="1">
      <alignment horizontal="right" vertical="center"/>
    </xf>
    <xf numFmtId="0" fontId="62" fillId="0" borderId="51" xfId="0" applyFont="1" applyBorder="1" applyAlignment="1">
      <alignment horizontal="center" vertical="center"/>
    </xf>
    <xf numFmtId="0" fontId="62" fillId="0" borderId="52" xfId="0" applyFont="1" applyBorder="1" applyAlignment="1">
      <alignment horizontal="center" vertical="center"/>
    </xf>
    <xf numFmtId="14" fontId="62" fillId="0" borderId="52" xfId="0" applyNumberFormat="1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6" fillId="0" borderId="6" xfId="0" applyFont="1" applyBorder="1"/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0" borderId="72" xfId="0" applyNumberFormat="1" applyFont="1" applyBorder="1" applyAlignment="1">
      <alignment horizontal="center" vertical="center"/>
    </xf>
    <xf numFmtId="0" fontId="60" fillId="3" borderId="73" xfId="0" applyFont="1" applyFill="1" applyBorder="1" applyAlignment="1">
      <alignment vertical="center"/>
    </xf>
    <xf numFmtId="164" fontId="60" fillId="0" borderId="73" xfId="0" applyNumberFormat="1" applyFont="1" applyBorder="1" applyAlignment="1">
      <alignment horizontal="center" vertical="center"/>
    </xf>
    <xf numFmtId="164" fontId="60" fillId="0" borderId="79" xfId="0" applyNumberFormat="1" applyFont="1" applyBorder="1" applyAlignment="1">
      <alignment horizontal="center" vertical="center"/>
    </xf>
    <xf numFmtId="164" fontId="60" fillId="3" borderId="73" xfId="0" applyNumberFormat="1" applyFont="1" applyFill="1" applyBorder="1" applyAlignment="1">
      <alignment horizontal="center" vertical="center"/>
    </xf>
    <xf numFmtId="164" fontId="60" fillId="3" borderId="76" xfId="0" applyNumberFormat="1" applyFont="1" applyFill="1" applyBorder="1" applyAlignment="1">
      <alignment horizontal="center" vertical="center"/>
    </xf>
    <xf numFmtId="164" fontId="60" fillId="3" borderId="79" xfId="0" applyNumberFormat="1" applyFont="1" applyFill="1" applyBorder="1" applyAlignment="1">
      <alignment horizontal="center" vertical="center"/>
    </xf>
    <xf numFmtId="0" fontId="60" fillId="0" borderId="71" xfId="0" applyFont="1" applyBorder="1" applyAlignment="1">
      <alignment vertical="center"/>
    </xf>
    <xf numFmtId="164" fontId="60" fillId="0" borderId="71" xfId="0" applyNumberFormat="1" applyFont="1" applyBorder="1" applyAlignment="1">
      <alignment horizontal="center" vertical="center"/>
    </xf>
    <xf numFmtId="0" fontId="60" fillId="2" borderId="72" xfId="1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vertical="center"/>
    </xf>
    <xf numFmtId="164" fontId="60" fillId="0" borderId="76" xfId="0" applyNumberFormat="1" applyFont="1" applyBorder="1" applyAlignment="1">
      <alignment horizontal="center" vertical="center"/>
    </xf>
    <xf numFmtId="0" fontId="60" fillId="3" borderId="69" xfId="0" applyFont="1" applyFill="1" applyBorder="1" applyAlignment="1">
      <alignment vertical="center"/>
    </xf>
    <xf numFmtId="0" fontId="60" fillId="3" borderId="80" xfId="0" applyFont="1" applyFill="1" applyBorder="1" applyAlignment="1">
      <alignment vertical="center"/>
    </xf>
    <xf numFmtId="164" fontId="60" fillId="3" borderId="80" xfId="0" applyNumberFormat="1" applyFont="1" applyFill="1" applyBorder="1" applyAlignment="1">
      <alignment horizontal="center" vertical="center"/>
    </xf>
    <xf numFmtId="164" fontId="60" fillId="0" borderId="80" xfId="0" applyNumberFormat="1" applyFont="1" applyBorder="1" applyAlignment="1">
      <alignment horizontal="center" vertical="center"/>
    </xf>
    <xf numFmtId="0" fontId="62" fillId="0" borderId="86" xfId="0" applyFont="1" applyBorder="1" applyAlignment="1">
      <alignment horizontal="center" vertical="center"/>
    </xf>
    <xf numFmtId="165" fontId="62" fillId="0" borderId="87" xfId="0" applyNumberFormat="1" applyFont="1" applyBorder="1" applyAlignment="1">
      <alignment horizontal="center" vertical="center"/>
    </xf>
    <xf numFmtId="2" fontId="62" fillId="0" borderId="87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71" xfId="1" applyFont="1" applyFill="1" applyBorder="1" applyAlignment="1">
      <alignment horizontal="center" vertical="center"/>
    </xf>
    <xf numFmtId="0" fontId="60" fillId="60" borderId="71" xfId="1" applyFont="1" applyFill="1" applyBorder="1" applyAlignment="1">
      <alignment horizontal="center" vertical="center" wrapText="1"/>
    </xf>
    <xf numFmtId="164" fontId="60" fillId="60" borderId="71" xfId="1" applyNumberFormat="1" applyFont="1" applyFill="1" applyBorder="1" applyAlignment="1">
      <alignment horizontal="center" vertical="center" wrapText="1"/>
    </xf>
    <xf numFmtId="4" fontId="60" fillId="60" borderId="71" xfId="1" applyNumberFormat="1" applyFont="1" applyFill="1" applyBorder="1" applyAlignment="1">
      <alignment horizontal="center" vertical="center" wrapText="1"/>
    </xf>
    <xf numFmtId="3" fontId="60" fillId="60" borderId="71" xfId="1" applyNumberFormat="1" applyFont="1" applyFill="1" applyBorder="1" applyAlignment="1">
      <alignment horizontal="center" vertical="center" wrapText="1"/>
    </xf>
    <xf numFmtId="4" fontId="60" fillId="3" borderId="73" xfId="0" applyNumberFormat="1" applyFont="1" applyFill="1" applyBorder="1" applyAlignment="1">
      <alignment horizontal="center" vertical="center"/>
    </xf>
    <xf numFmtId="3" fontId="60" fillId="3" borderId="73" xfId="0" applyNumberFormat="1" applyFont="1" applyFill="1" applyBorder="1" applyAlignment="1">
      <alignment vertical="center"/>
    </xf>
    <xf numFmtId="3" fontId="60" fillId="3" borderId="73" xfId="0" applyNumberFormat="1" applyFont="1" applyFill="1" applyBorder="1" applyAlignment="1">
      <alignment horizontal="right" vertical="center"/>
    </xf>
    <xf numFmtId="3" fontId="60" fillId="3" borderId="71" xfId="0" applyNumberFormat="1" applyFont="1" applyFill="1" applyBorder="1" applyAlignment="1">
      <alignment horizontal="right" vertical="center"/>
    </xf>
    <xf numFmtId="2" fontId="56" fillId="57" borderId="63" xfId="0" applyNumberFormat="1" applyFont="1" applyFill="1" applyBorder="1" applyAlignment="1">
      <alignment horizontal="center"/>
    </xf>
    <xf numFmtId="3" fontId="60" fillId="57" borderId="71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1" xfId="0" applyFont="1" applyBorder="1" applyAlignment="1">
      <alignment horizontal="center" vertical="center"/>
    </xf>
    <xf numFmtId="3" fontId="60" fillId="3" borderId="69" xfId="0" applyNumberFormat="1" applyFont="1" applyFill="1" applyBorder="1" applyAlignment="1">
      <alignment vertical="center"/>
    </xf>
    <xf numFmtId="0" fontId="62" fillId="3" borderId="71" xfId="0" applyFont="1" applyFill="1" applyBorder="1" applyAlignment="1">
      <alignment vertical="center"/>
    </xf>
    <xf numFmtId="164" fontId="62" fillId="3" borderId="73" xfId="0" applyNumberFormat="1" applyFont="1" applyFill="1" applyBorder="1" applyAlignment="1">
      <alignment horizontal="center" vertical="center"/>
    </xf>
    <xf numFmtId="4" fontId="65" fillId="3" borderId="73" xfId="0" applyNumberFormat="1" applyFont="1" applyFill="1" applyBorder="1" applyAlignment="1">
      <alignment horizontal="center"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2" fillId="3" borderId="73" xfId="0" applyNumberFormat="1" applyFont="1" applyFill="1" applyBorder="1" applyAlignment="1">
      <alignment horizontal="center" vertical="center"/>
    </xf>
    <xf numFmtId="0" fontId="62" fillId="0" borderId="71" xfId="0" applyFont="1" applyBorder="1" applyAlignment="1">
      <alignment vertical="center"/>
    </xf>
    <xf numFmtId="164" fontId="62" fillId="3" borderId="92" xfId="0" applyNumberFormat="1" applyFont="1" applyFill="1" applyBorder="1" applyAlignment="1">
      <alignment horizontal="center" vertical="center"/>
    </xf>
    <xf numFmtId="4" fontId="65" fillId="3" borderId="92" xfId="0" applyNumberFormat="1" applyFont="1" applyFill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5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5" xfId="0" applyNumberFormat="1" applyFont="1" applyBorder="1" applyAlignment="1">
      <alignment horizontal="center" vertical="center"/>
    </xf>
    <xf numFmtId="2" fontId="70" fillId="0" borderId="54" xfId="0" applyNumberFormat="1" applyFont="1" applyBorder="1"/>
    <xf numFmtId="4" fontId="57" fillId="0" borderId="46" xfId="0" applyNumberFormat="1" applyFont="1" applyBorder="1" applyAlignment="1">
      <alignment horizontal="right" vertical="center"/>
    </xf>
    <xf numFmtId="0" fontId="70" fillId="0" borderId="54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vertical="center"/>
    </xf>
    <xf numFmtId="2" fontId="73" fillId="0" borderId="55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2" fontId="58" fillId="0" borderId="0" xfId="0" applyNumberFormat="1" applyFont="1"/>
    <xf numFmtId="3" fontId="58" fillId="0" borderId="0" xfId="0" applyNumberFormat="1" applyFont="1"/>
    <xf numFmtId="0" fontId="58" fillId="0" borderId="54" xfId="0" applyFont="1" applyBorder="1"/>
    <xf numFmtId="2" fontId="58" fillId="0" borderId="54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5" xfId="0" applyNumberFormat="1" applyFont="1" applyBorder="1" applyAlignment="1">
      <alignment horizontal="center" vertical="center"/>
    </xf>
    <xf numFmtId="2" fontId="75" fillId="0" borderId="54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5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6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4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94" xfId="0" applyNumberFormat="1" applyFont="1" applyBorder="1" applyAlignment="1">
      <alignment horizontal="center" vertical="center"/>
    </xf>
    <xf numFmtId="3" fontId="62" fillId="3" borderId="73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6" xfId="0" applyNumberFormat="1" applyFont="1" applyFill="1" applyBorder="1" applyAlignment="1">
      <alignment horizontal="center" vertical="center"/>
    </xf>
    <xf numFmtId="164" fontId="60" fillId="0" borderId="9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center" vertical="center"/>
    </xf>
    <xf numFmtId="0" fontId="60" fillId="3" borderId="96" xfId="0" applyFont="1" applyFill="1" applyBorder="1" applyAlignment="1">
      <alignment vertical="center"/>
    </xf>
    <xf numFmtId="2" fontId="56" fillId="3" borderId="93" xfId="0" applyNumberFormat="1" applyFont="1" applyFill="1" applyBorder="1" applyAlignment="1">
      <alignment horizontal="center"/>
    </xf>
    <xf numFmtId="0" fontId="60" fillId="3" borderId="98" xfId="0" applyFont="1" applyFill="1" applyBorder="1" applyAlignment="1">
      <alignment vertical="center"/>
    </xf>
    <xf numFmtId="164" fontId="60" fillId="3" borderId="98" xfId="0" applyNumberFormat="1" applyFont="1" applyFill="1" applyBorder="1" applyAlignment="1">
      <alignment horizontal="center" vertical="center"/>
    </xf>
    <xf numFmtId="164" fontId="60" fillId="3" borderId="101" xfId="0" applyNumberFormat="1" applyFont="1" applyFill="1" applyBorder="1" applyAlignment="1">
      <alignment horizontal="center" vertical="center"/>
    </xf>
    <xf numFmtId="4" fontId="60" fillId="3" borderId="98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98" xfId="0" applyNumberFormat="1" applyFont="1" applyFill="1" applyBorder="1" applyAlignment="1">
      <alignment vertical="center"/>
    </xf>
    <xf numFmtId="3" fontId="60" fillId="3" borderId="98" xfId="0" applyNumberFormat="1" applyFont="1" applyFill="1" applyBorder="1" applyAlignment="1">
      <alignment horizontal="right" vertical="center"/>
    </xf>
    <xf numFmtId="164" fontId="60" fillId="0" borderId="101" xfId="0" applyNumberFormat="1" applyFont="1" applyBorder="1" applyAlignment="1">
      <alignment horizontal="center" vertical="center"/>
    </xf>
    <xf numFmtId="4" fontId="64" fillId="3" borderId="73" xfId="0" applyNumberFormat="1" applyFont="1" applyFill="1" applyBorder="1" applyAlignment="1">
      <alignment horizontal="center" vertical="center"/>
    </xf>
    <xf numFmtId="164" fontId="62" fillId="3" borderId="98" xfId="0" applyNumberFormat="1" applyFont="1" applyFill="1" applyBorder="1" applyAlignment="1">
      <alignment horizontal="center" vertical="center"/>
    </xf>
    <xf numFmtId="4" fontId="64" fillId="3" borderId="98" xfId="0" applyNumberFormat="1" applyFont="1" applyFill="1" applyBorder="1" applyAlignment="1">
      <alignment horizontal="center" vertical="center"/>
    </xf>
    <xf numFmtId="0" fontId="62" fillId="0" borderId="98" xfId="0" applyFont="1" applyBorder="1" applyAlignment="1">
      <alignment vertical="center" wrapText="1"/>
    </xf>
    <xf numFmtId="164" fontId="60" fillId="0" borderId="98" xfId="0" applyNumberFormat="1" applyFont="1" applyBorder="1" applyAlignment="1">
      <alignment horizontal="center" vertical="center"/>
    </xf>
    <xf numFmtId="0" fontId="77" fillId="0" borderId="0" xfId="0" applyFont="1"/>
    <xf numFmtId="0" fontId="78" fillId="0" borderId="0" xfId="0" applyFont="1"/>
    <xf numFmtId="2" fontId="60" fillId="3" borderId="101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4" fontId="79" fillId="0" borderId="55" xfId="0" applyNumberFormat="1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0" fontId="60" fillId="2" borderId="98" xfId="1" applyFont="1" applyFill="1" applyBorder="1" applyAlignment="1">
      <alignment horizontal="center" vertical="center"/>
    </xf>
    <xf numFmtId="0" fontId="60" fillId="2" borderId="98" xfId="1" applyFont="1" applyFill="1" applyBorder="1" applyAlignment="1">
      <alignment horizontal="center" vertical="center" wrapText="1"/>
    </xf>
    <xf numFmtId="3" fontId="60" fillId="2" borderId="98" xfId="1" applyNumberFormat="1" applyFont="1" applyFill="1" applyBorder="1" applyAlignment="1">
      <alignment horizontal="center" vertical="center" wrapText="1"/>
    </xf>
    <xf numFmtId="0" fontId="62" fillId="0" borderId="98" xfId="0" applyFont="1" applyBorder="1" applyAlignment="1">
      <alignment horizontal="right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/>
    </xf>
    <xf numFmtId="0" fontId="62" fillId="3" borderId="99" xfId="0" applyFont="1" applyFill="1" applyBorder="1" applyAlignment="1">
      <alignment horizontal="center" vertical="center"/>
    </xf>
    <xf numFmtId="3" fontId="62" fillId="3" borderId="98" xfId="0" applyNumberFormat="1" applyFont="1" applyFill="1" applyBorder="1" applyAlignment="1">
      <alignment horizontal="center" vertical="center"/>
    </xf>
    <xf numFmtId="0" fontId="62" fillId="3" borderId="98" xfId="0" applyFont="1" applyFill="1" applyBorder="1" applyAlignment="1">
      <alignment horizontal="center" vertical="center"/>
    </xf>
    <xf numFmtId="3" fontId="62" fillId="61" borderId="98" xfId="0" applyNumberFormat="1" applyFont="1" applyFill="1" applyBorder="1" applyAlignment="1">
      <alignment horizontal="center" vertical="center"/>
    </xf>
    <xf numFmtId="3" fontId="73" fillId="0" borderId="82" xfId="0" applyNumberFormat="1" applyFont="1" applyBorder="1" applyAlignment="1">
      <alignment horizontal="center" vertical="center"/>
    </xf>
    <xf numFmtId="0" fontId="80" fillId="2" borderId="103" xfId="0" applyFont="1" applyFill="1" applyBorder="1" applyAlignment="1">
      <alignment horizontal="center" vertical="center"/>
    </xf>
    <xf numFmtId="0" fontId="80" fillId="2" borderId="103" xfId="0" applyFont="1" applyFill="1" applyBorder="1" applyAlignment="1">
      <alignment horizontal="center" vertical="center" wrapText="1"/>
    </xf>
    <xf numFmtId="0" fontId="80" fillId="3" borderId="98" xfId="364" applyFont="1" applyFill="1" applyBorder="1" applyAlignment="1">
      <alignment horizontal="right" vertical="center"/>
    </xf>
    <xf numFmtId="0" fontId="80" fillId="3" borderId="98" xfId="364" applyFont="1" applyFill="1" applyBorder="1" applyAlignment="1">
      <alignment horizontal="left" vertical="center"/>
    </xf>
    <xf numFmtId="3" fontId="80" fillId="0" borderId="107" xfId="2" applyNumberFormat="1" applyFont="1" applyBorder="1" applyAlignment="1">
      <alignment horizontal="center" vertical="center"/>
    </xf>
    <xf numFmtId="0" fontId="82" fillId="0" borderId="0" xfId="0" applyFont="1"/>
    <xf numFmtId="0" fontId="80" fillId="2" borderId="110" xfId="0" applyFont="1" applyFill="1" applyBorder="1" applyAlignment="1">
      <alignment horizontal="center" vertical="center"/>
    </xf>
    <xf numFmtId="0" fontId="80" fillId="2" borderId="110" xfId="0" applyFont="1" applyFill="1" applyBorder="1" applyAlignment="1">
      <alignment horizontal="center" vertical="center" wrapText="1"/>
    </xf>
    <xf numFmtId="0" fontId="80" fillId="3" borderId="114" xfId="364" applyFont="1" applyFill="1" applyBorder="1" applyAlignment="1">
      <alignment horizontal="right" vertical="center"/>
    </xf>
    <xf numFmtId="0" fontId="80" fillId="3" borderId="114" xfId="364" applyFont="1" applyFill="1" applyBorder="1" applyAlignment="1">
      <alignment horizontal="left" vertical="center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64" xfId="0" applyNumberFormat="1" applyFont="1" applyBorder="1" applyAlignment="1">
      <alignment horizontal="right" vertical="center" wrapText="1"/>
    </xf>
    <xf numFmtId="2" fontId="73" fillId="0" borderId="57" xfId="0" applyNumberFormat="1" applyFont="1" applyBorder="1" applyAlignment="1">
      <alignment horizontal="right" vertical="center" wrapText="1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/>
    </xf>
    <xf numFmtId="3" fontId="73" fillId="0" borderId="82" xfId="0" applyNumberFormat="1" applyFont="1" applyBorder="1" applyAlignment="1">
      <alignment horizontal="center" vertical="center"/>
    </xf>
    <xf numFmtId="3" fontId="73" fillId="0" borderId="81" xfId="0" applyNumberFormat="1" applyFont="1" applyBorder="1" applyAlignment="1">
      <alignment horizontal="center" vertical="center"/>
    </xf>
    <xf numFmtId="2" fontId="73" fillId="0" borderId="67" xfId="0" applyNumberFormat="1" applyFont="1" applyBorder="1" applyAlignment="1">
      <alignment horizontal="right" vertical="center"/>
    </xf>
    <xf numFmtId="4" fontId="73" fillId="0" borderId="56" xfId="0" applyNumberFormat="1" applyFont="1" applyBorder="1" applyAlignment="1">
      <alignment horizontal="center" vertical="center"/>
    </xf>
    <xf numFmtId="4" fontId="73" fillId="0" borderId="64" xfId="0" applyNumberFormat="1" applyFont="1" applyBorder="1" applyAlignment="1">
      <alignment horizontal="center" vertical="center"/>
    </xf>
    <xf numFmtId="4" fontId="73" fillId="0" borderId="58" xfId="0" applyNumberFormat="1" applyFont="1" applyBorder="1" applyAlignment="1">
      <alignment horizontal="center" vertical="center"/>
    </xf>
    <xf numFmtId="2" fontId="73" fillId="0" borderId="82" xfId="0" applyNumberFormat="1" applyFont="1" applyBorder="1" applyAlignment="1">
      <alignment horizontal="center" vertical="center"/>
    </xf>
    <xf numFmtId="2" fontId="73" fillId="0" borderId="81" xfId="0" applyNumberFormat="1" applyFont="1" applyBorder="1" applyAlignment="1">
      <alignment horizontal="center" vertical="center"/>
    </xf>
    <xf numFmtId="2" fontId="79" fillId="0" borderId="82" xfId="0" applyNumberFormat="1" applyFont="1" applyBorder="1" applyAlignment="1">
      <alignment horizontal="center" vertical="center"/>
    </xf>
    <xf numFmtId="2" fontId="79" fillId="0" borderId="81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6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10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6" xfId="0" applyNumberFormat="1" applyFont="1" applyBorder="1" applyAlignment="1">
      <alignment horizontal="right" vertical="center"/>
    </xf>
    <xf numFmtId="2" fontId="73" fillId="0" borderId="64" xfId="0" applyNumberFormat="1" applyFont="1" applyBorder="1" applyAlignment="1">
      <alignment horizontal="right" vertical="center"/>
    </xf>
    <xf numFmtId="2" fontId="73" fillId="0" borderId="58" xfId="0" applyNumberFormat="1" applyFont="1" applyBorder="1" applyAlignment="1">
      <alignment horizontal="right" vertical="center"/>
    </xf>
    <xf numFmtId="2" fontId="73" fillId="0" borderId="56" xfId="0" applyNumberFormat="1" applyFont="1" applyBorder="1" applyAlignment="1">
      <alignment horizontal="center" vertical="center"/>
    </xf>
    <xf numFmtId="2" fontId="73" fillId="0" borderId="58" xfId="0" applyNumberFormat="1" applyFont="1" applyBorder="1" applyAlignment="1">
      <alignment horizontal="center" vertical="center"/>
    </xf>
    <xf numFmtId="3" fontId="57" fillId="0" borderId="55" xfId="0" applyNumberFormat="1" applyFont="1" applyBorder="1" applyAlignment="1">
      <alignment horizontal="center" vertical="center"/>
    </xf>
    <xf numFmtId="3" fontId="57" fillId="0" borderId="80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7" xfId="0" applyNumberFormat="1" applyFont="1" applyBorder="1" applyAlignment="1">
      <alignment horizontal="center" vertical="center"/>
    </xf>
    <xf numFmtId="2" fontId="73" fillId="0" borderId="75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0" fontId="76" fillId="59" borderId="97" xfId="0" applyFont="1" applyFill="1" applyBorder="1" applyAlignment="1">
      <alignment horizontal="center" vertical="center"/>
    </xf>
    <xf numFmtId="2" fontId="57" fillId="0" borderId="48" xfId="0" applyNumberFormat="1" applyFont="1" applyBorder="1" applyAlignment="1">
      <alignment horizontal="right"/>
    </xf>
    <xf numFmtId="164" fontId="59" fillId="3" borderId="99" xfId="0" applyNumberFormat="1" applyFont="1" applyFill="1" applyBorder="1" applyAlignment="1">
      <alignment horizontal="right" vertical="center" wrapText="1"/>
    </xf>
    <xf numFmtId="164" fontId="59" fillId="3" borderId="100" xfId="0" applyNumberFormat="1" applyFont="1" applyFill="1" applyBorder="1" applyAlignment="1">
      <alignment horizontal="right" vertical="center" wrapText="1"/>
    </xf>
    <xf numFmtId="164" fontId="59" fillId="3" borderId="101" xfId="0" applyNumberFormat="1" applyFont="1" applyFill="1" applyBorder="1" applyAlignment="1">
      <alignment horizontal="right" vertical="center" wrapText="1"/>
    </xf>
    <xf numFmtId="3" fontId="62" fillId="0" borderId="80" xfId="0" applyNumberFormat="1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9" xfId="0" applyFont="1" applyBorder="1" applyAlignment="1">
      <alignment horizontal="center" vertical="center"/>
    </xf>
    <xf numFmtId="3" fontId="62" fillId="0" borderId="88" xfId="0" applyNumberFormat="1" applyFont="1" applyBorder="1" applyAlignment="1">
      <alignment horizontal="center" vertical="center"/>
    </xf>
    <xf numFmtId="3" fontId="62" fillId="0" borderId="89" xfId="0" applyNumberFormat="1" applyFont="1" applyBorder="1" applyAlignment="1">
      <alignment horizontal="center" vertical="center"/>
    </xf>
    <xf numFmtId="3" fontId="62" fillId="0" borderId="90" xfId="0" applyNumberFormat="1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62" fillId="0" borderId="58" xfId="0" applyFont="1" applyBorder="1" applyAlignment="1">
      <alignment horizontal="center" vertical="center"/>
    </xf>
    <xf numFmtId="0" fontId="62" fillId="3" borderId="82" xfId="0" applyFont="1" applyFill="1" applyBorder="1" applyAlignment="1">
      <alignment horizontal="right" vertical="center"/>
    </xf>
    <xf numFmtId="0" fontId="62" fillId="3" borderId="83" xfId="0" applyFont="1" applyFill="1" applyBorder="1" applyAlignment="1">
      <alignment horizontal="right" vertical="center"/>
    </xf>
    <xf numFmtId="0" fontId="62" fillId="3" borderId="81" xfId="0" applyFont="1" applyFill="1" applyBorder="1" applyAlignment="1">
      <alignment horizontal="right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3" fontId="62" fillId="0" borderId="58" xfId="0" applyNumberFormat="1" applyFont="1" applyBorder="1" applyAlignment="1">
      <alignment horizontal="center" vertical="center"/>
    </xf>
    <xf numFmtId="0" fontId="59" fillId="0" borderId="46" xfId="0" applyFont="1" applyBorder="1" applyAlignment="1">
      <alignment horizontal="center"/>
    </xf>
    <xf numFmtId="0" fontId="59" fillId="0" borderId="47" xfId="0" applyFont="1" applyBorder="1" applyAlignment="1">
      <alignment horizontal="center"/>
    </xf>
    <xf numFmtId="0" fontId="59" fillId="0" borderId="48" xfId="0" applyFont="1" applyBorder="1" applyAlignment="1">
      <alignment horizont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82" xfId="0" applyFont="1" applyFill="1" applyBorder="1" applyAlignment="1">
      <alignment horizontal="center" vertical="center"/>
    </xf>
    <xf numFmtId="0" fontId="60" fillId="57" borderId="81" xfId="0" applyFont="1" applyFill="1" applyBorder="1" applyAlignment="1">
      <alignment horizontal="center" vertical="center"/>
    </xf>
    <xf numFmtId="167" fontId="60" fillId="3" borderId="82" xfId="0" applyNumberFormat="1" applyFont="1" applyFill="1" applyBorder="1" applyAlignment="1">
      <alignment horizontal="center" vertical="center"/>
    </xf>
    <xf numFmtId="167" fontId="60" fillId="3" borderId="83" xfId="0" applyNumberFormat="1" applyFont="1" applyFill="1" applyBorder="1" applyAlignment="1">
      <alignment horizontal="center" vertical="center"/>
    </xf>
    <xf numFmtId="167" fontId="60" fillId="3" borderId="81" xfId="0" applyNumberFormat="1" applyFont="1" applyFill="1" applyBorder="1" applyAlignment="1">
      <alignment horizontal="center" vertical="center"/>
    </xf>
    <xf numFmtId="2" fontId="60" fillId="3" borderId="83" xfId="0" applyNumberFormat="1" applyFont="1" applyFill="1" applyBorder="1" applyAlignment="1">
      <alignment horizontal="center" vertical="center"/>
    </xf>
    <xf numFmtId="2" fontId="60" fillId="3" borderId="81" xfId="0" applyNumberFormat="1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2" fontId="56" fillId="3" borderId="82" xfId="0" applyNumberFormat="1" applyFont="1" applyFill="1" applyBorder="1" applyAlignment="1">
      <alignment horizontal="center"/>
    </xf>
    <xf numFmtId="2" fontId="56" fillId="3" borderId="83" xfId="0" applyNumberFormat="1" applyFont="1" applyFill="1" applyBorder="1" applyAlignment="1">
      <alignment horizontal="center"/>
    </xf>
    <xf numFmtId="2" fontId="56" fillId="3" borderId="81" xfId="0" applyNumberFormat="1" applyFont="1" applyFill="1" applyBorder="1" applyAlignment="1">
      <alignment horizontal="center"/>
    </xf>
    <xf numFmtId="2" fontId="60" fillId="57" borderId="82" xfId="0" applyNumberFormat="1" applyFont="1" applyFill="1" applyBorder="1" applyAlignment="1">
      <alignment horizontal="center"/>
    </xf>
    <xf numFmtId="2" fontId="60" fillId="57" borderId="83" xfId="0" applyNumberFormat="1" applyFont="1" applyFill="1" applyBorder="1" applyAlignment="1">
      <alignment horizontal="center"/>
    </xf>
    <xf numFmtId="2" fontId="60" fillId="57" borderId="81" xfId="0" applyNumberFormat="1" applyFont="1" applyFill="1" applyBorder="1" applyAlignment="1">
      <alignment horizontal="center"/>
    </xf>
    <xf numFmtId="2" fontId="60" fillId="3" borderId="82" xfId="0" applyNumberFormat="1" applyFont="1" applyFill="1" applyBorder="1" applyAlignment="1">
      <alignment horizontal="center" vertical="center"/>
    </xf>
    <xf numFmtId="0" fontId="60" fillId="3" borderId="84" xfId="0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56" fillId="3" borderId="91" xfId="0" applyNumberFormat="1" applyFont="1" applyFill="1" applyBorder="1" applyAlignment="1">
      <alignment horizontal="center"/>
    </xf>
    <xf numFmtId="2" fontId="56" fillId="3" borderId="93" xfId="0" applyNumberFormat="1" applyFont="1" applyFill="1" applyBorder="1" applyAlignment="1">
      <alignment horizontal="center"/>
    </xf>
    <xf numFmtId="2" fontId="56" fillId="3" borderId="94" xfId="0" applyNumberFormat="1" applyFont="1" applyFill="1" applyBorder="1" applyAlignment="1">
      <alignment horizontal="center"/>
    </xf>
    <xf numFmtId="2" fontId="56" fillId="3" borderId="84" xfId="0" applyNumberFormat="1" applyFont="1" applyFill="1" applyBorder="1" applyAlignment="1">
      <alignment horizontal="center"/>
    </xf>
    <xf numFmtId="2" fontId="56" fillId="3" borderId="85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2" fontId="60" fillId="3" borderId="71" xfId="0" applyNumberFormat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horizontal="center" vertical="center"/>
    </xf>
    <xf numFmtId="0" fontId="60" fillId="3" borderId="83" xfId="0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horizontal="center" vertical="center"/>
    </xf>
    <xf numFmtId="0" fontId="60" fillId="3" borderId="101" xfId="0" applyFont="1" applyFill="1" applyBorder="1" applyAlignment="1">
      <alignment horizontal="center" vertical="center"/>
    </xf>
    <xf numFmtId="0" fontId="80" fillId="0" borderId="108" xfId="2" applyFont="1" applyBorder="1" applyAlignment="1">
      <alignment horizontal="center" vertical="center"/>
    </xf>
    <xf numFmtId="0" fontId="80" fillId="0" borderId="109" xfId="2" applyFont="1" applyBorder="1" applyAlignment="1">
      <alignment horizontal="center" vertical="center"/>
    </xf>
    <xf numFmtId="0" fontId="80" fillId="0" borderId="102" xfId="0" applyFont="1" applyBorder="1" applyAlignment="1">
      <alignment horizontal="right" vertical="center"/>
    </xf>
    <xf numFmtId="0" fontId="80" fillId="0" borderId="111" xfId="0" applyFont="1" applyBorder="1" applyAlignment="1">
      <alignment horizontal="center" vertical="center"/>
    </xf>
    <xf numFmtId="0" fontId="80" fillId="0" borderId="112" xfId="0" applyFont="1" applyBorder="1" applyAlignment="1">
      <alignment horizontal="center" vertical="center"/>
    </xf>
    <xf numFmtId="0" fontId="80" fillId="0" borderId="113" xfId="0" applyFont="1" applyBorder="1" applyAlignment="1">
      <alignment horizontal="center" vertical="center"/>
    </xf>
    <xf numFmtId="0" fontId="80" fillId="0" borderId="108" xfId="0" applyFont="1" applyBorder="1" applyAlignment="1">
      <alignment horizontal="center" vertical="center"/>
    </xf>
    <xf numFmtId="0" fontId="80" fillId="0" borderId="109" xfId="0" applyFont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1" fillId="0" borderId="0" xfId="0" applyFont="1" applyAlignment="1">
      <alignment horizontal="right"/>
    </xf>
    <xf numFmtId="0" fontId="80" fillId="0" borderId="104" xfId="0" applyFont="1" applyBorder="1" applyAlignment="1">
      <alignment horizontal="center" vertical="center"/>
    </xf>
    <xf numFmtId="0" fontId="80" fillId="0" borderId="105" xfId="0" applyFont="1" applyBorder="1" applyAlignment="1">
      <alignment horizontal="center" vertical="center"/>
    </xf>
    <xf numFmtId="0" fontId="80" fillId="0" borderId="106" xfId="0" applyFont="1" applyBorder="1" applyAlignment="1">
      <alignment horizontal="center" vertical="center"/>
    </xf>
    <xf numFmtId="0" fontId="62" fillId="0" borderId="69" xfId="0" applyFont="1" applyBorder="1" applyAlignment="1">
      <alignment horizontal="right" vertical="center"/>
    </xf>
    <xf numFmtId="0" fontId="62" fillId="0" borderId="70" xfId="0" applyFont="1" applyBorder="1" applyAlignment="1">
      <alignment horizontal="right" vertical="center"/>
    </xf>
    <xf numFmtId="164" fontId="62" fillId="0" borderId="69" xfId="0" applyNumberFormat="1" applyFont="1" applyBorder="1" applyAlignment="1">
      <alignment horizontal="center" vertical="center"/>
    </xf>
    <xf numFmtId="164" fontId="62" fillId="0" borderId="70" xfId="0" applyNumberFormat="1" applyFont="1" applyBorder="1" applyAlignment="1">
      <alignment horizontal="center" vertical="center"/>
    </xf>
    <xf numFmtId="0" fontId="62" fillId="0" borderId="69" xfId="0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70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58" borderId="69" xfId="1" applyFont="1" applyFill="1" applyBorder="1" applyAlignment="1">
      <alignment horizontal="center" vertical="center"/>
    </xf>
    <xf numFmtId="0" fontId="62" fillId="58" borderId="64" xfId="1" applyFont="1" applyFill="1" applyBorder="1" applyAlignment="1">
      <alignment horizontal="center" vertical="center"/>
    </xf>
    <xf numFmtId="0" fontId="62" fillId="58" borderId="70" xfId="1" applyFont="1" applyFill="1" applyBorder="1" applyAlignment="1">
      <alignment horizontal="center" vertical="center"/>
    </xf>
    <xf numFmtId="164" fontId="62" fillId="0" borderId="64" xfId="0" applyNumberFormat="1" applyFont="1" applyBorder="1" applyAlignment="1">
      <alignment horizontal="center" vertical="center"/>
    </xf>
    <xf numFmtId="0" fontId="62" fillId="0" borderId="99" xfId="0" applyFont="1" applyBorder="1" applyAlignment="1">
      <alignment horizontal="right" vertical="center"/>
    </xf>
    <xf numFmtId="0" fontId="62" fillId="0" borderId="101" xfId="0" applyFont="1" applyBorder="1" applyAlignment="1">
      <alignment horizontal="right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101" xfId="0" applyNumberFormat="1" applyFont="1" applyBorder="1" applyAlignment="1">
      <alignment horizontal="center" vertical="center"/>
    </xf>
    <xf numFmtId="164" fontId="62" fillId="0" borderId="100" xfId="0" applyNumberFormat="1" applyFont="1" applyBorder="1" applyAlignment="1">
      <alignment horizontal="center" vertical="center"/>
    </xf>
    <xf numFmtId="2" fontId="57" fillId="0" borderId="9" xfId="0" applyNumberFormat="1" applyFont="1" applyBorder="1" applyAlignment="1">
      <alignment horizontal="right" vertical="center"/>
    </xf>
    <xf numFmtId="2" fontId="60" fillId="0" borderId="69" xfId="0" applyNumberFormat="1" applyFont="1" applyBorder="1" applyAlignment="1">
      <alignment horizontal="center" vertical="center"/>
    </xf>
    <xf numFmtId="2" fontId="60" fillId="0" borderId="64" xfId="0" applyNumberFormat="1" applyFont="1" applyBorder="1" applyAlignment="1">
      <alignment horizontal="center" vertical="center"/>
    </xf>
    <xf numFmtId="2" fontId="60" fillId="0" borderId="70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9" xfId="1" applyFont="1" applyFill="1" applyBorder="1" applyAlignment="1">
      <alignment horizontal="right" vertical="center"/>
    </xf>
    <xf numFmtId="0" fontId="59" fillId="2" borderId="101" xfId="1" applyFont="1" applyFill="1" applyBorder="1" applyAlignment="1">
      <alignment horizontal="right" vertical="center"/>
    </xf>
    <xf numFmtId="0" fontId="59" fillId="2" borderId="99" xfId="1" applyFont="1" applyFill="1" applyBorder="1" applyAlignment="1">
      <alignment horizontal="center" vertical="center"/>
    </xf>
    <xf numFmtId="0" fontId="59" fillId="2" borderId="101" xfId="1" applyFont="1" applyFill="1" applyBorder="1" applyAlignment="1">
      <alignment horizontal="center" vertical="center"/>
    </xf>
    <xf numFmtId="0" fontId="59" fillId="2" borderId="100" xfId="1" applyFont="1" applyFill="1" applyBorder="1" applyAlignment="1">
      <alignment horizontal="center" vertical="center"/>
    </xf>
    <xf numFmtId="0" fontId="57" fillId="0" borderId="10" xfId="0" applyFont="1" applyBorder="1" applyAlignment="1">
      <alignment horizontal="center" vertical="center"/>
    </xf>
    <xf numFmtId="2" fontId="60" fillId="0" borderId="99" xfId="0" applyNumberFormat="1" applyFont="1" applyBorder="1" applyAlignment="1">
      <alignment horizontal="center" vertical="center"/>
    </xf>
    <xf numFmtId="2" fontId="60" fillId="0" borderId="100" xfId="0" applyNumberFormat="1" applyFont="1" applyBorder="1" applyAlignment="1">
      <alignment horizontal="center" vertical="center"/>
    </xf>
    <xf numFmtId="2" fontId="60" fillId="0" borderId="101" xfId="0" applyNumberFormat="1" applyFont="1" applyBorder="1" applyAlignment="1">
      <alignment horizontal="center" vertical="center"/>
    </xf>
    <xf numFmtId="0" fontId="60" fillId="0" borderId="99" xfId="0" applyFont="1" applyBorder="1" applyAlignment="1">
      <alignment horizontal="center" vertical="center"/>
    </xf>
    <xf numFmtId="0" fontId="60" fillId="0" borderId="101" xfId="0" applyFont="1" applyBorder="1" applyAlignment="1">
      <alignment horizontal="center" vertical="center"/>
    </xf>
    <xf numFmtId="2" fontId="66" fillId="0" borderId="100" xfId="0" applyNumberFormat="1" applyFont="1" applyBorder="1" applyAlignment="1">
      <alignment horizontal="center"/>
    </xf>
    <xf numFmtId="0" fontId="60" fillId="61" borderId="99" xfId="0" applyFont="1" applyFill="1" applyBorder="1" applyAlignment="1">
      <alignment horizontal="center" vertical="center"/>
    </xf>
    <xf numFmtId="0" fontId="60" fillId="61" borderId="101" xfId="0" applyFont="1" applyFill="1" applyBorder="1" applyAlignment="1">
      <alignment horizontal="center" vertical="center"/>
    </xf>
    <xf numFmtId="2" fontId="66" fillId="61" borderId="100" xfId="0" applyNumberFormat="1" applyFont="1" applyFill="1" applyBorder="1" applyAlignment="1">
      <alignment horizontal="center"/>
    </xf>
    <xf numFmtId="0" fontId="62" fillId="0" borderId="51" xfId="0" applyFont="1" applyBorder="1" applyAlignment="1">
      <alignment horizontal="center" vertical="center"/>
    </xf>
    <xf numFmtId="0" fontId="62" fillId="0" borderId="53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59" fillId="2" borderId="51" xfId="1" applyFont="1" applyFill="1" applyBorder="1" applyAlignment="1">
      <alignment horizontal="center" vertical="center" wrapText="1"/>
    </xf>
    <xf numFmtId="0" fontId="59" fillId="2" borderId="53" xfId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696952</xdr:colOff>
      <xdr:row>0</xdr:row>
      <xdr:rowOff>11616</xdr:rowOff>
    </xdr:from>
    <xdr:to>
      <xdr:col>14</xdr:col>
      <xdr:colOff>717513</xdr:colOff>
      <xdr:row>3</xdr:row>
      <xdr:rowOff>199915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59225" y="11616"/>
          <a:ext cx="122860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69694</xdr:rowOff>
    </xdr:from>
    <xdr:to>
      <xdr:col>7</xdr:col>
      <xdr:colOff>237882</xdr:colOff>
      <xdr:row>22</xdr:row>
      <xdr:rowOff>139390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588B8E-EB21-4E1D-B6B0-051B74C11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3286691" y="4727651"/>
          <a:ext cx="6742760" cy="2683263"/>
        </a:xfrm>
        <a:prstGeom prst="rect">
          <a:avLst/>
        </a:prstGeom>
      </xdr:spPr>
    </xdr:pic>
    <xdr:clientData/>
  </xdr:twoCellAnchor>
  <xdr:twoCellAnchor editAs="oneCell">
    <xdr:from>
      <xdr:col>7</xdr:col>
      <xdr:colOff>313628</xdr:colOff>
      <xdr:row>15</xdr:row>
      <xdr:rowOff>81311</xdr:rowOff>
    </xdr:from>
    <xdr:to>
      <xdr:col>15</xdr:col>
      <xdr:colOff>23232</xdr:colOff>
      <xdr:row>22</xdr:row>
      <xdr:rowOff>174238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CB4D244-8569-4D3D-9C68-153FC3E65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252012" y="4739268"/>
          <a:ext cx="5958933" cy="2706494"/>
        </a:xfrm>
        <a:prstGeom prst="rect">
          <a:avLst/>
        </a:prstGeom>
      </xdr:spPr>
    </xdr:pic>
    <xdr:clientData/>
  </xdr:twoCellAnchor>
  <xdr:twoCellAnchor editAs="oneCell">
    <xdr:from>
      <xdr:col>11</xdr:col>
      <xdr:colOff>23232</xdr:colOff>
      <xdr:row>5</xdr:row>
      <xdr:rowOff>127775</xdr:rowOff>
    </xdr:from>
    <xdr:to>
      <xdr:col>15</xdr:col>
      <xdr:colOff>23232</xdr:colOff>
      <xdr:row>15</xdr:row>
      <xdr:rowOff>45856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ADC73DF-6E96-452D-833F-BA3925F27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252012" y="1649452"/>
          <a:ext cx="334536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19</xdr:row>
      <xdr:rowOff>95250</xdr:rowOff>
    </xdr:from>
    <xdr:to>
      <xdr:col>5</xdr:col>
      <xdr:colOff>628650</xdr:colOff>
      <xdr:row>34</xdr:row>
      <xdr:rowOff>57788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ABF105-6D3F-476C-BFAB-63F307357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43175" y="4829175"/>
          <a:ext cx="4695825" cy="2962913"/>
        </a:xfrm>
        <a:prstGeom prst="rect">
          <a:avLst/>
        </a:prstGeom>
      </xdr:spPr>
    </xdr:pic>
    <xdr:clientData/>
  </xdr:twoCellAnchor>
  <xdr:twoCellAnchor editAs="oneCell">
    <xdr:from>
      <xdr:col>6</xdr:col>
      <xdr:colOff>314326</xdr:colOff>
      <xdr:row>19</xdr:row>
      <xdr:rowOff>66676</xdr:rowOff>
    </xdr:from>
    <xdr:to>
      <xdr:col>12</xdr:col>
      <xdr:colOff>1400176</xdr:colOff>
      <xdr:row>34</xdr:row>
      <xdr:rowOff>19051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EF416EB-55E6-463D-9A25-A9FEC99D5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4" y="4800601"/>
          <a:ext cx="4581525" cy="2952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883005</xdr:colOff>
      <xdr:row>0</xdr:row>
      <xdr:rowOff>1</xdr:rowOff>
    </xdr:from>
    <xdr:to>
      <xdr:col>13</xdr:col>
      <xdr:colOff>1238250</xdr:colOff>
      <xdr:row>0</xdr:row>
      <xdr:rowOff>346364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272" y="1"/>
          <a:ext cx="355245" cy="346363"/>
        </a:xfrm>
        <a:prstGeom prst="rect">
          <a:avLst/>
        </a:prstGeom>
      </xdr:spPr>
    </xdr:pic>
    <xdr:clientData/>
  </xdr:twoCellAnchor>
  <xdr:twoCellAnchor editAs="oneCell">
    <xdr:from>
      <xdr:col>13</xdr:col>
      <xdr:colOff>917863</xdr:colOff>
      <xdr:row>50</xdr:row>
      <xdr:rowOff>14656</xdr:rowOff>
    </xdr:from>
    <xdr:to>
      <xdr:col>14</xdr:col>
      <xdr:colOff>1324</xdr:colOff>
      <xdr:row>50</xdr:row>
      <xdr:rowOff>484910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5D97353-118C-454D-B8D6-2472156FE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98233778" y="9929315"/>
          <a:ext cx="481904" cy="470254"/>
        </a:xfrm>
        <a:prstGeom prst="rect">
          <a:avLst/>
        </a:prstGeom>
      </xdr:spPr>
    </xdr:pic>
    <xdr:clientData/>
  </xdr:twoCellAnchor>
  <xdr:twoCellAnchor editAs="oneCell">
    <xdr:from>
      <xdr:col>13</xdr:col>
      <xdr:colOff>1011220</xdr:colOff>
      <xdr:row>40</xdr:row>
      <xdr:rowOff>8660</xdr:rowOff>
    </xdr:from>
    <xdr:to>
      <xdr:col>14</xdr:col>
      <xdr:colOff>180</xdr:colOff>
      <xdr:row>40</xdr:row>
      <xdr:rowOff>389659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1F30E42-529D-45F0-B36B-60A198F3D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198225397" y="8364683"/>
          <a:ext cx="396928" cy="3809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8738EE9-FFD2-4447-AEF7-A0671B860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rightToLeft="1" topLeftCell="A10" zoomScale="82" zoomScaleNormal="82" workbookViewId="0">
      <selection activeCell="G13" sqref="G13:I13"/>
    </sheetView>
  </sheetViews>
  <sheetFormatPr defaultColWidth="9.140625" defaultRowHeight="15"/>
  <cols>
    <col min="1" max="1" width="26.140625" style="2" customWidth="1"/>
    <col min="2" max="2" width="9.140625" style="2" customWidth="1"/>
    <col min="3" max="3" width="9" style="2" customWidth="1"/>
    <col min="4" max="4" width="7.85546875" style="2" customWidth="1"/>
    <col min="5" max="5" width="12.140625" style="2" customWidth="1"/>
    <col min="6" max="6" width="4.42578125" style="2" customWidth="1"/>
    <col min="7" max="7" width="28.85546875" style="2" customWidth="1"/>
    <col min="8" max="8" width="14.8554687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4.85546875" style="2" customWidth="1"/>
    <col min="14" max="14" width="18.140625" style="2" customWidth="1"/>
    <col min="15" max="15" width="12" style="2" customWidth="1"/>
    <col min="16" max="16384" width="9.140625" style="2"/>
  </cols>
  <sheetData>
    <row r="1" spans="1:18" s="1" customFormat="1" ht="24.95" customHeight="1">
      <c r="A1" s="183" t="s">
        <v>0</v>
      </c>
      <c r="B1" s="184"/>
      <c r="C1" s="184"/>
      <c r="D1" s="184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</row>
    <row r="2" spans="1:18" s="1" customFormat="1" ht="24.95" customHeight="1">
      <c r="A2" s="187" t="s">
        <v>312</v>
      </c>
      <c r="B2" s="187"/>
      <c r="C2" s="187"/>
      <c r="D2" s="187"/>
      <c r="E2" s="188" t="s">
        <v>93</v>
      </c>
      <c r="F2" s="189"/>
      <c r="G2" s="189"/>
      <c r="H2" s="189"/>
      <c r="I2" s="189"/>
      <c r="J2" s="189"/>
      <c r="K2" s="189"/>
      <c r="L2" s="190"/>
      <c r="M2" s="88"/>
      <c r="N2" s="88"/>
      <c r="O2" s="88"/>
    </row>
    <row r="3" spans="1:18" s="1" customFormat="1" ht="24.95" customHeight="1">
      <c r="A3" s="185" t="s">
        <v>319</v>
      </c>
      <c r="B3" s="186"/>
      <c r="C3" s="186"/>
      <c r="D3" s="186"/>
      <c r="E3" s="188"/>
      <c r="F3" s="189"/>
      <c r="G3" s="189"/>
      <c r="H3" s="189"/>
      <c r="I3" s="189"/>
      <c r="J3" s="189"/>
      <c r="K3" s="189"/>
      <c r="L3" s="190"/>
      <c r="M3" s="87"/>
      <c r="N3" s="87"/>
      <c r="O3" s="88"/>
    </row>
    <row r="4" spans="1:18" s="1" customFormat="1" ht="21" customHeight="1">
      <c r="A4" s="87"/>
      <c r="B4" s="87"/>
      <c r="C4" s="87"/>
      <c r="D4" s="88"/>
      <c r="E4" s="88"/>
      <c r="F4" s="87"/>
      <c r="G4" s="88"/>
      <c r="H4" s="88"/>
      <c r="I4" s="88"/>
      <c r="J4" s="88"/>
      <c r="K4" s="88"/>
      <c r="L4" s="87"/>
      <c r="M4" s="88"/>
      <c r="N4" s="89"/>
      <c r="O4" s="90"/>
    </row>
    <row r="5" spans="1:18" ht="24.95" customHeight="1">
      <c r="A5" s="191" t="s">
        <v>162</v>
      </c>
      <c r="B5" s="192"/>
      <c r="C5" s="193"/>
      <c r="D5" s="198">
        <f>'نشرة التداول'!M66+'نشرة OTC'!H9</f>
        <v>569746924</v>
      </c>
      <c r="E5" s="199"/>
      <c r="F5" s="91"/>
      <c r="G5" s="194" t="s">
        <v>163</v>
      </c>
      <c r="H5" s="195"/>
      <c r="I5" s="196">
        <f>'نشرة التداول'!N66+'نشرة OTC'!I7</f>
        <v>1474987105.7199998</v>
      </c>
      <c r="J5" s="197"/>
      <c r="K5" s="196"/>
      <c r="L5" s="92"/>
      <c r="M5" s="181" t="s">
        <v>239</v>
      </c>
      <c r="N5" s="182"/>
      <c r="O5" s="93">
        <f>'نشرة التداول'!L66+'نشرة OTC'!G9</f>
        <v>826</v>
      </c>
    </row>
    <row r="6" spans="1:18" ht="24.95" customHeight="1">
      <c r="A6" s="87"/>
      <c r="B6" s="87"/>
      <c r="C6" s="87"/>
      <c r="D6" s="94"/>
      <c r="E6" s="95"/>
      <c r="F6" s="94"/>
      <c r="G6" s="94"/>
      <c r="H6" s="94"/>
      <c r="I6" s="94"/>
      <c r="J6" s="94"/>
      <c r="K6" s="96"/>
      <c r="L6" s="168"/>
      <c r="M6" s="169"/>
      <c r="N6" s="169"/>
      <c r="O6" s="97"/>
    </row>
    <row r="7" spans="1:18" ht="24.95" customHeight="1">
      <c r="A7" s="98" t="s">
        <v>39</v>
      </c>
      <c r="B7" s="177">
        <v>1017.23</v>
      </c>
      <c r="C7" s="178"/>
      <c r="D7" s="200" t="s">
        <v>34</v>
      </c>
      <c r="E7" s="201"/>
      <c r="F7" s="87"/>
      <c r="G7" s="98" t="s">
        <v>94</v>
      </c>
      <c r="H7" s="99">
        <v>1123.71</v>
      </c>
      <c r="I7" s="174" t="s">
        <v>34</v>
      </c>
      <c r="J7" s="175"/>
      <c r="K7" s="176"/>
      <c r="L7" s="168"/>
      <c r="M7" s="169"/>
      <c r="N7" s="169"/>
      <c r="O7" s="100"/>
    </row>
    <row r="8" spans="1:18" ht="24.95" customHeight="1">
      <c r="A8" s="98" t="s">
        <v>40</v>
      </c>
      <c r="B8" s="177">
        <v>1026.81</v>
      </c>
      <c r="C8" s="178"/>
      <c r="D8" s="200" t="s">
        <v>34</v>
      </c>
      <c r="E8" s="201"/>
      <c r="F8" s="101"/>
      <c r="G8" s="98" t="s">
        <v>95</v>
      </c>
      <c r="H8" s="122">
        <v>1131.8</v>
      </c>
      <c r="I8" s="174" t="s">
        <v>34</v>
      </c>
      <c r="J8" s="175"/>
      <c r="K8" s="176"/>
      <c r="L8" s="168"/>
      <c r="M8" s="169"/>
      <c r="N8" s="169"/>
      <c r="O8" s="100"/>
      <c r="R8" s="102"/>
    </row>
    <row r="9" spans="1:18" ht="24.95" customHeight="1">
      <c r="A9" s="98" t="s">
        <v>50</v>
      </c>
      <c r="B9" s="179">
        <f>((B7/B8)-1)*100</f>
        <v>-0.93298662849017333</v>
      </c>
      <c r="C9" s="180"/>
      <c r="D9" s="200" t="s">
        <v>51</v>
      </c>
      <c r="E9" s="201"/>
      <c r="F9" s="101"/>
      <c r="G9" s="98" t="s">
        <v>50</v>
      </c>
      <c r="H9" s="142">
        <f>((H7/H8)-1)*100</f>
        <v>-0.71479059904575593</v>
      </c>
      <c r="I9" s="174" t="s">
        <v>51</v>
      </c>
      <c r="J9" s="175"/>
      <c r="K9" s="176"/>
      <c r="L9" s="168"/>
      <c r="M9" s="169"/>
      <c r="N9" s="169"/>
      <c r="O9" s="100"/>
      <c r="Q9" s="103"/>
    </row>
    <row r="10" spans="1:18" ht="24.95" customHeight="1">
      <c r="A10" s="98" t="s">
        <v>41</v>
      </c>
      <c r="B10" s="179">
        <f>B7-B8</f>
        <v>-9.5799999999999272</v>
      </c>
      <c r="C10" s="180">
        <f>B7-B8</f>
        <v>-9.5799999999999272</v>
      </c>
      <c r="D10" s="200" t="s">
        <v>34</v>
      </c>
      <c r="E10" s="201"/>
      <c r="F10" s="101"/>
      <c r="G10" s="98" t="s">
        <v>41</v>
      </c>
      <c r="H10" s="142">
        <f>H7-H8</f>
        <v>-8.0899999999999181</v>
      </c>
      <c r="I10" s="174" t="s">
        <v>34</v>
      </c>
      <c r="J10" s="175"/>
      <c r="K10" s="176"/>
      <c r="L10" s="168"/>
      <c r="M10" s="169"/>
      <c r="N10" s="169"/>
      <c r="O10" s="100"/>
      <c r="R10" s="103"/>
    </row>
    <row r="11" spans="1:18" ht="24.95" customHeight="1">
      <c r="A11" s="104"/>
      <c r="B11" s="104"/>
      <c r="C11" s="105"/>
      <c r="D11" s="105"/>
      <c r="E11" s="104"/>
      <c r="F11" s="94"/>
      <c r="G11" s="106"/>
      <c r="H11" s="106"/>
      <c r="I11" s="106"/>
      <c r="J11" s="106"/>
      <c r="K11" s="106"/>
      <c r="L11" s="168"/>
      <c r="M11" s="169"/>
      <c r="N11" s="169"/>
      <c r="O11" s="100"/>
      <c r="P11" s="103"/>
      <c r="Q11" s="103"/>
    </row>
    <row r="12" spans="1:18" ht="24.95" customHeight="1">
      <c r="A12" s="98" t="s">
        <v>235</v>
      </c>
      <c r="B12" s="107">
        <v>104</v>
      </c>
      <c r="C12" s="99" t="s">
        <v>236</v>
      </c>
      <c r="D12" s="107">
        <v>11</v>
      </c>
      <c r="E12" s="107">
        <f>B12+D12</f>
        <v>115</v>
      </c>
      <c r="F12" s="108"/>
      <c r="G12" s="98" t="s">
        <v>238</v>
      </c>
      <c r="H12" s="107">
        <v>57</v>
      </c>
      <c r="I12" s="99" t="s">
        <v>294</v>
      </c>
      <c r="J12" s="107">
        <v>6</v>
      </c>
      <c r="K12" s="107">
        <v>63</v>
      </c>
      <c r="L12" s="168"/>
      <c r="M12" s="169"/>
      <c r="N12" s="169"/>
      <c r="O12" s="100"/>
      <c r="P12" s="103"/>
      <c r="Q12" s="103"/>
    </row>
    <row r="13" spans="1:18" ht="24.95" customHeight="1">
      <c r="A13" s="98" t="s">
        <v>237</v>
      </c>
      <c r="B13" s="107">
        <v>32</v>
      </c>
      <c r="C13" s="99" t="s">
        <v>236</v>
      </c>
      <c r="D13" s="107">
        <v>1</v>
      </c>
      <c r="E13" s="107">
        <f>B13+D13</f>
        <v>33</v>
      </c>
      <c r="F13" s="109"/>
      <c r="G13" s="170" t="s">
        <v>4</v>
      </c>
      <c r="H13" s="170"/>
      <c r="I13" s="170"/>
      <c r="J13" s="171">
        <v>7</v>
      </c>
      <c r="K13" s="172"/>
      <c r="L13" s="168"/>
      <c r="M13" s="169"/>
      <c r="N13" s="169"/>
      <c r="O13" s="100"/>
      <c r="Q13" s="103"/>
    </row>
    <row r="14" spans="1:18" ht="24.95" customHeight="1">
      <c r="A14" s="165" t="s">
        <v>61</v>
      </c>
      <c r="B14" s="166"/>
      <c r="C14" s="167"/>
      <c r="D14" s="166"/>
      <c r="E14" s="107">
        <v>7</v>
      </c>
      <c r="F14" s="109"/>
      <c r="G14" s="173" t="s">
        <v>5</v>
      </c>
      <c r="H14" s="173"/>
      <c r="I14" s="173"/>
      <c r="J14" s="171">
        <v>10</v>
      </c>
      <c r="K14" s="172"/>
      <c r="L14" s="168"/>
      <c r="M14" s="169"/>
      <c r="N14" s="169"/>
      <c r="O14" s="110"/>
      <c r="Q14" s="103"/>
    </row>
    <row r="15" spans="1:18" ht="24.95" customHeight="1">
      <c r="A15" s="165" t="s">
        <v>56</v>
      </c>
      <c r="B15" s="166"/>
      <c r="C15" s="167"/>
      <c r="D15" s="166"/>
      <c r="E15" s="111">
        <v>8</v>
      </c>
      <c r="F15" s="112"/>
      <c r="G15" s="173" t="s">
        <v>333</v>
      </c>
      <c r="H15" s="173"/>
      <c r="I15" s="173"/>
      <c r="J15" s="171">
        <v>1</v>
      </c>
      <c r="K15" s="172"/>
      <c r="L15" s="154"/>
      <c r="M15" s="168"/>
      <c r="N15" s="169"/>
      <c r="O15" s="110"/>
      <c r="Q15" s="103"/>
    </row>
    <row r="16" spans="1:18" ht="24.75" customHeight="1">
      <c r="A16" s="168"/>
      <c r="B16" s="169"/>
      <c r="C16" s="169"/>
      <c r="D16" s="169"/>
      <c r="E16" s="168"/>
      <c r="F16" s="169"/>
      <c r="G16" s="203"/>
      <c r="H16" s="168"/>
      <c r="I16" s="169"/>
      <c r="J16" s="169"/>
      <c r="K16" s="203"/>
      <c r="L16" s="113"/>
      <c r="M16" s="168"/>
      <c r="N16" s="169"/>
      <c r="O16" s="100"/>
    </row>
    <row r="17" spans="1:15" ht="30" customHeight="1">
      <c r="A17" s="168"/>
      <c r="B17" s="169"/>
      <c r="C17" s="169"/>
      <c r="D17" s="169"/>
      <c r="E17" s="168"/>
      <c r="F17" s="169"/>
      <c r="G17" s="203"/>
      <c r="H17" s="168"/>
      <c r="I17" s="169"/>
      <c r="J17" s="169"/>
      <c r="K17" s="203"/>
      <c r="L17" s="113"/>
      <c r="M17" s="168"/>
      <c r="N17" s="169"/>
      <c r="O17" s="100"/>
    </row>
    <row r="18" spans="1:15" ht="30" customHeight="1">
      <c r="A18" s="114"/>
      <c r="B18" s="114"/>
      <c r="C18" s="114"/>
      <c r="D18" s="95"/>
      <c r="E18" s="115"/>
      <c r="F18" s="116"/>
      <c r="G18" s="114"/>
      <c r="H18" s="114"/>
      <c r="I18" s="95"/>
      <c r="J18" s="95"/>
      <c r="K18" s="115"/>
      <c r="L18" s="116"/>
      <c r="M18" s="114"/>
      <c r="N18" s="114"/>
      <c r="O18" s="100"/>
    </row>
    <row r="19" spans="1:15" ht="30" customHeight="1">
      <c r="A19" s="114"/>
      <c r="B19" s="114"/>
      <c r="C19" s="114"/>
      <c r="D19" s="95"/>
      <c r="E19" s="115"/>
      <c r="F19" s="116"/>
      <c r="G19" s="114"/>
      <c r="H19" s="114"/>
      <c r="I19" s="95"/>
      <c r="J19" s="95"/>
      <c r="K19" s="115"/>
      <c r="L19" s="116"/>
      <c r="M19" s="114"/>
      <c r="N19" s="114"/>
      <c r="O19" s="100"/>
    </row>
    <row r="20" spans="1:15" ht="30" customHeight="1">
      <c r="A20" s="114"/>
      <c r="B20" s="114"/>
      <c r="C20" s="114"/>
      <c r="D20" s="95"/>
      <c r="E20" s="115"/>
      <c r="F20" s="116"/>
      <c r="G20" s="114"/>
      <c r="H20" s="114"/>
      <c r="I20" s="95"/>
      <c r="J20" s="95"/>
      <c r="K20" s="115"/>
      <c r="L20" s="116"/>
      <c r="M20" s="114"/>
      <c r="N20" s="114"/>
      <c r="O20" s="100"/>
    </row>
    <row r="21" spans="1:15" ht="30" customHeight="1">
      <c r="A21" s="114"/>
      <c r="B21" s="114"/>
      <c r="C21" s="114"/>
      <c r="D21" s="95"/>
      <c r="E21" s="115"/>
      <c r="F21" s="116"/>
      <c r="G21" s="114"/>
      <c r="H21" s="114"/>
      <c r="I21" s="95"/>
      <c r="J21" s="95"/>
      <c r="K21" s="115"/>
      <c r="L21" s="116"/>
      <c r="M21" s="114"/>
      <c r="N21" s="114"/>
      <c r="O21" s="110"/>
    </row>
    <row r="22" spans="1:15" ht="30" customHeight="1">
      <c r="A22" s="114"/>
      <c r="B22" s="114"/>
      <c r="C22" s="114"/>
      <c r="D22" s="95"/>
      <c r="E22" s="115"/>
      <c r="F22" s="116"/>
      <c r="G22" s="114"/>
      <c r="H22" s="114"/>
      <c r="I22" s="95"/>
      <c r="J22" s="95"/>
      <c r="K22" s="115"/>
      <c r="L22" s="116"/>
      <c r="M22" s="114"/>
      <c r="N22" s="114"/>
      <c r="O22" s="110"/>
    </row>
    <row r="23" spans="1:15" ht="17.25" customHeight="1">
      <c r="A23" s="114"/>
      <c r="B23" s="114"/>
      <c r="C23" s="114"/>
      <c r="D23" s="95"/>
      <c r="E23" s="115"/>
      <c r="F23" s="116"/>
      <c r="G23" s="114"/>
      <c r="H23" s="114"/>
      <c r="I23" s="95"/>
      <c r="J23" s="95"/>
      <c r="K23" s="115"/>
      <c r="L23" s="116"/>
      <c r="M23" s="114"/>
      <c r="N23" s="114"/>
      <c r="O23" s="110"/>
    </row>
    <row r="24" spans="1:15" ht="37.5" customHeight="1">
      <c r="A24" s="136"/>
      <c r="B24" s="204" t="s">
        <v>325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6"/>
    </row>
    <row r="25" spans="1:15" ht="37.5" customHeight="1">
      <c r="A25" s="136" t="s">
        <v>309</v>
      </c>
      <c r="B25" s="204" t="s">
        <v>308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6"/>
    </row>
    <row r="26" spans="1:15" ht="37.5" customHeight="1">
      <c r="A26" s="136" t="s">
        <v>292</v>
      </c>
      <c r="B26" s="204" t="s">
        <v>293</v>
      </c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6"/>
    </row>
    <row r="27" spans="1:15" ht="37.5" customHeight="1">
      <c r="A27" s="136" t="s">
        <v>108</v>
      </c>
      <c r="B27" s="204" t="s">
        <v>194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6"/>
    </row>
    <row r="28" spans="1:15" ht="20.25" customHeight="1">
      <c r="A28" s="202" t="s">
        <v>96</v>
      </c>
      <c r="B28" s="202"/>
      <c r="C28" s="202"/>
      <c r="D28" s="202"/>
      <c r="E28" s="202"/>
      <c r="F28" s="202" t="s">
        <v>97</v>
      </c>
      <c r="G28" s="202"/>
      <c r="H28" s="202"/>
      <c r="I28" s="202"/>
      <c r="J28" s="202"/>
      <c r="K28" s="202"/>
      <c r="L28" s="202"/>
      <c r="M28" s="202" t="s">
        <v>98</v>
      </c>
      <c r="N28" s="202"/>
      <c r="O28" s="202"/>
    </row>
  </sheetData>
  <mergeCells count="55">
    <mergeCell ref="M28:O28"/>
    <mergeCell ref="A16:D16"/>
    <mergeCell ref="H16:K16"/>
    <mergeCell ref="A17:D17"/>
    <mergeCell ref="H17:K17"/>
    <mergeCell ref="M16:N16"/>
    <mergeCell ref="M17:N17"/>
    <mergeCell ref="E17:G17"/>
    <mergeCell ref="E16:G16"/>
    <mergeCell ref="B27:O27"/>
    <mergeCell ref="A28:E28"/>
    <mergeCell ref="F28:L28"/>
    <mergeCell ref="B26:O26"/>
    <mergeCell ref="B25:O25"/>
    <mergeCell ref="B24:O24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9:K9"/>
    <mergeCell ref="B7:C7"/>
    <mergeCell ref="B8:C8"/>
    <mergeCell ref="B9:C9"/>
    <mergeCell ref="B10:C10"/>
    <mergeCell ref="A15:D15"/>
    <mergeCell ref="L12:N12"/>
    <mergeCell ref="G13:I13"/>
    <mergeCell ref="L13:N13"/>
    <mergeCell ref="J13:K13"/>
    <mergeCell ref="J14:K14"/>
    <mergeCell ref="M15:N15"/>
    <mergeCell ref="G15:I15"/>
    <mergeCell ref="J15:K15"/>
  </mergeCells>
  <pageMargins left="0" right="0" top="0" bottom="0" header="0" footer="0"/>
  <pageSetup paperSize="9"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rightToLeft="1" topLeftCell="A10" zoomScaleNormal="100" workbookViewId="0">
      <selection activeCell="R7" sqref="R7:R1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08" t="s">
        <v>100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1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11" t="s">
        <v>109</v>
      </c>
      <c r="B4" s="212"/>
      <c r="C4" s="212"/>
      <c r="D4" s="212"/>
      <c r="E4" s="212"/>
      <c r="F4" s="213"/>
      <c r="G4" s="6"/>
      <c r="H4" s="211" t="s">
        <v>110</v>
      </c>
      <c r="I4" s="212"/>
      <c r="J4" s="212"/>
      <c r="K4" s="212"/>
      <c r="L4" s="212"/>
      <c r="M4" s="213"/>
    </row>
    <row r="5" spans="1:13" ht="20.100000000000001" customHeight="1">
      <c r="A5" s="58" t="s">
        <v>23</v>
      </c>
      <c r="B5" s="59" t="s">
        <v>35</v>
      </c>
      <c r="C5" s="60" t="s">
        <v>36</v>
      </c>
      <c r="D5" s="214" t="s">
        <v>28</v>
      </c>
      <c r="E5" s="215"/>
      <c r="F5" s="216"/>
      <c r="G5" s="10"/>
      <c r="H5" s="217" t="s">
        <v>23</v>
      </c>
      <c r="I5" s="218"/>
      <c r="J5" s="219"/>
      <c r="K5" s="11" t="s">
        <v>35</v>
      </c>
      <c r="L5" s="11" t="s">
        <v>15</v>
      </c>
      <c r="M5" s="11" t="s">
        <v>28</v>
      </c>
    </row>
    <row r="6" spans="1:13" ht="20.100000000000001" customHeight="1">
      <c r="A6" s="79" t="s">
        <v>198</v>
      </c>
      <c r="B6" s="80">
        <v>2.64</v>
      </c>
      <c r="C6" s="133">
        <v>14.78</v>
      </c>
      <c r="D6" s="207">
        <v>129883</v>
      </c>
      <c r="E6" s="207">
        <v>129883</v>
      </c>
      <c r="F6" s="207">
        <v>129883</v>
      </c>
      <c r="G6" s="10"/>
      <c r="H6" s="220" t="s">
        <v>152</v>
      </c>
      <c r="I6" s="221" t="s">
        <v>152</v>
      </c>
      <c r="J6" s="222" t="s">
        <v>152</v>
      </c>
      <c r="K6" s="80">
        <v>0.84</v>
      </c>
      <c r="L6" s="81">
        <v>-7.69</v>
      </c>
      <c r="M6" s="118">
        <v>1000000</v>
      </c>
    </row>
    <row r="7" spans="1:13" ht="20.100000000000001" customHeight="1">
      <c r="A7" s="39" t="s">
        <v>124</v>
      </c>
      <c r="B7" s="80">
        <v>2.11</v>
      </c>
      <c r="C7" s="133">
        <v>4.9800000000000004</v>
      </c>
      <c r="D7" s="207">
        <v>2109512</v>
      </c>
      <c r="E7" s="207">
        <v>2109512</v>
      </c>
      <c r="F7" s="207">
        <v>2109512</v>
      </c>
      <c r="G7" s="10"/>
      <c r="H7" s="220" t="s">
        <v>66</v>
      </c>
      <c r="I7" s="221" t="s">
        <v>66</v>
      </c>
      <c r="J7" s="222" t="s">
        <v>66</v>
      </c>
      <c r="K7" s="80">
        <v>23</v>
      </c>
      <c r="L7" s="81">
        <v>-4.17</v>
      </c>
      <c r="M7" s="118">
        <v>100000</v>
      </c>
    </row>
    <row r="8" spans="1:13" ht="20.100000000000001" customHeight="1">
      <c r="A8" s="125" t="s">
        <v>71</v>
      </c>
      <c r="B8" s="134">
        <v>0.74</v>
      </c>
      <c r="C8" s="135">
        <v>4.2300000000000004</v>
      </c>
      <c r="D8" s="207">
        <v>249942</v>
      </c>
      <c r="E8" s="207">
        <v>249942</v>
      </c>
      <c r="F8" s="207">
        <v>249942</v>
      </c>
      <c r="G8" s="10"/>
      <c r="H8" s="220" t="s">
        <v>170</v>
      </c>
      <c r="I8" s="221" t="s">
        <v>170</v>
      </c>
      <c r="J8" s="222" t="s">
        <v>170</v>
      </c>
      <c r="K8" s="85">
        <v>4.8099999999999996</v>
      </c>
      <c r="L8" s="86">
        <v>-3.8</v>
      </c>
      <c r="M8" s="118">
        <v>18904276</v>
      </c>
    </row>
    <row r="9" spans="1:13" ht="20.100000000000001" customHeight="1">
      <c r="A9" s="125" t="s">
        <v>186</v>
      </c>
      <c r="B9" s="134">
        <v>7.5</v>
      </c>
      <c r="C9" s="135">
        <v>4.17</v>
      </c>
      <c r="D9" s="207">
        <v>270000</v>
      </c>
      <c r="E9" s="207">
        <v>270000</v>
      </c>
      <c r="F9" s="207">
        <v>270000</v>
      </c>
      <c r="G9" s="12"/>
      <c r="H9" s="220" t="s">
        <v>306</v>
      </c>
      <c r="I9" s="221" t="s">
        <v>306</v>
      </c>
      <c r="J9" s="222" t="s">
        <v>306</v>
      </c>
      <c r="K9" s="85">
        <v>3.99</v>
      </c>
      <c r="L9" s="86">
        <v>-2.21</v>
      </c>
      <c r="M9" s="118">
        <v>142140186</v>
      </c>
    </row>
    <row r="10" spans="1:13" ht="20.100000000000001" customHeight="1">
      <c r="A10" s="125" t="s">
        <v>116</v>
      </c>
      <c r="B10" s="134">
        <v>0.28999999999999998</v>
      </c>
      <c r="C10" s="135">
        <v>3.57</v>
      </c>
      <c r="D10" s="207">
        <v>1500000</v>
      </c>
      <c r="E10" s="207">
        <v>1500000</v>
      </c>
      <c r="F10" s="207">
        <v>1500000</v>
      </c>
      <c r="G10" s="13"/>
      <c r="H10" s="220" t="s">
        <v>137</v>
      </c>
      <c r="I10" s="221" t="s">
        <v>137</v>
      </c>
      <c r="J10" s="222" t="s">
        <v>137</v>
      </c>
      <c r="K10" s="85">
        <v>4.57</v>
      </c>
      <c r="L10" s="86">
        <v>-1.72</v>
      </c>
      <c r="M10" s="118">
        <v>30368225</v>
      </c>
    </row>
    <row r="11" spans="1:13" ht="35.25" customHeight="1">
      <c r="A11" s="226" t="s">
        <v>195</v>
      </c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8"/>
    </row>
    <row r="12" spans="1:13">
      <c r="A12" s="14"/>
      <c r="B12" s="15"/>
      <c r="C12" s="16"/>
      <c r="D12" s="17"/>
      <c r="E12" s="17"/>
      <c r="F12" s="17"/>
      <c r="G12" s="18"/>
      <c r="H12" s="19"/>
      <c r="I12" s="19"/>
      <c r="J12" s="19"/>
      <c r="K12" s="15"/>
      <c r="L12" s="20"/>
      <c r="M12" s="17"/>
    </row>
    <row r="13" spans="1:13" ht="18.75">
      <c r="A13" s="229" t="s">
        <v>177</v>
      </c>
      <c r="B13" s="229"/>
      <c r="C13" s="229"/>
      <c r="D13" s="229"/>
      <c r="E13" s="229"/>
      <c r="F13" s="230"/>
      <c r="G13" s="21"/>
      <c r="H13" s="231" t="s">
        <v>111</v>
      </c>
      <c r="I13" s="231"/>
      <c r="J13" s="231"/>
      <c r="K13" s="231"/>
      <c r="L13" s="231"/>
      <c r="M13" s="231"/>
    </row>
    <row r="14" spans="1:13" ht="20.100000000000001" customHeight="1">
      <c r="A14" s="7" t="s">
        <v>23</v>
      </c>
      <c r="B14" s="8" t="s">
        <v>35</v>
      </c>
      <c r="C14" s="9" t="s">
        <v>36</v>
      </c>
      <c r="D14" s="223" t="s">
        <v>28</v>
      </c>
      <c r="E14" s="224"/>
      <c r="F14" s="225"/>
      <c r="G14" s="6"/>
      <c r="H14" s="217" t="s">
        <v>23</v>
      </c>
      <c r="I14" s="218"/>
      <c r="J14" s="219"/>
      <c r="K14" s="11" t="s">
        <v>35</v>
      </c>
      <c r="L14" s="11" t="s">
        <v>15</v>
      </c>
      <c r="M14" s="11" t="s">
        <v>99</v>
      </c>
    </row>
    <row r="15" spans="1:13" ht="20.100000000000001" customHeight="1">
      <c r="A15" s="84" t="s">
        <v>261</v>
      </c>
      <c r="B15" s="80">
        <v>1.66</v>
      </c>
      <c r="C15" s="83">
        <v>0</v>
      </c>
      <c r="D15" s="207">
        <v>157749634</v>
      </c>
      <c r="E15" s="207">
        <v>157749634</v>
      </c>
      <c r="F15" s="207">
        <v>157749634</v>
      </c>
      <c r="G15" s="22"/>
      <c r="H15" s="220" t="s">
        <v>306</v>
      </c>
      <c r="I15" s="221" t="s">
        <v>306</v>
      </c>
      <c r="J15" s="222" t="s">
        <v>306</v>
      </c>
      <c r="K15" s="80">
        <v>3.99</v>
      </c>
      <c r="L15" s="83">
        <v>-2.21</v>
      </c>
      <c r="M15" s="118">
        <v>568897765.22000003</v>
      </c>
    </row>
    <row r="16" spans="1:13" ht="20.100000000000001" customHeight="1">
      <c r="A16" s="79" t="s">
        <v>306</v>
      </c>
      <c r="B16" s="80">
        <v>3.99</v>
      </c>
      <c r="C16" s="83">
        <v>-2.21</v>
      </c>
      <c r="D16" s="207">
        <v>142140186</v>
      </c>
      <c r="E16" s="207">
        <v>142140186</v>
      </c>
      <c r="F16" s="207">
        <v>142140186</v>
      </c>
      <c r="G16" s="22"/>
      <c r="H16" s="220" t="s">
        <v>261</v>
      </c>
      <c r="I16" s="221" t="s">
        <v>261</v>
      </c>
      <c r="J16" s="222" t="s">
        <v>261</v>
      </c>
      <c r="K16" s="80">
        <v>1.66</v>
      </c>
      <c r="L16" s="83">
        <v>0</v>
      </c>
      <c r="M16" s="118">
        <v>263185057.99000001</v>
      </c>
    </row>
    <row r="17" spans="1:13" ht="20.100000000000001" customHeight="1">
      <c r="A17" s="79" t="s">
        <v>242</v>
      </c>
      <c r="B17" s="80">
        <v>0.91</v>
      </c>
      <c r="C17" s="83">
        <v>0</v>
      </c>
      <c r="D17" s="207">
        <v>98897936</v>
      </c>
      <c r="E17" s="207">
        <v>98897936</v>
      </c>
      <c r="F17" s="207">
        <v>98897936</v>
      </c>
      <c r="G17" s="22"/>
      <c r="H17" s="220" t="s">
        <v>245</v>
      </c>
      <c r="I17" s="221" t="s">
        <v>245</v>
      </c>
      <c r="J17" s="222" t="s">
        <v>245</v>
      </c>
      <c r="K17" s="85">
        <v>12.93</v>
      </c>
      <c r="L17" s="83">
        <v>-0.54</v>
      </c>
      <c r="M17" s="118">
        <v>164963778.63999999</v>
      </c>
    </row>
    <row r="18" spans="1:13" ht="20.100000000000001" customHeight="1">
      <c r="A18" s="79" t="s">
        <v>137</v>
      </c>
      <c r="B18" s="80">
        <v>4.57</v>
      </c>
      <c r="C18" s="83">
        <v>-1.72</v>
      </c>
      <c r="D18" s="207">
        <v>30368225</v>
      </c>
      <c r="E18" s="207">
        <v>30368225</v>
      </c>
      <c r="F18" s="207">
        <v>30368225</v>
      </c>
      <c r="G18" s="22"/>
      <c r="H18" s="220" t="s">
        <v>137</v>
      </c>
      <c r="I18" s="221" t="s">
        <v>137</v>
      </c>
      <c r="J18" s="222" t="s">
        <v>137</v>
      </c>
      <c r="K18" s="85">
        <v>4.57</v>
      </c>
      <c r="L18" s="83">
        <v>-1.72</v>
      </c>
      <c r="M18" s="118">
        <v>139645783.49000001</v>
      </c>
    </row>
    <row r="19" spans="1:13" ht="20.100000000000001" customHeight="1">
      <c r="A19" s="79" t="s">
        <v>170</v>
      </c>
      <c r="B19" s="80">
        <v>4.8099999999999996</v>
      </c>
      <c r="C19" s="83">
        <v>-3.8</v>
      </c>
      <c r="D19" s="207">
        <v>18904276</v>
      </c>
      <c r="E19" s="207">
        <v>18904276</v>
      </c>
      <c r="F19" s="207">
        <v>18904276</v>
      </c>
      <c r="G19" s="22"/>
      <c r="H19" s="220" t="s">
        <v>170</v>
      </c>
      <c r="I19" s="221" t="s">
        <v>170</v>
      </c>
      <c r="J19" s="222" t="s">
        <v>170</v>
      </c>
      <c r="K19" s="85">
        <v>4.8099999999999996</v>
      </c>
      <c r="L19" s="83">
        <v>-3.8</v>
      </c>
      <c r="M19" s="118">
        <v>92279395.159999996</v>
      </c>
    </row>
  </sheetData>
  <mergeCells count="30"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6:F6"/>
    <mergeCell ref="A2:M2"/>
    <mergeCell ref="A4:F4"/>
    <mergeCell ref="H4:M4"/>
    <mergeCell ref="D5:F5"/>
    <mergeCell ref="H5:J5"/>
    <mergeCell ref="H6:J6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7"/>
  <sheetViews>
    <sheetView rightToLeft="1" topLeftCell="A34" zoomScale="110" zoomScaleNormal="110" workbookViewId="0">
      <selection activeCell="M26" sqref="M26"/>
    </sheetView>
  </sheetViews>
  <sheetFormatPr defaultColWidth="9" defaultRowHeight="17.25" customHeight="1"/>
  <cols>
    <col min="1" max="1" width="1.28515625" style="1" customWidth="1"/>
    <col min="2" max="2" width="22.28515625" style="61" customWidth="1"/>
    <col min="3" max="3" width="7.42578125" style="61" customWidth="1"/>
    <col min="4" max="7" width="8.7109375" style="61" customWidth="1"/>
    <col min="8" max="8" width="10.28515625" style="61" bestFit="1" customWidth="1"/>
    <col min="9" max="9" width="8.7109375" style="61" customWidth="1"/>
    <col min="10" max="10" width="8.7109375" style="73" customWidth="1"/>
    <col min="11" max="11" width="8.7109375" style="74" customWidth="1"/>
    <col min="12" max="12" width="11.140625" style="75" customWidth="1"/>
    <col min="13" max="13" width="18.85546875" style="75" customWidth="1"/>
    <col min="14" max="14" width="18.85546875" style="76" customWidth="1"/>
    <col min="15" max="16384" width="9" style="61"/>
  </cols>
  <sheetData>
    <row r="1" spans="1:15" ht="27.75" customHeight="1">
      <c r="A1" s="61"/>
      <c r="B1" s="237" t="s">
        <v>316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8"/>
    </row>
    <row r="2" spans="1:15" ht="30" customHeight="1">
      <c r="A2" s="61"/>
      <c r="B2" s="62" t="s">
        <v>6</v>
      </c>
      <c r="C2" s="63" t="s">
        <v>7</v>
      </c>
      <c r="D2" s="63" t="s">
        <v>8</v>
      </c>
      <c r="E2" s="63" t="s">
        <v>9</v>
      </c>
      <c r="F2" s="63" t="s">
        <v>10</v>
      </c>
      <c r="G2" s="63" t="s">
        <v>11</v>
      </c>
      <c r="H2" s="63" t="s">
        <v>12</v>
      </c>
      <c r="I2" s="63" t="s">
        <v>13</v>
      </c>
      <c r="J2" s="64" t="s">
        <v>14</v>
      </c>
      <c r="K2" s="65" t="s">
        <v>15</v>
      </c>
      <c r="L2" s="66" t="s">
        <v>3</v>
      </c>
      <c r="M2" s="66" t="s">
        <v>2</v>
      </c>
      <c r="N2" s="63" t="s">
        <v>1</v>
      </c>
    </row>
    <row r="3" spans="1:15" ht="15.6" customHeight="1">
      <c r="A3" s="61"/>
      <c r="B3" s="247" t="s">
        <v>16</v>
      </c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8"/>
    </row>
    <row r="4" spans="1:15" ht="15.6" customHeight="1">
      <c r="A4" s="61"/>
      <c r="B4" s="39" t="s">
        <v>116</v>
      </c>
      <c r="C4" s="39" t="s">
        <v>117</v>
      </c>
      <c r="D4" s="46">
        <v>0.28000000000000003</v>
      </c>
      <c r="E4" s="126">
        <v>0.28999999999999998</v>
      </c>
      <c r="F4" s="126">
        <v>0.28000000000000003</v>
      </c>
      <c r="G4" s="126">
        <v>0.28000000000000003</v>
      </c>
      <c r="H4" s="126">
        <v>0.28000000000000003</v>
      </c>
      <c r="I4" s="126">
        <v>0.28999999999999998</v>
      </c>
      <c r="J4" s="126">
        <v>0.28000000000000003</v>
      </c>
      <c r="K4" s="128">
        <v>3.57</v>
      </c>
      <c r="L4" s="129">
        <v>7</v>
      </c>
      <c r="M4" s="130">
        <v>1500000</v>
      </c>
      <c r="N4" s="131">
        <v>421000</v>
      </c>
      <c r="O4"/>
    </row>
    <row r="5" spans="1:15" ht="15.6" customHeight="1">
      <c r="A5" s="61"/>
      <c r="B5" s="39" t="s">
        <v>306</v>
      </c>
      <c r="C5" s="39" t="s">
        <v>307</v>
      </c>
      <c r="D5" s="46">
        <v>4.0599999999999996</v>
      </c>
      <c r="E5" s="126">
        <v>4.0599999999999996</v>
      </c>
      <c r="F5" s="126">
        <v>3.95</v>
      </c>
      <c r="G5" s="126">
        <v>4</v>
      </c>
      <c r="H5" s="126">
        <v>4.09</v>
      </c>
      <c r="I5" s="126">
        <v>3.99</v>
      </c>
      <c r="J5" s="126">
        <v>4.08</v>
      </c>
      <c r="K5" s="128">
        <v>-2.21</v>
      </c>
      <c r="L5" s="129">
        <v>247</v>
      </c>
      <c r="M5" s="130">
        <v>142140186</v>
      </c>
      <c r="N5" s="131">
        <v>568897765.22000003</v>
      </c>
      <c r="O5"/>
    </row>
    <row r="6" spans="1:15" ht="15.6" customHeight="1">
      <c r="A6" s="61"/>
      <c r="B6" s="39" t="s">
        <v>242</v>
      </c>
      <c r="C6" s="39" t="s">
        <v>143</v>
      </c>
      <c r="D6" s="46">
        <v>0.91</v>
      </c>
      <c r="E6" s="126">
        <v>0.91</v>
      </c>
      <c r="F6" s="126">
        <v>0.9</v>
      </c>
      <c r="G6" s="126">
        <v>0.9</v>
      </c>
      <c r="H6" s="126">
        <v>0.91</v>
      </c>
      <c r="I6" s="126">
        <v>0.91</v>
      </c>
      <c r="J6" s="126">
        <v>0.91</v>
      </c>
      <c r="K6" s="128">
        <v>0</v>
      </c>
      <c r="L6" s="129">
        <v>46</v>
      </c>
      <c r="M6" s="130">
        <v>98897936</v>
      </c>
      <c r="N6" s="131">
        <v>89030928.569999993</v>
      </c>
      <c r="O6"/>
    </row>
    <row r="7" spans="1:15" ht="15.6" customHeight="1">
      <c r="A7" s="61"/>
      <c r="B7" s="39" t="s">
        <v>220</v>
      </c>
      <c r="C7" s="39" t="s">
        <v>221</v>
      </c>
      <c r="D7" s="46">
        <v>0.37</v>
      </c>
      <c r="E7" s="126">
        <v>0.37</v>
      </c>
      <c r="F7" s="126">
        <v>0.37</v>
      </c>
      <c r="G7" s="126">
        <v>0.37</v>
      </c>
      <c r="H7" s="126">
        <v>0.36</v>
      </c>
      <c r="I7" s="126">
        <v>0.37</v>
      </c>
      <c r="J7" s="126">
        <v>0.37</v>
      </c>
      <c r="K7" s="128">
        <v>0</v>
      </c>
      <c r="L7" s="129">
        <v>15</v>
      </c>
      <c r="M7" s="130">
        <v>17534179</v>
      </c>
      <c r="N7" s="131">
        <v>6487646.2300000004</v>
      </c>
      <c r="O7"/>
    </row>
    <row r="8" spans="1:15" ht="15.6" customHeight="1">
      <c r="A8" s="61"/>
      <c r="B8" s="39" t="s">
        <v>229</v>
      </c>
      <c r="C8" s="39" t="s">
        <v>230</v>
      </c>
      <c r="D8" s="46">
        <v>0.24</v>
      </c>
      <c r="E8" s="126">
        <v>0.24</v>
      </c>
      <c r="F8" s="126">
        <v>0.23</v>
      </c>
      <c r="G8" s="126">
        <v>0.24</v>
      </c>
      <c r="H8" s="126">
        <v>0.24</v>
      </c>
      <c r="I8" s="126">
        <v>0.24</v>
      </c>
      <c r="J8" s="126">
        <v>0.24</v>
      </c>
      <c r="K8" s="128">
        <v>0</v>
      </c>
      <c r="L8" s="129">
        <v>15</v>
      </c>
      <c r="M8" s="130">
        <v>9086086</v>
      </c>
      <c r="N8" s="131">
        <v>2169661.7599999998</v>
      </c>
      <c r="O8"/>
    </row>
    <row r="9" spans="1:15" ht="15.6" customHeight="1">
      <c r="A9" s="61"/>
      <c r="B9" s="39" t="s">
        <v>59</v>
      </c>
      <c r="C9" s="39" t="s">
        <v>60</v>
      </c>
      <c r="D9" s="46">
        <v>0.16</v>
      </c>
      <c r="E9" s="126">
        <v>0.16</v>
      </c>
      <c r="F9" s="126">
        <v>0.16</v>
      </c>
      <c r="G9" s="126">
        <v>0.16</v>
      </c>
      <c r="H9" s="126">
        <v>0.16</v>
      </c>
      <c r="I9" s="126">
        <v>0.16</v>
      </c>
      <c r="J9" s="126">
        <v>0.16</v>
      </c>
      <c r="K9" s="128">
        <v>0</v>
      </c>
      <c r="L9" s="129">
        <v>9</v>
      </c>
      <c r="M9" s="130">
        <v>10352000</v>
      </c>
      <c r="N9" s="131">
        <v>1656320</v>
      </c>
      <c r="O9"/>
    </row>
    <row r="10" spans="1:15" ht="15.6" customHeight="1">
      <c r="A10" s="61"/>
      <c r="B10" s="39" t="s">
        <v>261</v>
      </c>
      <c r="C10" s="39" t="s">
        <v>262</v>
      </c>
      <c r="D10" s="46">
        <v>1.66</v>
      </c>
      <c r="E10" s="126">
        <v>1.67</v>
      </c>
      <c r="F10" s="126">
        <v>1.66</v>
      </c>
      <c r="G10" s="126">
        <v>1.67</v>
      </c>
      <c r="H10" s="126">
        <v>1.66</v>
      </c>
      <c r="I10" s="126">
        <v>1.66</v>
      </c>
      <c r="J10" s="126">
        <v>1.66</v>
      </c>
      <c r="K10" s="128">
        <v>0</v>
      </c>
      <c r="L10" s="129">
        <v>92</v>
      </c>
      <c r="M10" s="130">
        <v>157749634</v>
      </c>
      <c r="N10" s="131">
        <v>263185057.99000001</v>
      </c>
      <c r="O10"/>
    </row>
    <row r="11" spans="1:15" ht="15.6" customHeight="1">
      <c r="A11" s="61"/>
      <c r="B11" s="119" t="s">
        <v>281</v>
      </c>
      <c r="C11" s="119" t="s">
        <v>282</v>
      </c>
      <c r="D11" s="46">
        <v>3.1</v>
      </c>
      <c r="E11" s="126">
        <v>3.1</v>
      </c>
      <c r="F11" s="126">
        <v>3.07</v>
      </c>
      <c r="G11" s="126">
        <v>3.08</v>
      </c>
      <c r="H11" s="126">
        <v>3.1</v>
      </c>
      <c r="I11" s="126">
        <v>3.07</v>
      </c>
      <c r="J11" s="126">
        <v>3.1</v>
      </c>
      <c r="K11" s="128">
        <v>-0.97</v>
      </c>
      <c r="L11" s="129">
        <v>25</v>
      </c>
      <c r="M11" s="130">
        <v>11588248</v>
      </c>
      <c r="N11" s="131">
        <v>35733466.869999997</v>
      </c>
      <c r="O11"/>
    </row>
    <row r="12" spans="1:15" ht="15.6" customHeight="1">
      <c r="A12" s="61"/>
      <c r="B12" s="239" t="s">
        <v>17</v>
      </c>
      <c r="C12" s="240"/>
      <c r="D12" s="241"/>
      <c r="E12" s="242"/>
      <c r="F12" s="242"/>
      <c r="G12" s="242"/>
      <c r="H12" s="242"/>
      <c r="I12" s="242"/>
      <c r="J12" s="242"/>
      <c r="K12" s="243"/>
      <c r="L12" s="70">
        <f>SUM(L4:L11)</f>
        <v>456</v>
      </c>
      <c r="M12" s="70">
        <f>SUM(M4:M11)</f>
        <v>448848269</v>
      </c>
      <c r="N12" s="70">
        <f>SUM(N4:N11)</f>
        <v>967581846.63999999</v>
      </c>
      <c r="O12"/>
    </row>
    <row r="13" spans="1:15" ht="15.6" customHeight="1">
      <c r="A13" s="61"/>
      <c r="B13" s="247" t="s">
        <v>243</v>
      </c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37"/>
      <c r="N13" s="238"/>
    </row>
    <row r="14" spans="1:15" ht="15.6" customHeight="1">
      <c r="A14" s="61"/>
      <c r="B14" s="39" t="s">
        <v>245</v>
      </c>
      <c r="C14" s="39" t="s">
        <v>246</v>
      </c>
      <c r="D14" s="46">
        <v>13</v>
      </c>
      <c r="E14" s="126">
        <v>13</v>
      </c>
      <c r="F14" s="126">
        <v>12.9</v>
      </c>
      <c r="G14" s="126">
        <v>12.97</v>
      </c>
      <c r="H14" s="126">
        <v>12.97</v>
      </c>
      <c r="I14" s="126">
        <v>12.93</v>
      </c>
      <c r="J14" s="126">
        <v>13</v>
      </c>
      <c r="K14" s="128">
        <v>-0.54</v>
      </c>
      <c r="L14" s="129">
        <v>90</v>
      </c>
      <c r="M14" s="130">
        <v>12717795</v>
      </c>
      <c r="N14" s="131">
        <v>164963778.63999999</v>
      </c>
    </row>
    <row r="15" spans="1:15" ht="15.6" customHeight="1">
      <c r="A15" s="61"/>
      <c r="B15" s="239" t="s">
        <v>244</v>
      </c>
      <c r="C15" s="240"/>
      <c r="D15" s="241"/>
      <c r="E15" s="242"/>
      <c r="F15" s="242"/>
      <c r="G15" s="242"/>
      <c r="H15" s="242"/>
      <c r="I15" s="242"/>
      <c r="J15" s="242"/>
      <c r="K15" s="243"/>
      <c r="L15" s="70">
        <f>SUM(L14)</f>
        <v>90</v>
      </c>
      <c r="M15" s="70">
        <f>SUM(M14)</f>
        <v>12717795</v>
      </c>
      <c r="N15" s="70">
        <f>SUM(N14)</f>
        <v>164963778.63999999</v>
      </c>
    </row>
    <row r="16" spans="1:15" ht="15.6" customHeight="1">
      <c r="A16" s="61"/>
      <c r="B16" s="247" t="s">
        <v>169</v>
      </c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8"/>
    </row>
    <row r="17" spans="1:15" ht="15.6" customHeight="1">
      <c r="A17" s="61"/>
      <c r="B17" s="39" t="s">
        <v>149</v>
      </c>
      <c r="C17" s="39" t="s">
        <v>148</v>
      </c>
      <c r="D17" s="46">
        <v>0.7</v>
      </c>
      <c r="E17" s="126">
        <v>0.7</v>
      </c>
      <c r="F17" s="126">
        <v>0.7</v>
      </c>
      <c r="G17" s="126">
        <v>0.7</v>
      </c>
      <c r="H17" s="126">
        <v>0.7</v>
      </c>
      <c r="I17" s="126">
        <v>0.7</v>
      </c>
      <c r="J17" s="126">
        <v>0.7</v>
      </c>
      <c r="K17" s="128">
        <v>0</v>
      </c>
      <c r="L17" s="129">
        <v>2</v>
      </c>
      <c r="M17" s="130">
        <v>71002</v>
      </c>
      <c r="N17" s="131">
        <v>49701.4</v>
      </c>
    </row>
    <row r="18" spans="1:15" ht="15.6" customHeight="1">
      <c r="A18" s="61"/>
      <c r="B18" s="239" t="s">
        <v>303</v>
      </c>
      <c r="C18" s="240"/>
      <c r="D18" s="241"/>
      <c r="E18" s="242"/>
      <c r="F18" s="242"/>
      <c r="G18" s="242"/>
      <c r="H18" s="242"/>
      <c r="I18" s="242"/>
      <c r="J18" s="242"/>
      <c r="K18" s="243"/>
      <c r="L18" s="70">
        <f>SUM(L17)</f>
        <v>2</v>
      </c>
      <c r="M18" s="70">
        <f>SUM(M17)</f>
        <v>71002</v>
      </c>
      <c r="N18" s="70">
        <f>SUM(N17)</f>
        <v>49701.4</v>
      </c>
    </row>
    <row r="19" spans="1:15" ht="15.6" customHeight="1">
      <c r="A19" s="61"/>
      <c r="B19" s="247" t="s">
        <v>18</v>
      </c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8"/>
    </row>
    <row r="20" spans="1:15" ht="15.6" customHeight="1">
      <c r="A20" s="61"/>
      <c r="B20" s="39" t="s">
        <v>214</v>
      </c>
      <c r="C20" s="39" t="s">
        <v>215</v>
      </c>
      <c r="D20" s="46">
        <v>32</v>
      </c>
      <c r="E20" s="126">
        <v>32.04</v>
      </c>
      <c r="F20" s="126">
        <v>31.55</v>
      </c>
      <c r="G20" s="126">
        <v>31.91</v>
      </c>
      <c r="H20" s="126">
        <v>32.29</v>
      </c>
      <c r="I20" s="126">
        <v>31.7</v>
      </c>
      <c r="J20" s="126">
        <v>32</v>
      </c>
      <c r="K20" s="128">
        <v>-0.94</v>
      </c>
      <c r="L20" s="129">
        <v>22</v>
      </c>
      <c r="M20" s="130">
        <v>630353</v>
      </c>
      <c r="N20" s="131">
        <v>20116004.739999998</v>
      </c>
    </row>
    <row r="21" spans="1:15" ht="15.6" customHeight="1">
      <c r="A21" s="61"/>
      <c r="B21" s="39" t="s">
        <v>186</v>
      </c>
      <c r="C21" s="39" t="s">
        <v>187</v>
      </c>
      <c r="D21" s="46">
        <v>7.24</v>
      </c>
      <c r="E21" s="126">
        <v>7.5</v>
      </c>
      <c r="F21" s="126">
        <v>7.24</v>
      </c>
      <c r="G21" s="126">
        <v>7.26</v>
      </c>
      <c r="H21" s="126">
        <v>7.2</v>
      </c>
      <c r="I21" s="126">
        <v>7.5</v>
      </c>
      <c r="J21" s="126">
        <v>7.2</v>
      </c>
      <c r="K21" s="128">
        <v>4.17</v>
      </c>
      <c r="L21" s="129">
        <v>3</v>
      </c>
      <c r="M21" s="130">
        <v>270000</v>
      </c>
      <c r="N21" s="131">
        <v>1960000</v>
      </c>
    </row>
    <row r="22" spans="1:15" ht="15.6" customHeight="1">
      <c r="A22" s="61"/>
      <c r="B22" s="39" t="s">
        <v>170</v>
      </c>
      <c r="C22" s="39" t="s">
        <v>171</v>
      </c>
      <c r="D22" s="46">
        <v>5</v>
      </c>
      <c r="E22" s="126">
        <v>5</v>
      </c>
      <c r="F22" s="126">
        <v>4.8</v>
      </c>
      <c r="G22" s="126">
        <v>4.88</v>
      </c>
      <c r="H22" s="126">
        <v>5.08</v>
      </c>
      <c r="I22" s="126">
        <v>4.8099999999999996</v>
      </c>
      <c r="J22" s="126">
        <v>5</v>
      </c>
      <c r="K22" s="128">
        <v>-3.8</v>
      </c>
      <c r="L22" s="129">
        <v>87</v>
      </c>
      <c r="M22" s="130">
        <v>18904276</v>
      </c>
      <c r="N22" s="131">
        <v>92279395.159999996</v>
      </c>
    </row>
    <row r="23" spans="1:15" ht="15.6" customHeight="1">
      <c r="A23" s="61"/>
      <c r="B23" s="39" t="s">
        <v>164</v>
      </c>
      <c r="C23" s="39" t="s">
        <v>165</v>
      </c>
      <c r="D23" s="46">
        <v>0.75</v>
      </c>
      <c r="E23" s="126">
        <v>0.75</v>
      </c>
      <c r="F23" s="126">
        <v>0.75</v>
      </c>
      <c r="G23" s="126">
        <v>0.75</v>
      </c>
      <c r="H23" s="126">
        <v>0.75</v>
      </c>
      <c r="I23" s="126">
        <v>0.75</v>
      </c>
      <c r="J23" s="126">
        <v>0.75</v>
      </c>
      <c r="K23" s="128">
        <v>0</v>
      </c>
      <c r="L23" s="129">
        <v>5</v>
      </c>
      <c r="M23" s="130">
        <v>4200000</v>
      </c>
      <c r="N23" s="131">
        <v>3150000</v>
      </c>
    </row>
    <row r="24" spans="1:15" ht="15.6" customHeight="1">
      <c r="A24" s="61"/>
      <c r="B24" s="250" t="s">
        <v>128</v>
      </c>
      <c r="C24" s="251"/>
      <c r="D24" s="252"/>
      <c r="E24" s="253"/>
      <c r="F24" s="253"/>
      <c r="G24" s="253"/>
      <c r="H24" s="253"/>
      <c r="I24" s="253"/>
      <c r="J24" s="253"/>
      <c r="K24" s="254"/>
      <c r="L24" s="70">
        <f>SUM(L20:L23)</f>
        <v>117</v>
      </c>
      <c r="M24" s="70">
        <f>SUM(M20:M23)</f>
        <v>24004629</v>
      </c>
      <c r="N24" s="70">
        <f>SUM(N20:N23)</f>
        <v>117505399.89999999</v>
      </c>
    </row>
    <row r="25" spans="1:15" ht="15.6" customHeight="1">
      <c r="A25" s="61"/>
      <c r="B25" s="247" t="s">
        <v>19</v>
      </c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8"/>
    </row>
    <row r="26" spans="1:15" ht="15.6" customHeight="1">
      <c r="A26" s="61"/>
      <c r="B26" s="39" t="s">
        <v>137</v>
      </c>
      <c r="C26" s="39" t="s">
        <v>138</v>
      </c>
      <c r="D26" s="46">
        <v>4.6500000000000004</v>
      </c>
      <c r="E26" s="126">
        <v>4.6500000000000004</v>
      </c>
      <c r="F26" s="126">
        <v>4.55</v>
      </c>
      <c r="G26" s="126">
        <v>4.5999999999999996</v>
      </c>
      <c r="H26" s="126">
        <v>4.62</v>
      </c>
      <c r="I26" s="126">
        <v>4.57</v>
      </c>
      <c r="J26" s="126">
        <v>4.6500000000000004</v>
      </c>
      <c r="K26" s="128">
        <v>-1.72</v>
      </c>
      <c r="L26" s="129">
        <v>71</v>
      </c>
      <c r="M26" s="130">
        <v>30368225</v>
      </c>
      <c r="N26" s="131">
        <v>139645783.49000001</v>
      </c>
      <c r="O26"/>
    </row>
    <row r="27" spans="1:15" ht="15.6" customHeight="1">
      <c r="A27" s="61"/>
      <c r="B27" s="39" t="s">
        <v>124</v>
      </c>
      <c r="C27" s="39" t="s">
        <v>125</v>
      </c>
      <c r="D27" s="126">
        <v>2</v>
      </c>
      <c r="E27" s="126">
        <v>2.11</v>
      </c>
      <c r="F27" s="126">
        <v>2</v>
      </c>
      <c r="G27" s="126">
        <v>2.0099999999999998</v>
      </c>
      <c r="H27" s="126">
        <v>2.0099999999999998</v>
      </c>
      <c r="I27" s="126">
        <v>2.11</v>
      </c>
      <c r="J27" s="126">
        <v>2.0099999999999998</v>
      </c>
      <c r="K27" s="128">
        <v>4.9800000000000004</v>
      </c>
      <c r="L27" s="129">
        <v>3</v>
      </c>
      <c r="M27" s="130">
        <v>2109512</v>
      </c>
      <c r="N27" s="131">
        <v>4230070.32</v>
      </c>
      <c r="O27"/>
    </row>
    <row r="28" spans="1:15" ht="15.6" customHeight="1">
      <c r="A28" s="61"/>
      <c r="B28" s="39" t="s">
        <v>209</v>
      </c>
      <c r="C28" s="39" t="s">
        <v>208</v>
      </c>
      <c r="D28" s="46">
        <v>2.52</v>
      </c>
      <c r="E28" s="126">
        <v>2.52</v>
      </c>
      <c r="F28" s="126">
        <v>2.52</v>
      </c>
      <c r="G28" s="126">
        <v>2.52</v>
      </c>
      <c r="H28" s="126">
        <v>2.4900000000000002</v>
      </c>
      <c r="I28" s="126">
        <v>2.52</v>
      </c>
      <c r="J28" s="126">
        <v>2.48</v>
      </c>
      <c r="K28" s="128">
        <v>1.61</v>
      </c>
      <c r="L28" s="129">
        <v>1</v>
      </c>
      <c r="M28" s="130">
        <v>100000</v>
      </c>
      <c r="N28" s="131">
        <v>252000</v>
      </c>
      <c r="O28"/>
    </row>
    <row r="29" spans="1:15" ht="15.6" customHeight="1">
      <c r="A29" s="61"/>
      <c r="B29" s="248" t="s">
        <v>20</v>
      </c>
      <c r="C29" s="249"/>
      <c r="D29" s="255"/>
      <c r="E29" s="242"/>
      <c r="F29" s="242"/>
      <c r="G29" s="242"/>
      <c r="H29" s="242"/>
      <c r="I29" s="242"/>
      <c r="J29" s="242"/>
      <c r="K29" s="256"/>
      <c r="L29" s="70">
        <f>SUM(L26:L28)</f>
        <v>75</v>
      </c>
      <c r="M29" s="70">
        <f>SUM(M26:M28)</f>
        <v>32577737</v>
      </c>
      <c r="N29" s="70">
        <f>SUM(N26:N28)</f>
        <v>144127853.81</v>
      </c>
    </row>
    <row r="30" spans="1:15" ht="15.6" customHeight="1">
      <c r="A30" s="61"/>
      <c r="B30" s="247" t="s">
        <v>288</v>
      </c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238"/>
    </row>
    <row r="31" spans="1:15" ht="15.6" customHeight="1">
      <c r="A31" s="61"/>
      <c r="B31" s="39" t="s">
        <v>291</v>
      </c>
      <c r="C31" s="39" t="s">
        <v>290</v>
      </c>
      <c r="D31" s="46">
        <v>11.6</v>
      </c>
      <c r="E31" s="126">
        <v>11.6</v>
      </c>
      <c r="F31" s="126">
        <v>11.6</v>
      </c>
      <c r="G31" s="126">
        <v>11.6</v>
      </c>
      <c r="H31" s="126">
        <v>11.6</v>
      </c>
      <c r="I31" s="126">
        <v>11.6</v>
      </c>
      <c r="J31" s="126">
        <v>11.6</v>
      </c>
      <c r="K31" s="128">
        <v>0</v>
      </c>
      <c r="L31" s="129">
        <v>3</v>
      </c>
      <c r="M31" s="130">
        <v>12767</v>
      </c>
      <c r="N31" s="131">
        <v>148097.20000000001</v>
      </c>
      <c r="O31"/>
    </row>
    <row r="32" spans="1:15" ht="15.6" customHeight="1">
      <c r="A32" s="61"/>
      <c r="B32" s="39" t="s">
        <v>299</v>
      </c>
      <c r="C32" s="39" t="s">
        <v>300</v>
      </c>
      <c r="D32" s="46">
        <v>9.7799999999999994</v>
      </c>
      <c r="E32" s="126">
        <v>9.7799999999999994</v>
      </c>
      <c r="F32" s="126">
        <v>9.6</v>
      </c>
      <c r="G32" s="126">
        <v>9.66</v>
      </c>
      <c r="H32" s="126">
        <v>9.8000000000000007</v>
      </c>
      <c r="I32" s="126">
        <v>9.75</v>
      </c>
      <c r="J32" s="126">
        <v>9.8000000000000007</v>
      </c>
      <c r="K32" s="128">
        <v>-0.51</v>
      </c>
      <c r="L32" s="129">
        <v>7</v>
      </c>
      <c r="M32" s="130">
        <v>697086</v>
      </c>
      <c r="N32" s="131">
        <v>6736664.5499999998</v>
      </c>
      <c r="O32"/>
    </row>
    <row r="33" spans="1:15" ht="15.6" customHeight="1">
      <c r="A33" s="61"/>
      <c r="B33" s="39" t="s">
        <v>44</v>
      </c>
      <c r="C33" s="39" t="s">
        <v>45</v>
      </c>
      <c r="D33" s="46">
        <v>27</v>
      </c>
      <c r="E33" s="126">
        <v>27</v>
      </c>
      <c r="F33" s="126">
        <v>27</v>
      </c>
      <c r="G33" s="126">
        <v>27</v>
      </c>
      <c r="H33" s="126">
        <v>27</v>
      </c>
      <c r="I33" s="126">
        <v>27</v>
      </c>
      <c r="J33" s="126">
        <v>27</v>
      </c>
      <c r="K33" s="128">
        <v>0</v>
      </c>
      <c r="L33" s="129">
        <v>1</v>
      </c>
      <c r="M33" s="130">
        <v>184</v>
      </c>
      <c r="N33" s="131">
        <v>4968</v>
      </c>
      <c r="O33"/>
    </row>
    <row r="34" spans="1:15" ht="15.6" customHeight="1">
      <c r="A34" s="61"/>
      <c r="B34" s="39" t="s">
        <v>118</v>
      </c>
      <c r="C34" s="39" t="s">
        <v>119</v>
      </c>
      <c r="D34" s="46">
        <v>7.2</v>
      </c>
      <c r="E34" s="126">
        <v>7.2</v>
      </c>
      <c r="F34" s="126">
        <v>7.2</v>
      </c>
      <c r="G34" s="126">
        <v>7.2</v>
      </c>
      <c r="H34" s="126">
        <v>7.2</v>
      </c>
      <c r="I34" s="126">
        <v>7.2</v>
      </c>
      <c r="J34" s="126">
        <v>7.2</v>
      </c>
      <c r="K34" s="128">
        <v>0</v>
      </c>
      <c r="L34" s="129">
        <v>1</v>
      </c>
      <c r="M34" s="130">
        <v>600000</v>
      </c>
      <c r="N34" s="131">
        <v>4320000</v>
      </c>
      <c r="O34"/>
    </row>
    <row r="35" spans="1:15" ht="15.6" customHeight="1">
      <c r="A35" s="61"/>
      <c r="B35" s="248" t="s">
        <v>289</v>
      </c>
      <c r="C35" s="249"/>
      <c r="D35" s="124"/>
      <c r="E35" s="124"/>
      <c r="F35" s="124"/>
      <c r="G35" s="124"/>
      <c r="H35" s="124"/>
      <c r="I35" s="124"/>
      <c r="J35" s="124"/>
      <c r="K35" s="124"/>
      <c r="L35" s="54">
        <f>SUM(L31:L34)</f>
        <v>12</v>
      </c>
      <c r="M35" s="68">
        <f>SUM(M31:M34)</f>
        <v>1310037</v>
      </c>
      <c r="N35" s="69">
        <f>SUM(N31:N34)</f>
        <v>11209729.75</v>
      </c>
      <c r="O35"/>
    </row>
    <row r="36" spans="1:15" ht="15.6" customHeight="1">
      <c r="A36" s="61"/>
      <c r="B36" s="247" t="s">
        <v>21</v>
      </c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8"/>
      <c r="O36"/>
    </row>
    <row r="37" spans="1:15" ht="15.6" customHeight="1">
      <c r="A37" s="61"/>
      <c r="B37" s="39" t="s">
        <v>198</v>
      </c>
      <c r="C37" s="39" t="s">
        <v>199</v>
      </c>
      <c r="D37" s="46">
        <v>2.64</v>
      </c>
      <c r="E37" s="126">
        <v>2.64</v>
      </c>
      <c r="F37" s="126">
        <v>2.64</v>
      </c>
      <c r="G37" s="126">
        <v>2.64</v>
      </c>
      <c r="H37" s="126">
        <v>2.2999999999999998</v>
      </c>
      <c r="I37" s="126">
        <v>2.64</v>
      </c>
      <c r="J37" s="126">
        <v>2.2999999999999998</v>
      </c>
      <c r="K37" s="128">
        <v>14.78</v>
      </c>
      <c r="L37" s="129">
        <v>1</v>
      </c>
      <c r="M37" s="130">
        <v>129883</v>
      </c>
      <c r="N37" s="131">
        <v>342891.12</v>
      </c>
    </row>
    <row r="38" spans="1:15" ht="15.6" customHeight="1">
      <c r="A38" s="61"/>
      <c r="B38" s="39" t="s">
        <v>271</v>
      </c>
      <c r="C38" s="39" t="s">
        <v>272</v>
      </c>
      <c r="D38" s="46">
        <v>6.82</v>
      </c>
      <c r="E38" s="126">
        <v>6.9</v>
      </c>
      <c r="F38" s="126">
        <v>6.82</v>
      </c>
      <c r="G38" s="126">
        <v>6.85</v>
      </c>
      <c r="H38" s="126">
        <v>6.85</v>
      </c>
      <c r="I38" s="126">
        <v>6.88</v>
      </c>
      <c r="J38" s="126">
        <v>6.82</v>
      </c>
      <c r="K38" s="128">
        <v>0.88</v>
      </c>
      <c r="L38" s="129">
        <v>30</v>
      </c>
      <c r="M38" s="130">
        <v>5779395</v>
      </c>
      <c r="N38" s="131">
        <v>39572265.340000004</v>
      </c>
    </row>
    <row r="39" spans="1:15" ht="15.6" customHeight="1">
      <c r="A39" s="61"/>
      <c r="B39" s="239" t="s">
        <v>270</v>
      </c>
      <c r="C39" s="240"/>
      <c r="D39" s="241"/>
      <c r="E39" s="242"/>
      <c r="F39" s="242"/>
      <c r="G39" s="242"/>
      <c r="H39" s="242"/>
      <c r="I39" s="242"/>
      <c r="J39" s="242"/>
      <c r="K39" s="243"/>
      <c r="L39" s="70">
        <f>SUM(L37:L38)</f>
        <v>31</v>
      </c>
      <c r="M39" s="70">
        <f>SUM(M37:M38)</f>
        <v>5909278</v>
      </c>
      <c r="N39" s="70">
        <f>SUM(N37:N38)</f>
        <v>39915156.460000001</v>
      </c>
    </row>
    <row r="40" spans="1:15" ht="15.6" customHeight="1">
      <c r="A40" s="61"/>
      <c r="B40" s="232" t="s">
        <v>22</v>
      </c>
      <c r="C40" s="233"/>
      <c r="D40" s="71"/>
      <c r="E40" s="71"/>
      <c r="F40" s="71"/>
      <c r="G40" s="71"/>
      <c r="H40" s="71"/>
      <c r="I40" s="71"/>
      <c r="J40" s="71"/>
      <c r="K40" s="71"/>
      <c r="L40" s="72">
        <f>L39+L35+L29+L24+L18+L15+L12</f>
        <v>783</v>
      </c>
      <c r="M40" s="72">
        <f t="shared" ref="M40:N40" si="0">M39+M35+M29+M24+M18+M15+M12</f>
        <v>525438747</v>
      </c>
      <c r="N40" s="72">
        <f t="shared" si="0"/>
        <v>1445353466.5999999</v>
      </c>
    </row>
    <row r="41" spans="1:15" ht="31.5" customHeight="1">
      <c r="A41" s="61"/>
      <c r="B41" s="237" t="s">
        <v>317</v>
      </c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8"/>
    </row>
    <row r="42" spans="1:15" ht="31.5" customHeight="1">
      <c r="A42" s="61"/>
      <c r="B42" s="62" t="s">
        <v>6</v>
      </c>
      <c r="C42" s="63" t="s">
        <v>7</v>
      </c>
      <c r="D42" s="63" t="s">
        <v>8</v>
      </c>
      <c r="E42" s="63" t="s">
        <v>9</v>
      </c>
      <c r="F42" s="63" t="s">
        <v>10</v>
      </c>
      <c r="G42" s="63" t="s">
        <v>11</v>
      </c>
      <c r="H42" s="63" t="s">
        <v>12</v>
      </c>
      <c r="I42" s="63" t="s">
        <v>13</v>
      </c>
      <c r="J42" s="64" t="s">
        <v>14</v>
      </c>
      <c r="K42" s="65" t="s">
        <v>15</v>
      </c>
      <c r="L42" s="66" t="s">
        <v>3</v>
      </c>
      <c r="M42" s="66" t="s">
        <v>2</v>
      </c>
      <c r="N42" s="63" t="s">
        <v>1</v>
      </c>
    </row>
    <row r="43" spans="1:15" ht="15.6" customHeight="1">
      <c r="A43" s="61"/>
      <c r="B43" s="247" t="s">
        <v>16</v>
      </c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8"/>
    </row>
    <row r="44" spans="1:15" ht="15.6" customHeight="1">
      <c r="A44" s="61"/>
      <c r="B44" s="39" t="s">
        <v>106</v>
      </c>
      <c r="C44" s="39" t="s">
        <v>107</v>
      </c>
      <c r="D44" s="46">
        <v>0.77</v>
      </c>
      <c r="E44" s="126">
        <v>0.77</v>
      </c>
      <c r="F44" s="126">
        <v>0.77</v>
      </c>
      <c r="G44" s="126">
        <v>0.77</v>
      </c>
      <c r="H44" s="126">
        <v>0.77</v>
      </c>
      <c r="I44" s="126">
        <v>0.77</v>
      </c>
      <c r="J44" s="126">
        <v>0.77</v>
      </c>
      <c r="K44" s="128">
        <v>0</v>
      </c>
      <c r="L44" s="129">
        <v>9</v>
      </c>
      <c r="M44" s="130">
        <v>5940357</v>
      </c>
      <c r="N44" s="131">
        <v>4574074.8899999997</v>
      </c>
    </row>
    <row r="45" spans="1:15" ht="15.6" customHeight="1">
      <c r="A45" s="61"/>
      <c r="B45" s="39" t="s">
        <v>152</v>
      </c>
      <c r="C45" s="39" t="s">
        <v>153</v>
      </c>
      <c r="D45" s="46">
        <v>0.84</v>
      </c>
      <c r="E45" s="126">
        <v>0.84</v>
      </c>
      <c r="F45" s="126">
        <v>0.84</v>
      </c>
      <c r="G45" s="126">
        <v>0.84</v>
      </c>
      <c r="H45" s="126">
        <v>0.91</v>
      </c>
      <c r="I45" s="126">
        <v>0.84</v>
      </c>
      <c r="J45" s="126">
        <v>0.91</v>
      </c>
      <c r="K45" s="128">
        <v>-7.69</v>
      </c>
      <c r="L45" s="129">
        <v>2</v>
      </c>
      <c r="M45" s="130">
        <v>1000000</v>
      </c>
      <c r="N45" s="131">
        <v>840000</v>
      </c>
    </row>
    <row r="46" spans="1:15" ht="15.6" customHeight="1">
      <c r="A46" s="61"/>
      <c r="B46" s="239" t="s">
        <v>17</v>
      </c>
      <c r="C46" s="240"/>
      <c r="D46" s="241"/>
      <c r="E46" s="242"/>
      <c r="F46" s="242"/>
      <c r="G46" s="242"/>
      <c r="H46" s="242"/>
      <c r="I46" s="242"/>
      <c r="J46" s="242"/>
      <c r="K46" s="243"/>
      <c r="L46" s="70">
        <f>SUM(L44:L45)</f>
        <v>11</v>
      </c>
      <c r="M46" s="70">
        <f>SUM(M44:M45)</f>
        <v>6940357</v>
      </c>
      <c r="N46" s="70">
        <f>SUM(N44:N45)</f>
        <v>5414074.8899999997</v>
      </c>
    </row>
    <row r="47" spans="1:15" ht="15.6" customHeight="1">
      <c r="A47" s="61"/>
      <c r="B47" s="247" t="s">
        <v>19</v>
      </c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8"/>
    </row>
    <row r="48" spans="1:15" ht="15.6" customHeight="1">
      <c r="A48" s="61"/>
      <c r="B48" s="39" t="s">
        <v>63</v>
      </c>
      <c r="C48" s="39" t="s">
        <v>62</v>
      </c>
      <c r="D48" s="46">
        <v>2.99</v>
      </c>
      <c r="E48" s="46">
        <v>2.99</v>
      </c>
      <c r="F48" s="46">
        <v>2.99</v>
      </c>
      <c r="G48" s="46">
        <v>2.99</v>
      </c>
      <c r="H48" s="46">
        <v>2.99</v>
      </c>
      <c r="I48" s="46">
        <v>2.99</v>
      </c>
      <c r="J48" s="46">
        <v>2.99</v>
      </c>
      <c r="K48" s="67">
        <v>0</v>
      </c>
      <c r="L48" s="54">
        <v>2</v>
      </c>
      <c r="M48" s="68">
        <v>4986</v>
      </c>
      <c r="N48" s="69">
        <v>14908.14</v>
      </c>
    </row>
    <row r="49" spans="1:14" ht="15.6" customHeight="1">
      <c r="A49" s="61"/>
      <c r="B49" s="248" t="s">
        <v>20</v>
      </c>
      <c r="C49" s="249"/>
      <c r="D49" s="241"/>
      <c r="E49" s="242"/>
      <c r="F49" s="242"/>
      <c r="G49" s="242"/>
      <c r="H49" s="242"/>
      <c r="I49" s="242"/>
      <c r="J49" s="242"/>
      <c r="K49" s="243"/>
      <c r="L49" s="70">
        <f>SUM(L48:L48)</f>
        <v>2</v>
      </c>
      <c r="M49" s="70">
        <f>SUM(M48:M48)</f>
        <v>4986</v>
      </c>
      <c r="N49" s="70">
        <f>SUM(N48:N48)</f>
        <v>14908.14</v>
      </c>
    </row>
    <row r="50" spans="1:14" ht="15.6" customHeight="1">
      <c r="A50" s="61"/>
      <c r="B50" s="232" t="s">
        <v>113</v>
      </c>
      <c r="C50" s="233"/>
      <c r="D50" s="71"/>
      <c r="E50" s="71"/>
      <c r="F50" s="71"/>
      <c r="G50" s="71"/>
      <c r="H50" s="71"/>
      <c r="I50" s="71"/>
      <c r="J50" s="71"/>
      <c r="K50" s="71"/>
      <c r="L50" s="72">
        <f>L49+L46</f>
        <v>13</v>
      </c>
      <c r="M50" s="72">
        <f>M49+M46</f>
        <v>6945343</v>
      </c>
      <c r="N50" s="72">
        <f>N49+N46</f>
        <v>5428983.0299999993</v>
      </c>
    </row>
    <row r="51" spans="1:14" ht="39.75" customHeight="1">
      <c r="A51" s="61"/>
      <c r="B51" s="237" t="s">
        <v>318</v>
      </c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8"/>
    </row>
    <row r="52" spans="1:14" ht="33" customHeight="1">
      <c r="A52" s="61"/>
      <c r="B52" s="62" t="s">
        <v>6</v>
      </c>
      <c r="C52" s="63" t="s">
        <v>7</v>
      </c>
      <c r="D52" s="63" t="s">
        <v>8</v>
      </c>
      <c r="E52" s="63" t="s">
        <v>9</v>
      </c>
      <c r="F52" s="63" t="s">
        <v>10</v>
      </c>
      <c r="G52" s="63" t="s">
        <v>11</v>
      </c>
      <c r="H52" s="63" t="s">
        <v>12</v>
      </c>
      <c r="I52" s="63" t="s">
        <v>13</v>
      </c>
      <c r="J52" s="64" t="s">
        <v>14</v>
      </c>
      <c r="K52" s="65" t="s">
        <v>15</v>
      </c>
      <c r="L52" s="66" t="s">
        <v>3</v>
      </c>
      <c r="M52" s="66" t="s">
        <v>2</v>
      </c>
      <c r="N52" s="63" t="s">
        <v>1</v>
      </c>
    </row>
    <row r="53" spans="1:14" ht="15.6" customHeight="1">
      <c r="A53" s="61"/>
      <c r="B53" s="247" t="s">
        <v>18</v>
      </c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8"/>
    </row>
    <row r="54" spans="1:14" ht="15.6" customHeight="1">
      <c r="A54" s="61"/>
      <c r="B54" s="39" t="s">
        <v>71</v>
      </c>
      <c r="C54" s="39" t="s">
        <v>70</v>
      </c>
      <c r="D54" s="46">
        <v>0.71</v>
      </c>
      <c r="E54" s="126">
        <v>0.74</v>
      </c>
      <c r="F54" s="126">
        <v>0.71</v>
      </c>
      <c r="G54" s="126">
        <v>0.72</v>
      </c>
      <c r="H54" s="126">
        <v>0.71</v>
      </c>
      <c r="I54" s="126">
        <v>0.74</v>
      </c>
      <c r="J54" s="126">
        <v>0.71</v>
      </c>
      <c r="K54" s="128">
        <v>4.2300000000000004</v>
      </c>
      <c r="L54" s="129">
        <v>3</v>
      </c>
      <c r="M54" s="130">
        <v>249942</v>
      </c>
      <c r="N54" s="131">
        <v>181169.31</v>
      </c>
    </row>
    <row r="55" spans="1:14" ht="15.6" customHeight="1">
      <c r="A55" s="61"/>
      <c r="B55" s="250" t="s">
        <v>128</v>
      </c>
      <c r="C55" s="251"/>
      <c r="D55" s="241"/>
      <c r="E55" s="242"/>
      <c r="F55" s="242"/>
      <c r="G55" s="242"/>
      <c r="H55" s="242"/>
      <c r="I55" s="242"/>
      <c r="J55" s="242"/>
      <c r="K55" s="243"/>
      <c r="L55" s="70">
        <f>SUM(L54)</f>
        <v>3</v>
      </c>
      <c r="M55" s="70">
        <f>SUM(M54)</f>
        <v>249942</v>
      </c>
      <c r="N55" s="70">
        <f>SUM(N54)</f>
        <v>181169.31</v>
      </c>
    </row>
    <row r="56" spans="1:14" ht="15.6" customHeight="1">
      <c r="A56" s="61"/>
      <c r="B56" s="234" t="s">
        <v>19</v>
      </c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6"/>
    </row>
    <row r="57" spans="1:14" ht="15.6" customHeight="1">
      <c r="A57" s="61"/>
      <c r="B57" s="54" t="s">
        <v>196</v>
      </c>
      <c r="C57" s="39" t="s">
        <v>197</v>
      </c>
      <c r="D57" s="46">
        <v>1.25</v>
      </c>
      <c r="E57" s="126">
        <v>1.26</v>
      </c>
      <c r="F57" s="126">
        <v>1.25</v>
      </c>
      <c r="G57" s="126">
        <v>1.25</v>
      </c>
      <c r="H57" s="126">
        <v>1.26</v>
      </c>
      <c r="I57" s="126">
        <v>1.26</v>
      </c>
      <c r="J57" s="126">
        <v>1.26</v>
      </c>
      <c r="K57" s="128">
        <v>0</v>
      </c>
      <c r="L57" s="129">
        <v>5</v>
      </c>
      <c r="M57" s="130">
        <v>1962892</v>
      </c>
      <c r="N57" s="131">
        <v>2462486.7799999998</v>
      </c>
    </row>
    <row r="58" spans="1:14" ht="15.6" customHeight="1">
      <c r="A58" s="61"/>
      <c r="B58" s="39" t="s">
        <v>54</v>
      </c>
      <c r="C58" s="39" t="s">
        <v>55</v>
      </c>
      <c r="D58" s="46">
        <v>0.48</v>
      </c>
      <c r="E58" s="126">
        <v>0.48</v>
      </c>
      <c r="F58" s="126">
        <v>0.48</v>
      </c>
      <c r="G58" s="126">
        <v>0.48</v>
      </c>
      <c r="H58" s="126">
        <v>0.48</v>
      </c>
      <c r="I58" s="126">
        <v>0.48</v>
      </c>
      <c r="J58" s="126">
        <v>0.48</v>
      </c>
      <c r="K58" s="128">
        <v>0</v>
      </c>
      <c r="L58" s="129">
        <v>1</v>
      </c>
      <c r="M58" s="130">
        <v>1000000</v>
      </c>
      <c r="N58" s="131">
        <v>480000</v>
      </c>
    </row>
    <row r="59" spans="1:14" ht="15.6" customHeight="1">
      <c r="A59" s="61"/>
      <c r="B59" s="54" t="s">
        <v>180</v>
      </c>
      <c r="C59" s="39" t="s">
        <v>181</v>
      </c>
      <c r="D59" s="46">
        <v>2.4</v>
      </c>
      <c r="E59" s="126">
        <v>2.4</v>
      </c>
      <c r="F59" s="126">
        <v>2.4</v>
      </c>
      <c r="G59" s="126">
        <v>2.4</v>
      </c>
      <c r="H59" s="126">
        <v>2.4700000000000002</v>
      </c>
      <c r="I59" s="126">
        <v>2.4</v>
      </c>
      <c r="J59" s="126">
        <v>2.4</v>
      </c>
      <c r="K59" s="128">
        <v>0</v>
      </c>
      <c r="L59" s="129">
        <v>9</v>
      </c>
      <c r="M59" s="130">
        <v>4000000</v>
      </c>
      <c r="N59" s="131">
        <v>9600000</v>
      </c>
    </row>
    <row r="60" spans="1:14" ht="15.6" customHeight="1">
      <c r="A60" s="61"/>
      <c r="B60" s="39" t="s">
        <v>160</v>
      </c>
      <c r="C60" s="39" t="s">
        <v>161</v>
      </c>
      <c r="D60" s="46">
        <v>1.03</v>
      </c>
      <c r="E60" s="126">
        <v>1.03</v>
      </c>
      <c r="F60" s="126">
        <v>1.02</v>
      </c>
      <c r="G60" s="126">
        <v>1.03</v>
      </c>
      <c r="H60" s="126">
        <v>1.04</v>
      </c>
      <c r="I60" s="126">
        <v>1.02</v>
      </c>
      <c r="J60" s="126">
        <v>1.03</v>
      </c>
      <c r="K60" s="128">
        <v>-0.97</v>
      </c>
      <c r="L60" s="129">
        <v>6</v>
      </c>
      <c r="M60" s="130">
        <v>5050000</v>
      </c>
      <c r="N60" s="131">
        <v>5181000</v>
      </c>
    </row>
    <row r="61" spans="1:14" ht="15.6" customHeight="1">
      <c r="A61" s="61"/>
      <c r="B61" s="239" t="s">
        <v>20</v>
      </c>
      <c r="C61" s="240"/>
      <c r="D61" s="241"/>
      <c r="E61" s="242"/>
      <c r="F61" s="242"/>
      <c r="G61" s="242"/>
      <c r="H61" s="242"/>
      <c r="I61" s="242"/>
      <c r="J61" s="242"/>
      <c r="K61" s="243"/>
      <c r="L61" s="78">
        <f>SUM(L57:L60)</f>
        <v>21</v>
      </c>
      <c r="M61" s="78">
        <f>SUM(M57:M60)</f>
        <v>12012892</v>
      </c>
      <c r="N61" s="69">
        <f>SUM(N57:N60)</f>
        <v>17723486.780000001</v>
      </c>
    </row>
    <row r="62" spans="1:14" ht="15.6" customHeight="1">
      <c r="A62" s="61"/>
      <c r="B62" s="247" t="s">
        <v>288</v>
      </c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8"/>
    </row>
    <row r="63" spans="1:14" ht="15.6" customHeight="1">
      <c r="A63" s="61"/>
      <c r="B63" s="39" t="s">
        <v>66</v>
      </c>
      <c r="C63" s="39" t="s">
        <v>67</v>
      </c>
      <c r="D63" s="46">
        <v>23</v>
      </c>
      <c r="E63" s="126">
        <v>23</v>
      </c>
      <c r="F63" s="126">
        <v>23</v>
      </c>
      <c r="G63" s="126">
        <v>23</v>
      </c>
      <c r="H63" s="126">
        <v>24.49</v>
      </c>
      <c r="I63" s="126">
        <v>23</v>
      </c>
      <c r="J63" s="126">
        <v>24</v>
      </c>
      <c r="K63" s="128">
        <v>-4.17</v>
      </c>
      <c r="L63" s="129">
        <v>1</v>
      </c>
      <c r="M63" s="130">
        <v>100000</v>
      </c>
      <c r="N63" s="131">
        <v>2300000</v>
      </c>
    </row>
    <row r="64" spans="1:14" ht="15.6" customHeight="1">
      <c r="A64" s="61"/>
      <c r="B64" s="248" t="s">
        <v>289</v>
      </c>
      <c r="C64" s="249"/>
      <c r="D64" s="241"/>
      <c r="E64" s="242"/>
      <c r="F64" s="242"/>
      <c r="G64" s="242"/>
      <c r="H64" s="242"/>
      <c r="I64" s="242"/>
      <c r="J64" s="242"/>
      <c r="K64" s="243"/>
      <c r="L64" s="70">
        <f>SUM(L63)</f>
        <v>1</v>
      </c>
      <c r="M64" s="70">
        <f>SUM(M63)</f>
        <v>100000</v>
      </c>
      <c r="N64" s="70">
        <f>SUM(N63)</f>
        <v>2300000</v>
      </c>
    </row>
    <row r="65" spans="1:14" ht="15.6" customHeight="1">
      <c r="A65" s="61"/>
      <c r="B65" s="232" t="s">
        <v>42</v>
      </c>
      <c r="C65" s="233"/>
      <c r="D65" s="71"/>
      <c r="E65" s="71"/>
      <c r="F65" s="71"/>
      <c r="G65" s="71"/>
      <c r="H65" s="71"/>
      <c r="I65" s="71"/>
      <c r="J65" s="71"/>
      <c r="K65" s="71"/>
      <c r="L65" s="72">
        <f>L64+L61+L55</f>
        <v>25</v>
      </c>
      <c r="M65" s="72">
        <f t="shared" ref="M65:N65" si="1">M64+M61+M55</f>
        <v>12362834</v>
      </c>
      <c r="N65" s="72">
        <f t="shared" si="1"/>
        <v>20204656.09</v>
      </c>
    </row>
    <row r="66" spans="1:14" ht="15.6" customHeight="1">
      <c r="A66" s="61"/>
      <c r="B66" s="232" t="s">
        <v>43</v>
      </c>
      <c r="C66" s="233"/>
      <c r="D66" s="244"/>
      <c r="E66" s="245"/>
      <c r="F66" s="245"/>
      <c r="G66" s="245"/>
      <c r="H66" s="245"/>
      <c r="I66" s="245"/>
      <c r="J66" s="245"/>
      <c r="K66" s="246"/>
      <c r="L66" s="72">
        <f>L65+L50+L40</f>
        <v>821</v>
      </c>
      <c r="M66" s="72">
        <f>M65+M50+M40</f>
        <v>544746924</v>
      </c>
      <c r="N66" s="72">
        <f>N65+N50+N40</f>
        <v>1470987105.7199998</v>
      </c>
    </row>
    <row r="67" spans="1:14" ht="12.95" customHeight="1"/>
  </sheetData>
  <mergeCells count="43">
    <mergeCell ref="B47:N47"/>
    <mergeCell ref="B49:C49"/>
    <mergeCell ref="D49:K49"/>
    <mergeCell ref="B29:C29"/>
    <mergeCell ref="B40:C40"/>
    <mergeCell ref="B41:N41"/>
    <mergeCell ref="B39:C39"/>
    <mergeCell ref="D39:K39"/>
    <mergeCell ref="D29:K29"/>
    <mergeCell ref="B36:N36"/>
    <mergeCell ref="B30:N30"/>
    <mergeCell ref="B35:C35"/>
    <mergeCell ref="B43:N43"/>
    <mergeCell ref="B46:C46"/>
    <mergeCell ref="D46:K46"/>
    <mergeCell ref="B1:N1"/>
    <mergeCell ref="B3:N3"/>
    <mergeCell ref="B12:C12"/>
    <mergeCell ref="D12:K12"/>
    <mergeCell ref="B25:N25"/>
    <mergeCell ref="B19:N19"/>
    <mergeCell ref="B24:C24"/>
    <mergeCell ref="D24:K24"/>
    <mergeCell ref="B13:N13"/>
    <mergeCell ref="B15:C15"/>
    <mergeCell ref="D15:K15"/>
    <mergeCell ref="B16:N16"/>
    <mergeCell ref="B18:C18"/>
    <mergeCell ref="D18:K18"/>
    <mergeCell ref="B50:C50"/>
    <mergeCell ref="B56:N56"/>
    <mergeCell ref="B51:N51"/>
    <mergeCell ref="B66:C66"/>
    <mergeCell ref="B65:C65"/>
    <mergeCell ref="B61:C61"/>
    <mergeCell ref="D61:K61"/>
    <mergeCell ref="D66:K66"/>
    <mergeCell ref="B62:N62"/>
    <mergeCell ref="B64:C64"/>
    <mergeCell ref="D64:K64"/>
    <mergeCell ref="B53:N53"/>
    <mergeCell ref="B55:C55"/>
    <mergeCell ref="D55:K55"/>
  </mergeCells>
  <pageMargins left="0" right="0" top="0" bottom="0.5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82"/>
  <sheetViews>
    <sheetView rightToLeft="1" topLeftCell="A58" zoomScale="120" zoomScaleNormal="120" zoomScaleSheetLayoutView="95" workbookViewId="0">
      <selection activeCell="H69" sqref="H6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21.85546875" style="1" customWidth="1"/>
    <col min="6" max="16384" width="9" style="1"/>
  </cols>
  <sheetData>
    <row r="1" spans="2:7" ht="26.25" customHeight="1">
      <c r="B1" s="257" t="s">
        <v>315</v>
      </c>
      <c r="C1" s="257"/>
      <c r="D1" s="257"/>
      <c r="E1" s="257"/>
    </row>
    <row r="2" spans="2:7" ht="23.25" customHeight="1">
      <c r="B2" s="51" t="s">
        <v>6</v>
      </c>
      <c r="C2" s="51" t="s">
        <v>7</v>
      </c>
      <c r="D2" s="51" t="s">
        <v>24</v>
      </c>
      <c r="E2" s="51" t="s">
        <v>25</v>
      </c>
    </row>
    <row r="3" spans="2:7" ht="14.1" customHeight="1">
      <c r="B3" s="239" t="s">
        <v>16</v>
      </c>
      <c r="C3" s="260"/>
      <c r="D3" s="260"/>
      <c r="E3" s="240"/>
    </row>
    <row r="4" spans="2:7" ht="14.1" customHeight="1">
      <c r="B4" s="41" t="s">
        <v>185</v>
      </c>
      <c r="C4" s="41" t="s">
        <v>184</v>
      </c>
      <c r="D4" s="42">
        <v>2.0299999999999998</v>
      </c>
      <c r="E4" s="42">
        <v>2.0299999999999998</v>
      </c>
    </row>
    <row r="5" spans="2:7" ht="14.1" customHeight="1">
      <c r="B5" s="39" t="s">
        <v>190</v>
      </c>
      <c r="C5" s="39" t="s">
        <v>191</v>
      </c>
      <c r="D5" s="42">
        <v>0.9</v>
      </c>
      <c r="E5" s="42">
        <v>0.9</v>
      </c>
    </row>
    <row r="6" spans="2:7" ht="14.1" customHeight="1">
      <c r="B6" s="39" t="s">
        <v>284</v>
      </c>
      <c r="C6" s="39" t="s">
        <v>285</v>
      </c>
      <c r="D6" s="46">
        <v>0.56999999999999995</v>
      </c>
      <c r="E6" s="117">
        <v>0.56999999999999995</v>
      </c>
    </row>
    <row r="7" spans="2:7" ht="14.1" customHeight="1">
      <c r="B7" s="39" t="s">
        <v>150</v>
      </c>
      <c r="C7" s="39" t="s">
        <v>151</v>
      </c>
      <c r="D7" s="46">
        <v>0.19</v>
      </c>
      <c r="E7" s="42">
        <v>0.19</v>
      </c>
    </row>
    <row r="8" spans="2:7" ht="14.1" customHeight="1">
      <c r="B8" s="39" t="s">
        <v>182</v>
      </c>
      <c r="C8" s="39" t="s">
        <v>183</v>
      </c>
      <c r="D8" s="42">
        <v>1</v>
      </c>
      <c r="E8" s="42">
        <v>1</v>
      </c>
    </row>
    <row r="9" spans="2:7" ht="14.1" customHeight="1">
      <c r="B9" s="39" t="s">
        <v>158</v>
      </c>
      <c r="C9" s="39" t="s">
        <v>159</v>
      </c>
      <c r="D9" s="126">
        <v>0.09</v>
      </c>
      <c r="E9" s="126">
        <v>0.09</v>
      </c>
    </row>
    <row r="10" spans="2:7" ht="14.1" customHeight="1">
      <c r="B10" s="43" t="s">
        <v>247</v>
      </c>
      <c r="C10" s="43" t="s">
        <v>248</v>
      </c>
      <c r="D10" s="46">
        <v>0.4</v>
      </c>
      <c r="E10" s="132">
        <v>0.4</v>
      </c>
    </row>
    <row r="11" spans="2:7" ht="14.1" customHeight="1">
      <c r="B11" s="39" t="s">
        <v>259</v>
      </c>
      <c r="C11" s="39" t="s">
        <v>260</v>
      </c>
      <c r="D11" s="46">
        <v>0.05</v>
      </c>
      <c r="E11" s="132">
        <v>0.05</v>
      </c>
    </row>
    <row r="12" spans="2:7" ht="14.1" customHeight="1">
      <c r="B12" s="39" t="s">
        <v>126</v>
      </c>
      <c r="C12" s="39" t="s">
        <v>127</v>
      </c>
      <c r="D12" s="46">
        <v>0.28000000000000003</v>
      </c>
      <c r="E12" s="42">
        <v>0.28000000000000003</v>
      </c>
    </row>
    <row r="13" spans="2:7" ht="14.1" customHeight="1">
      <c r="B13" s="39" t="s">
        <v>64</v>
      </c>
      <c r="C13" s="39" t="s">
        <v>65</v>
      </c>
      <c r="D13" s="46">
        <v>7.0000000000000007E-2</v>
      </c>
      <c r="E13" s="42">
        <v>7.0000000000000007E-2</v>
      </c>
    </row>
    <row r="14" spans="2:7" ht="14.1" customHeight="1">
      <c r="B14" s="39" t="s">
        <v>264</v>
      </c>
      <c r="C14" s="39" t="s">
        <v>263</v>
      </c>
      <c r="D14" s="46">
        <v>1.84</v>
      </c>
      <c r="E14" s="42">
        <v>1.84</v>
      </c>
      <c r="F14" s="141"/>
      <c r="G14" s="141"/>
    </row>
    <row r="15" spans="2:7" ht="14.1" customHeight="1">
      <c r="B15" s="247"/>
      <c r="C15" s="237"/>
      <c r="D15" s="237"/>
      <c r="E15" s="238"/>
    </row>
    <row r="16" spans="2:7" ht="14.1" customHeight="1">
      <c r="B16" s="39" t="s">
        <v>231</v>
      </c>
      <c r="C16" s="39" t="s">
        <v>232</v>
      </c>
      <c r="D16" s="46">
        <v>2.2599999999999998</v>
      </c>
      <c r="E16" s="42">
        <v>2.2599999999999998</v>
      </c>
      <c r="F16" s="141"/>
      <c r="G16" s="141"/>
    </row>
    <row r="17" spans="2:5" ht="14.1" customHeight="1">
      <c r="B17" s="247" t="s">
        <v>169</v>
      </c>
      <c r="C17" s="237"/>
      <c r="D17" s="237"/>
      <c r="E17" s="238"/>
    </row>
    <row r="18" spans="2:5" ht="14.1" customHeight="1">
      <c r="B18" s="39" t="s">
        <v>129</v>
      </c>
      <c r="C18" s="39" t="s">
        <v>130</v>
      </c>
      <c r="D18" s="126">
        <v>0.64</v>
      </c>
      <c r="E18" s="132">
        <v>0.64</v>
      </c>
    </row>
    <row r="19" spans="2:5" ht="14.1" customHeight="1">
      <c r="B19" s="39" t="s">
        <v>52</v>
      </c>
      <c r="C19" s="39" t="s">
        <v>53</v>
      </c>
      <c r="D19" s="126">
        <v>1.07</v>
      </c>
      <c r="E19" s="132">
        <v>1.1000000000000001</v>
      </c>
    </row>
    <row r="20" spans="2:5" ht="14.1" customHeight="1">
      <c r="B20" s="247" t="s">
        <v>18</v>
      </c>
      <c r="C20" s="237"/>
      <c r="D20" s="237"/>
      <c r="E20" s="238"/>
    </row>
    <row r="21" spans="2:5" ht="14.1" customHeight="1">
      <c r="B21" s="39" t="s">
        <v>213</v>
      </c>
      <c r="C21" s="39" t="s">
        <v>212</v>
      </c>
      <c r="D21" s="126">
        <v>4.26</v>
      </c>
      <c r="E21" s="140">
        <v>4.4000000000000004</v>
      </c>
    </row>
    <row r="22" spans="2:5" ht="14.1" customHeight="1">
      <c r="B22" s="39" t="s">
        <v>188</v>
      </c>
      <c r="C22" s="39" t="s">
        <v>189</v>
      </c>
      <c r="D22" s="126">
        <v>0.65</v>
      </c>
      <c r="E22" s="140">
        <v>0.65</v>
      </c>
    </row>
    <row r="23" spans="2:5" ht="14.1" customHeight="1">
      <c r="B23" s="247" t="s">
        <v>19</v>
      </c>
      <c r="C23" s="237"/>
      <c r="D23" s="237"/>
      <c r="E23" s="238"/>
    </row>
    <row r="24" spans="2:5" ht="14.1" customHeight="1">
      <c r="B24" s="52" t="s">
        <v>206</v>
      </c>
      <c r="C24" s="39" t="s">
        <v>207</v>
      </c>
      <c r="D24" s="46">
        <v>1.4</v>
      </c>
      <c r="E24" s="82">
        <v>1.4</v>
      </c>
    </row>
    <row r="25" spans="2:5" ht="14.1" customHeight="1">
      <c r="B25" s="52" t="s">
        <v>226</v>
      </c>
      <c r="C25" s="39" t="s">
        <v>227</v>
      </c>
      <c r="D25" s="46">
        <v>1.1000000000000001</v>
      </c>
      <c r="E25" s="82">
        <v>1.1000000000000001</v>
      </c>
    </row>
    <row r="26" spans="2:5" ht="14.1" customHeight="1">
      <c r="B26" s="39" t="s">
        <v>68</v>
      </c>
      <c r="C26" s="39" t="s">
        <v>69</v>
      </c>
      <c r="D26" s="126">
        <v>4.95</v>
      </c>
      <c r="E26" s="127">
        <v>4.95</v>
      </c>
    </row>
    <row r="27" spans="2:5" ht="14.1" customHeight="1">
      <c r="B27" s="39" t="s">
        <v>120</v>
      </c>
      <c r="C27" s="39" t="s">
        <v>121</v>
      </c>
      <c r="D27" s="126">
        <v>16.75</v>
      </c>
      <c r="E27" s="82">
        <v>16.75</v>
      </c>
    </row>
    <row r="28" spans="2:5" ht="14.1" customHeight="1">
      <c r="B28" s="39" t="s">
        <v>283</v>
      </c>
      <c r="C28" s="39" t="s">
        <v>172</v>
      </c>
      <c r="D28" s="126">
        <v>2.8</v>
      </c>
      <c r="E28" s="127">
        <v>2.8</v>
      </c>
    </row>
    <row r="29" spans="2:5" ht="14.1" customHeight="1">
      <c r="B29" s="55" t="s">
        <v>241</v>
      </c>
      <c r="C29" s="55" t="s">
        <v>240</v>
      </c>
      <c r="D29" s="126">
        <v>2.41</v>
      </c>
      <c r="E29" s="127">
        <v>2.41</v>
      </c>
    </row>
    <row r="30" spans="2:5" ht="14.1" customHeight="1">
      <c r="B30" s="54" t="s">
        <v>139</v>
      </c>
      <c r="C30" s="39" t="s">
        <v>140</v>
      </c>
      <c r="D30" s="126">
        <v>9</v>
      </c>
      <c r="E30" s="127">
        <v>9</v>
      </c>
    </row>
    <row r="31" spans="2:5" ht="14.1" customHeight="1">
      <c r="B31" s="39" t="s">
        <v>178</v>
      </c>
      <c r="C31" s="39" t="s">
        <v>179</v>
      </c>
      <c r="D31" s="126">
        <v>2.9</v>
      </c>
      <c r="E31" s="127">
        <v>2.9</v>
      </c>
    </row>
    <row r="32" spans="2:5" ht="14.1" customHeight="1">
      <c r="B32" s="261" t="s">
        <v>29</v>
      </c>
      <c r="C32" s="262"/>
      <c r="D32" s="262"/>
      <c r="E32" s="263"/>
    </row>
    <row r="33" spans="2:5" ht="14.1" customHeight="1">
      <c r="B33" s="39" t="s">
        <v>57</v>
      </c>
      <c r="C33" s="39" t="s">
        <v>58</v>
      </c>
      <c r="D33" s="126">
        <v>99</v>
      </c>
      <c r="E33" s="127">
        <v>99</v>
      </c>
    </row>
    <row r="34" spans="2:5" ht="14.1" customHeight="1">
      <c r="B34" s="39" t="s">
        <v>104</v>
      </c>
      <c r="C34" s="39" t="s">
        <v>105</v>
      </c>
      <c r="D34" s="126">
        <v>11.15</v>
      </c>
      <c r="E34" s="127">
        <v>11.15</v>
      </c>
    </row>
    <row r="35" spans="2:5" ht="14.1" customHeight="1">
      <c r="B35" s="259" t="s">
        <v>21</v>
      </c>
      <c r="C35" s="259"/>
      <c r="D35" s="259"/>
      <c r="E35" s="259"/>
    </row>
    <row r="36" spans="2:5" ht="14.1" customHeight="1">
      <c r="B36" s="39" t="s">
        <v>301</v>
      </c>
      <c r="C36" s="39" t="s">
        <v>302</v>
      </c>
      <c r="D36" s="126">
        <v>24</v>
      </c>
      <c r="E36" s="127">
        <v>24</v>
      </c>
    </row>
    <row r="37" spans="2:5" ht="14.1" customHeight="1">
      <c r="B37" s="39" t="s">
        <v>277</v>
      </c>
      <c r="C37" s="39" t="s">
        <v>278</v>
      </c>
      <c r="D37" s="126">
        <v>15</v>
      </c>
      <c r="E37" s="127">
        <v>15</v>
      </c>
    </row>
    <row r="38" spans="2:5" ht="14.1" customHeight="1">
      <c r="B38" s="39" t="s">
        <v>304</v>
      </c>
      <c r="C38" s="39" t="s">
        <v>305</v>
      </c>
      <c r="D38" s="126">
        <v>7.5</v>
      </c>
      <c r="E38" s="127">
        <v>7.5</v>
      </c>
    </row>
    <row r="39" spans="2:5" ht="14.1" customHeight="1">
      <c r="B39" s="39" t="s">
        <v>273</v>
      </c>
      <c r="C39" s="39" t="s">
        <v>274</v>
      </c>
      <c r="D39" s="126">
        <v>5.25</v>
      </c>
      <c r="E39" s="127">
        <v>5.25</v>
      </c>
    </row>
    <row r="40" spans="2:5" ht="20.100000000000001" customHeight="1">
      <c r="B40" s="257" t="s">
        <v>314</v>
      </c>
      <c r="C40" s="257"/>
      <c r="D40" s="257"/>
      <c r="E40" s="257"/>
    </row>
    <row r="41" spans="2:5" ht="20.100000000000001" customHeight="1">
      <c r="B41" s="51" t="s">
        <v>6</v>
      </c>
      <c r="C41" s="51" t="s">
        <v>7</v>
      </c>
      <c r="D41" s="51" t="s">
        <v>24</v>
      </c>
      <c r="E41" s="51" t="s">
        <v>25</v>
      </c>
    </row>
    <row r="42" spans="2:5" ht="15" customHeight="1">
      <c r="B42" s="259" t="s">
        <v>16</v>
      </c>
      <c r="C42" s="259"/>
      <c r="D42" s="259"/>
      <c r="E42" s="259"/>
    </row>
    <row r="43" spans="2:5" ht="15" customHeight="1">
      <c r="B43" s="49" t="s">
        <v>30</v>
      </c>
      <c r="C43" s="49" t="s">
        <v>31</v>
      </c>
      <c r="D43" s="50">
        <v>1</v>
      </c>
      <c r="E43" s="50">
        <v>1</v>
      </c>
    </row>
    <row r="44" spans="2:5" ht="15" customHeight="1">
      <c r="B44" s="49" t="s">
        <v>46</v>
      </c>
      <c r="C44" s="49" t="s">
        <v>47</v>
      </c>
      <c r="D44" s="50">
        <v>1</v>
      </c>
      <c r="E44" s="50">
        <v>1</v>
      </c>
    </row>
    <row r="45" spans="2:5" ht="15" customHeight="1">
      <c r="B45" s="49" t="s">
        <v>173</v>
      </c>
      <c r="C45" s="49" t="s">
        <v>174</v>
      </c>
      <c r="D45" s="40">
        <v>1</v>
      </c>
      <c r="E45" s="40">
        <v>1</v>
      </c>
    </row>
    <row r="46" spans="2:5" ht="15" customHeight="1">
      <c r="B46" s="49" t="s">
        <v>175</v>
      </c>
      <c r="C46" s="49" t="s">
        <v>176</v>
      </c>
      <c r="D46" s="40">
        <v>1</v>
      </c>
      <c r="E46" s="40">
        <v>1</v>
      </c>
    </row>
    <row r="47" spans="2:5" ht="15" customHeight="1">
      <c r="B47" s="39" t="s">
        <v>202</v>
      </c>
      <c r="C47" s="39" t="s">
        <v>203</v>
      </c>
      <c r="D47" s="40">
        <v>0.94</v>
      </c>
      <c r="E47" s="40">
        <v>0.94</v>
      </c>
    </row>
    <row r="48" spans="2:5" ht="15" customHeight="1">
      <c r="B48" s="39" t="s">
        <v>218</v>
      </c>
      <c r="C48" s="39" t="s">
        <v>219</v>
      </c>
      <c r="D48" s="46">
        <v>0.11</v>
      </c>
      <c r="E48" s="46">
        <v>0.11</v>
      </c>
    </row>
    <row r="49" spans="2:5" ht="15" customHeight="1">
      <c r="B49" s="39" t="s">
        <v>144</v>
      </c>
      <c r="C49" s="39" t="s">
        <v>145</v>
      </c>
      <c r="D49" s="46">
        <v>1</v>
      </c>
      <c r="E49" s="46">
        <v>1</v>
      </c>
    </row>
    <row r="50" spans="2:5" ht="15" customHeight="1">
      <c r="B50" s="39" t="s">
        <v>222</v>
      </c>
      <c r="C50" s="39" t="s">
        <v>223</v>
      </c>
      <c r="D50" s="46">
        <v>1</v>
      </c>
      <c r="E50" s="46">
        <v>1</v>
      </c>
    </row>
    <row r="51" spans="2:5" ht="15" customHeight="1">
      <c r="B51" s="39" t="s">
        <v>233</v>
      </c>
      <c r="C51" s="39" t="s">
        <v>234</v>
      </c>
      <c r="D51" s="46">
        <v>0.24</v>
      </c>
      <c r="E51" s="46">
        <v>0.24</v>
      </c>
    </row>
    <row r="52" spans="2:5" ht="15" customHeight="1">
      <c r="B52" s="39" t="s">
        <v>192</v>
      </c>
      <c r="C52" s="39" t="s">
        <v>193</v>
      </c>
      <c r="D52" s="46">
        <v>0.75</v>
      </c>
      <c r="E52" s="56">
        <v>0.75</v>
      </c>
    </row>
    <row r="53" spans="2:5" ht="15" customHeight="1">
      <c r="B53" s="39" t="s">
        <v>275</v>
      </c>
      <c r="C53" s="39" t="s">
        <v>276</v>
      </c>
      <c r="D53" s="46">
        <v>1</v>
      </c>
      <c r="E53" s="56">
        <v>1</v>
      </c>
    </row>
    <row r="54" spans="2:5" ht="15" customHeight="1">
      <c r="B54" s="39" t="s">
        <v>210</v>
      </c>
      <c r="C54" s="39" t="s">
        <v>211</v>
      </c>
      <c r="D54" s="46">
        <v>0.28000000000000003</v>
      </c>
      <c r="E54" s="120">
        <v>0.28000000000000003</v>
      </c>
    </row>
    <row r="55" spans="2:5" ht="15" customHeight="1">
      <c r="B55" s="39" t="s">
        <v>141</v>
      </c>
      <c r="C55" s="39" t="s">
        <v>142</v>
      </c>
      <c r="D55" s="46">
        <v>0.85</v>
      </c>
      <c r="E55" s="126">
        <v>0.85</v>
      </c>
    </row>
    <row r="56" spans="2:5" ht="15" customHeight="1">
      <c r="B56" s="39" t="s">
        <v>131</v>
      </c>
      <c r="C56" s="39" t="s">
        <v>132</v>
      </c>
      <c r="D56" s="46">
        <v>0.09</v>
      </c>
      <c r="E56" s="120">
        <v>0.09</v>
      </c>
    </row>
    <row r="57" spans="2:5" ht="32.25" customHeight="1">
      <c r="B57" s="257" t="s">
        <v>314</v>
      </c>
      <c r="C57" s="257"/>
      <c r="D57" s="257"/>
      <c r="E57" s="257"/>
    </row>
    <row r="58" spans="2:5" ht="23.25" customHeight="1">
      <c r="B58" s="51" t="s">
        <v>6</v>
      </c>
      <c r="C58" s="51" t="s">
        <v>7</v>
      </c>
      <c r="D58" s="51" t="s">
        <v>24</v>
      </c>
      <c r="E58" s="51" t="s">
        <v>25</v>
      </c>
    </row>
    <row r="59" spans="2:5" ht="18" customHeight="1">
      <c r="B59" s="258" t="s">
        <v>169</v>
      </c>
      <c r="C59" s="258"/>
      <c r="D59" s="258"/>
      <c r="E59" s="258"/>
    </row>
    <row r="60" spans="2:5" ht="18" customHeight="1">
      <c r="B60" s="123" t="s">
        <v>286</v>
      </c>
      <c r="C60" s="123" t="s">
        <v>287</v>
      </c>
      <c r="D60" s="120">
        <v>0.76</v>
      </c>
      <c r="E60" s="121">
        <v>0.76</v>
      </c>
    </row>
    <row r="61" spans="2:5" ht="18" customHeight="1">
      <c r="B61" s="39" t="s">
        <v>135</v>
      </c>
      <c r="C61" s="39" t="s">
        <v>136</v>
      </c>
      <c r="D61" s="126">
        <v>0.75</v>
      </c>
      <c r="E61" s="137">
        <v>0.75</v>
      </c>
    </row>
    <row r="62" spans="2:5" ht="18" customHeight="1">
      <c r="B62" s="258" t="s">
        <v>26</v>
      </c>
      <c r="C62" s="258"/>
      <c r="D62" s="258"/>
      <c r="E62" s="258"/>
    </row>
    <row r="63" spans="2:5" ht="18" customHeight="1">
      <c r="B63" s="49" t="s">
        <v>114</v>
      </c>
      <c r="C63" s="49" t="s">
        <v>115</v>
      </c>
      <c r="D63" s="48">
        <v>1</v>
      </c>
      <c r="E63" s="45">
        <v>1</v>
      </c>
    </row>
    <row r="64" spans="2:5" ht="18" customHeight="1">
      <c r="B64" s="49" t="s">
        <v>72</v>
      </c>
      <c r="C64" s="49" t="s">
        <v>73</v>
      </c>
      <c r="D64" s="46">
        <v>0.37</v>
      </c>
      <c r="E64" s="57">
        <v>0.37</v>
      </c>
    </row>
    <row r="65" spans="2:5" ht="18" customHeight="1">
      <c r="B65" s="258" t="s">
        <v>18</v>
      </c>
      <c r="C65" s="258"/>
      <c r="D65" s="258"/>
      <c r="E65" s="258"/>
    </row>
    <row r="66" spans="2:5" ht="18" customHeight="1">
      <c r="B66" s="39" t="s">
        <v>204</v>
      </c>
      <c r="C66" s="39" t="s">
        <v>205</v>
      </c>
      <c r="D66" s="46">
        <v>1</v>
      </c>
      <c r="E66" s="44">
        <v>1</v>
      </c>
    </row>
    <row r="67" spans="2:5" ht="18" customHeight="1">
      <c r="B67" s="39" t="s">
        <v>146</v>
      </c>
      <c r="C67" s="39" t="s">
        <v>147</v>
      </c>
      <c r="D67" s="126">
        <v>2.2000000000000002</v>
      </c>
      <c r="E67" s="137">
        <v>2.2999999999999998</v>
      </c>
    </row>
    <row r="68" spans="2:5" ht="18" customHeight="1">
      <c r="B68" s="258" t="s">
        <v>19</v>
      </c>
      <c r="C68" s="258"/>
      <c r="D68" s="258"/>
      <c r="E68" s="258"/>
    </row>
    <row r="69" spans="2:5" ht="18" customHeight="1">
      <c r="B69" s="39" t="s">
        <v>216</v>
      </c>
      <c r="C69" s="39" t="s">
        <v>217</v>
      </c>
      <c r="D69" s="47">
        <v>2.9</v>
      </c>
      <c r="E69" s="53">
        <v>2.9</v>
      </c>
    </row>
    <row r="70" spans="2:5" ht="18" customHeight="1">
      <c r="B70" s="39" t="s">
        <v>48</v>
      </c>
      <c r="C70" s="39" t="s">
        <v>49</v>
      </c>
      <c r="D70" s="126">
        <v>1.1000000000000001</v>
      </c>
      <c r="E70" s="132">
        <v>1.1000000000000001</v>
      </c>
    </row>
    <row r="71" spans="2:5" ht="18" customHeight="1">
      <c r="B71" s="239" t="s">
        <v>29</v>
      </c>
      <c r="C71" s="260"/>
      <c r="D71" s="260"/>
      <c r="E71" s="240"/>
    </row>
    <row r="72" spans="2:5" ht="18" customHeight="1">
      <c r="B72" s="39" t="s">
        <v>224</v>
      </c>
      <c r="C72" s="39" t="s">
        <v>225</v>
      </c>
      <c r="D72" s="126">
        <v>24</v>
      </c>
      <c r="E72" s="137">
        <v>24</v>
      </c>
    </row>
    <row r="73" spans="2:5" ht="18" customHeight="1">
      <c r="B73" s="259" t="s">
        <v>21</v>
      </c>
      <c r="C73" s="259"/>
      <c r="D73" s="259"/>
      <c r="E73" s="259"/>
    </row>
    <row r="74" spans="2:5" ht="18" customHeight="1">
      <c r="B74" s="49" t="s">
        <v>37</v>
      </c>
      <c r="C74" s="49" t="s">
        <v>38</v>
      </c>
      <c r="D74" s="50" t="s">
        <v>27</v>
      </c>
      <c r="E74" s="50" t="s">
        <v>27</v>
      </c>
    </row>
    <row r="75" spans="2:5" ht="21.95" customHeight="1">
      <c r="B75" s="257" t="s">
        <v>313</v>
      </c>
      <c r="C75" s="257"/>
      <c r="D75" s="257"/>
      <c r="E75" s="257"/>
    </row>
    <row r="76" spans="2:5" ht="23.1" customHeight="1">
      <c r="B76" s="51" t="s">
        <v>6</v>
      </c>
      <c r="C76" s="51" t="s">
        <v>7</v>
      </c>
      <c r="D76" s="51" t="s">
        <v>24</v>
      </c>
      <c r="E76" s="51" t="s">
        <v>25</v>
      </c>
    </row>
    <row r="77" spans="2:5" ht="18" customHeight="1">
      <c r="B77" s="258" t="s">
        <v>18</v>
      </c>
      <c r="C77" s="258"/>
      <c r="D77" s="258"/>
      <c r="E77" s="258"/>
    </row>
    <row r="78" spans="2:5" ht="18" customHeight="1">
      <c r="B78" s="39" t="s">
        <v>33</v>
      </c>
      <c r="C78" s="39" t="s">
        <v>32</v>
      </c>
      <c r="D78" s="56">
        <v>0.55000000000000004</v>
      </c>
      <c r="E78" s="56">
        <v>0.55000000000000004</v>
      </c>
    </row>
    <row r="79" spans="2:5" ht="18" customHeight="1">
      <c r="B79" s="259" t="s">
        <v>21</v>
      </c>
      <c r="C79" s="259"/>
      <c r="D79" s="259"/>
      <c r="E79" s="259"/>
    </row>
    <row r="80" spans="2:5" ht="18" customHeight="1">
      <c r="B80" s="49" t="s">
        <v>122</v>
      </c>
      <c r="C80" s="49" t="s">
        <v>123</v>
      </c>
      <c r="D80" s="56">
        <v>0.48</v>
      </c>
      <c r="E80" s="56">
        <v>0.48</v>
      </c>
    </row>
    <row r="81" spans="2:5" ht="18" customHeight="1">
      <c r="B81" s="258" t="s">
        <v>26</v>
      </c>
      <c r="C81" s="258"/>
      <c r="D81" s="258"/>
      <c r="E81" s="258"/>
    </row>
    <row r="82" spans="2:5" ht="18" customHeight="1">
      <c r="B82" s="39" t="s">
        <v>249</v>
      </c>
      <c r="C82" s="39" t="s">
        <v>250</v>
      </c>
      <c r="D82" s="46">
        <v>0.39</v>
      </c>
      <c r="E82" s="56">
        <v>0.39</v>
      </c>
    </row>
  </sheetData>
  <mergeCells count="21">
    <mergeCell ref="B81:E81"/>
    <mergeCell ref="B79:E79"/>
    <mergeCell ref="B59:E59"/>
    <mergeCell ref="B77:E77"/>
    <mergeCell ref="B75:E75"/>
    <mergeCell ref="B71:E71"/>
    <mergeCell ref="B1:E1"/>
    <mergeCell ref="B3:E3"/>
    <mergeCell ref="B42:E42"/>
    <mergeCell ref="B40:E40"/>
    <mergeCell ref="B32:E32"/>
    <mergeCell ref="B20:E20"/>
    <mergeCell ref="B23:E23"/>
    <mergeCell ref="B17:E17"/>
    <mergeCell ref="B35:E35"/>
    <mergeCell ref="B15:E15"/>
    <mergeCell ref="B57:E57"/>
    <mergeCell ref="B62:E62"/>
    <mergeCell ref="B73:E73"/>
    <mergeCell ref="B68:E68"/>
    <mergeCell ref="B65:E65"/>
  </mergeCells>
  <pageMargins left="0" right="0" top="0" bottom="0.23622047244094491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1FCCC-C827-4525-A721-7969628E69CD}">
  <dimension ref="B1:F16"/>
  <sheetViews>
    <sheetView rightToLeft="1" workbookViewId="0">
      <selection activeCell="W8" sqref="W8"/>
    </sheetView>
  </sheetViews>
  <sheetFormatPr defaultRowHeight="18.75"/>
  <cols>
    <col min="1" max="1" width="3.7109375" style="138" customWidth="1"/>
    <col min="2" max="2" width="25.28515625" style="139" bestFit="1" customWidth="1"/>
    <col min="3" max="3" width="12.42578125" style="139" customWidth="1"/>
    <col min="4" max="4" width="11.5703125" style="139" customWidth="1"/>
    <col min="5" max="5" width="16.28515625" style="139" customWidth="1"/>
    <col min="6" max="6" width="20.7109375" style="139" customWidth="1"/>
    <col min="7" max="256" width="9.140625" style="138"/>
    <col min="257" max="257" width="3.7109375" style="138" customWidth="1"/>
    <col min="258" max="258" width="25.28515625" style="138" bestFit="1" customWidth="1"/>
    <col min="259" max="259" width="12.42578125" style="138" customWidth="1"/>
    <col min="260" max="260" width="11.5703125" style="138" customWidth="1"/>
    <col min="261" max="261" width="16.28515625" style="138" customWidth="1"/>
    <col min="262" max="262" width="20.7109375" style="138" customWidth="1"/>
    <col min="263" max="512" width="9.140625" style="138"/>
    <col min="513" max="513" width="3.7109375" style="138" customWidth="1"/>
    <col min="514" max="514" width="25.28515625" style="138" bestFit="1" customWidth="1"/>
    <col min="515" max="515" width="12.42578125" style="138" customWidth="1"/>
    <col min="516" max="516" width="11.5703125" style="138" customWidth="1"/>
    <col min="517" max="517" width="16.28515625" style="138" customWidth="1"/>
    <col min="518" max="518" width="20.7109375" style="138" customWidth="1"/>
    <col min="519" max="768" width="9.140625" style="138"/>
    <col min="769" max="769" width="3.7109375" style="138" customWidth="1"/>
    <col min="770" max="770" width="25.28515625" style="138" bestFit="1" customWidth="1"/>
    <col min="771" max="771" width="12.42578125" style="138" customWidth="1"/>
    <col min="772" max="772" width="11.5703125" style="138" customWidth="1"/>
    <col min="773" max="773" width="16.28515625" style="138" customWidth="1"/>
    <col min="774" max="774" width="20.7109375" style="138" customWidth="1"/>
    <col min="775" max="1024" width="9.140625" style="138"/>
    <col min="1025" max="1025" width="3.7109375" style="138" customWidth="1"/>
    <col min="1026" max="1026" width="25.28515625" style="138" bestFit="1" customWidth="1"/>
    <col min="1027" max="1027" width="12.42578125" style="138" customWidth="1"/>
    <col min="1028" max="1028" width="11.5703125" style="138" customWidth="1"/>
    <col min="1029" max="1029" width="16.28515625" style="138" customWidth="1"/>
    <col min="1030" max="1030" width="20.7109375" style="138" customWidth="1"/>
    <col min="1031" max="1280" width="9.140625" style="138"/>
    <col min="1281" max="1281" width="3.7109375" style="138" customWidth="1"/>
    <col min="1282" max="1282" width="25.28515625" style="138" bestFit="1" customWidth="1"/>
    <col min="1283" max="1283" width="12.42578125" style="138" customWidth="1"/>
    <col min="1284" max="1284" width="11.5703125" style="138" customWidth="1"/>
    <col min="1285" max="1285" width="16.28515625" style="138" customWidth="1"/>
    <col min="1286" max="1286" width="20.7109375" style="138" customWidth="1"/>
    <col min="1287" max="1536" width="9.140625" style="138"/>
    <col min="1537" max="1537" width="3.7109375" style="138" customWidth="1"/>
    <col min="1538" max="1538" width="25.28515625" style="138" bestFit="1" customWidth="1"/>
    <col min="1539" max="1539" width="12.42578125" style="138" customWidth="1"/>
    <col min="1540" max="1540" width="11.5703125" style="138" customWidth="1"/>
    <col min="1541" max="1541" width="16.28515625" style="138" customWidth="1"/>
    <col min="1542" max="1542" width="20.7109375" style="138" customWidth="1"/>
    <col min="1543" max="1792" width="9.140625" style="138"/>
    <col min="1793" max="1793" width="3.7109375" style="138" customWidth="1"/>
    <col min="1794" max="1794" width="25.28515625" style="138" bestFit="1" customWidth="1"/>
    <col min="1795" max="1795" width="12.42578125" style="138" customWidth="1"/>
    <col min="1796" max="1796" width="11.5703125" style="138" customWidth="1"/>
    <col min="1797" max="1797" width="16.28515625" style="138" customWidth="1"/>
    <col min="1798" max="1798" width="20.7109375" style="138" customWidth="1"/>
    <col min="1799" max="2048" width="9.140625" style="138"/>
    <col min="2049" max="2049" width="3.7109375" style="138" customWidth="1"/>
    <col min="2050" max="2050" width="25.28515625" style="138" bestFit="1" customWidth="1"/>
    <col min="2051" max="2051" width="12.42578125" style="138" customWidth="1"/>
    <col min="2052" max="2052" width="11.5703125" style="138" customWidth="1"/>
    <col min="2053" max="2053" width="16.28515625" style="138" customWidth="1"/>
    <col min="2054" max="2054" width="20.7109375" style="138" customWidth="1"/>
    <col min="2055" max="2304" width="9.140625" style="138"/>
    <col min="2305" max="2305" width="3.7109375" style="138" customWidth="1"/>
    <col min="2306" max="2306" width="25.28515625" style="138" bestFit="1" customWidth="1"/>
    <col min="2307" max="2307" width="12.42578125" style="138" customWidth="1"/>
    <col min="2308" max="2308" width="11.5703125" style="138" customWidth="1"/>
    <col min="2309" max="2309" width="16.28515625" style="138" customWidth="1"/>
    <col min="2310" max="2310" width="20.7109375" style="138" customWidth="1"/>
    <col min="2311" max="2560" width="9.140625" style="138"/>
    <col min="2561" max="2561" width="3.7109375" style="138" customWidth="1"/>
    <col min="2562" max="2562" width="25.28515625" style="138" bestFit="1" customWidth="1"/>
    <col min="2563" max="2563" width="12.42578125" style="138" customWidth="1"/>
    <col min="2564" max="2564" width="11.5703125" style="138" customWidth="1"/>
    <col min="2565" max="2565" width="16.28515625" style="138" customWidth="1"/>
    <col min="2566" max="2566" width="20.7109375" style="138" customWidth="1"/>
    <col min="2567" max="2816" width="9.140625" style="138"/>
    <col min="2817" max="2817" width="3.7109375" style="138" customWidth="1"/>
    <col min="2818" max="2818" width="25.28515625" style="138" bestFit="1" customWidth="1"/>
    <col min="2819" max="2819" width="12.42578125" style="138" customWidth="1"/>
    <col min="2820" max="2820" width="11.5703125" style="138" customWidth="1"/>
    <col min="2821" max="2821" width="16.28515625" style="138" customWidth="1"/>
    <col min="2822" max="2822" width="20.7109375" style="138" customWidth="1"/>
    <col min="2823" max="3072" width="9.140625" style="138"/>
    <col min="3073" max="3073" width="3.7109375" style="138" customWidth="1"/>
    <col min="3074" max="3074" width="25.28515625" style="138" bestFit="1" customWidth="1"/>
    <col min="3075" max="3075" width="12.42578125" style="138" customWidth="1"/>
    <col min="3076" max="3076" width="11.5703125" style="138" customWidth="1"/>
    <col min="3077" max="3077" width="16.28515625" style="138" customWidth="1"/>
    <col min="3078" max="3078" width="20.7109375" style="138" customWidth="1"/>
    <col min="3079" max="3328" width="9.140625" style="138"/>
    <col min="3329" max="3329" width="3.7109375" style="138" customWidth="1"/>
    <col min="3330" max="3330" width="25.28515625" style="138" bestFit="1" customWidth="1"/>
    <col min="3331" max="3331" width="12.42578125" style="138" customWidth="1"/>
    <col min="3332" max="3332" width="11.5703125" style="138" customWidth="1"/>
    <col min="3333" max="3333" width="16.28515625" style="138" customWidth="1"/>
    <col min="3334" max="3334" width="20.7109375" style="138" customWidth="1"/>
    <col min="3335" max="3584" width="9.140625" style="138"/>
    <col min="3585" max="3585" width="3.7109375" style="138" customWidth="1"/>
    <col min="3586" max="3586" width="25.28515625" style="138" bestFit="1" customWidth="1"/>
    <col min="3587" max="3587" width="12.42578125" style="138" customWidth="1"/>
    <col min="3588" max="3588" width="11.5703125" style="138" customWidth="1"/>
    <col min="3589" max="3589" width="16.28515625" style="138" customWidth="1"/>
    <col min="3590" max="3590" width="20.7109375" style="138" customWidth="1"/>
    <col min="3591" max="3840" width="9.140625" style="138"/>
    <col min="3841" max="3841" width="3.7109375" style="138" customWidth="1"/>
    <col min="3842" max="3842" width="25.28515625" style="138" bestFit="1" customWidth="1"/>
    <col min="3843" max="3843" width="12.42578125" style="138" customWidth="1"/>
    <col min="3844" max="3844" width="11.5703125" style="138" customWidth="1"/>
    <col min="3845" max="3845" width="16.28515625" style="138" customWidth="1"/>
    <col min="3846" max="3846" width="20.7109375" style="138" customWidth="1"/>
    <col min="3847" max="4096" width="9.140625" style="138"/>
    <col min="4097" max="4097" width="3.7109375" style="138" customWidth="1"/>
    <col min="4098" max="4098" width="25.28515625" style="138" bestFit="1" customWidth="1"/>
    <col min="4099" max="4099" width="12.42578125" style="138" customWidth="1"/>
    <col min="4100" max="4100" width="11.5703125" style="138" customWidth="1"/>
    <col min="4101" max="4101" width="16.28515625" style="138" customWidth="1"/>
    <col min="4102" max="4102" width="20.7109375" style="138" customWidth="1"/>
    <col min="4103" max="4352" width="9.140625" style="138"/>
    <col min="4353" max="4353" width="3.7109375" style="138" customWidth="1"/>
    <col min="4354" max="4354" width="25.28515625" style="138" bestFit="1" customWidth="1"/>
    <col min="4355" max="4355" width="12.42578125" style="138" customWidth="1"/>
    <col min="4356" max="4356" width="11.5703125" style="138" customWidth="1"/>
    <col min="4357" max="4357" width="16.28515625" style="138" customWidth="1"/>
    <col min="4358" max="4358" width="20.7109375" style="138" customWidth="1"/>
    <col min="4359" max="4608" width="9.140625" style="138"/>
    <col min="4609" max="4609" width="3.7109375" style="138" customWidth="1"/>
    <col min="4610" max="4610" width="25.28515625" style="138" bestFit="1" customWidth="1"/>
    <col min="4611" max="4611" width="12.42578125" style="138" customWidth="1"/>
    <col min="4612" max="4612" width="11.5703125" style="138" customWidth="1"/>
    <col min="4613" max="4613" width="16.28515625" style="138" customWidth="1"/>
    <col min="4614" max="4614" width="20.7109375" style="138" customWidth="1"/>
    <col min="4615" max="4864" width="9.140625" style="138"/>
    <col min="4865" max="4865" width="3.7109375" style="138" customWidth="1"/>
    <col min="4866" max="4866" width="25.28515625" style="138" bestFit="1" customWidth="1"/>
    <col min="4867" max="4867" width="12.42578125" style="138" customWidth="1"/>
    <col min="4868" max="4868" width="11.5703125" style="138" customWidth="1"/>
    <col min="4869" max="4869" width="16.28515625" style="138" customWidth="1"/>
    <col min="4870" max="4870" width="20.7109375" style="138" customWidth="1"/>
    <col min="4871" max="5120" width="9.140625" style="138"/>
    <col min="5121" max="5121" width="3.7109375" style="138" customWidth="1"/>
    <col min="5122" max="5122" width="25.28515625" style="138" bestFit="1" customWidth="1"/>
    <col min="5123" max="5123" width="12.42578125" style="138" customWidth="1"/>
    <col min="5124" max="5124" width="11.5703125" style="138" customWidth="1"/>
    <col min="5125" max="5125" width="16.28515625" style="138" customWidth="1"/>
    <col min="5126" max="5126" width="20.7109375" style="138" customWidth="1"/>
    <col min="5127" max="5376" width="9.140625" style="138"/>
    <col min="5377" max="5377" width="3.7109375" style="138" customWidth="1"/>
    <col min="5378" max="5378" width="25.28515625" style="138" bestFit="1" customWidth="1"/>
    <col min="5379" max="5379" width="12.42578125" style="138" customWidth="1"/>
    <col min="5380" max="5380" width="11.5703125" style="138" customWidth="1"/>
    <col min="5381" max="5381" width="16.28515625" style="138" customWidth="1"/>
    <col min="5382" max="5382" width="20.7109375" style="138" customWidth="1"/>
    <col min="5383" max="5632" width="9.140625" style="138"/>
    <col min="5633" max="5633" width="3.7109375" style="138" customWidth="1"/>
    <col min="5634" max="5634" width="25.28515625" style="138" bestFit="1" customWidth="1"/>
    <col min="5635" max="5635" width="12.42578125" style="138" customWidth="1"/>
    <col min="5636" max="5636" width="11.5703125" style="138" customWidth="1"/>
    <col min="5637" max="5637" width="16.28515625" style="138" customWidth="1"/>
    <col min="5638" max="5638" width="20.7109375" style="138" customWidth="1"/>
    <col min="5639" max="5888" width="9.140625" style="138"/>
    <col min="5889" max="5889" width="3.7109375" style="138" customWidth="1"/>
    <col min="5890" max="5890" width="25.28515625" style="138" bestFit="1" customWidth="1"/>
    <col min="5891" max="5891" width="12.42578125" style="138" customWidth="1"/>
    <col min="5892" max="5892" width="11.5703125" style="138" customWidth="1"/>
    <col min="5893" max="5893" width="16.28515625" style="138" customWidth="1"/>
    <col min="5894" max="5894" width="20.7109375" style="138" customWidth="1"/>
    <col min="5895" max="6144" width="9.140625" style="138"/>
    <col min="6145" max="6145" width="3.7109375" style="138" customWidth="1"/>
    <col min="6146" max="6146" width="25.28515625" style="138" bestFit="1" customWidth="1"/>
    <col min="6147" max="6147" width="12.42578125" style="138" customWidth="1"/>
    <col min="6148" max="6148" width="11.5703125" style="138" customWidth="1"/>
    <col min="6149" max="6149" width="16.28515625" style="138" customWidth="1"/>
    <col min="6150" max="6150" width="20.7109375" style="138" customWidth="1"/>
    <col min="6151" max="6400" width="9.140625" style="138"/>
    <col min="6401" max="6401" width="3.7109375" style="138" customWidth="1"/>
    <col min="6402" max="6402" width="25.28515625" style="138" bestFit="1" customWidth="1"/>
    <col min="6403" max="6403" width="12.42578125" style="138" customWidth="1"/>
    <col min="6404" max="6404" width="11.5703125" style="138" customWidth="1"/>
    <col min="6405" max="6405" width="16.28515625" style="138" customWidth="1"/>
    <col min="6406" max="6406" width="20.7109375" style="138" customWidth="1"/>
    <col min="6407" max="6656" width="9.140625" style="138"/>
    <col min="6657" max="6657" width="3.7109375" style="138" customWidth="1"/>
    <col min="6658" max="6658" width="25.28515625" style="138" bestFit="1" customWidth="1"/>
    <col min="6659" max="6659" width="12.42578125" style="138" customWidth="1"/>
    <col min="6660" max="6660" width="11.5703125" style="138" customWidth="1"/>
    <col min="6661" max="6661" width="16.28515625" style="138" customWidth="1"/>
    <col min="6662" max="6662" width="20.7109375" style="138" customWidth="1"/>
    <col min="6663" max="6912" width="9.140625" style="138"/>
    <col min="6913" max="6913" width="3.7109375" style="138" customWidth="1"/>
    <col min="6914" max="6914" width="25.28515625" style="138" bestFit="1" customWidth="1"/>
    <col min="6915" max="6915" width="12.42578125" style="138" customWidth="1"/>
    <col min="6916" max="6916" width="11.5703125" style="138" customWidth="1"/>
    <col min="6917" max="6917" width="16.28515625" style="138" customWidth="1"/>
    <col min="6918" max="6918" width="20.7109375" style="138" customWidth="1"/>
    <col min="6919" max="7168" width="9.140625" style="138"/>
    <col min="7169" max="7169" width="3.7109375" style="138" customWidth="1"/>
    <col min="7170" max="7170" width="25.28515625" style="138" bestFit="1" customWidth="1"/>
    <col min="7171" max="7171" width="12.42578125" style="138" customWidth="1"/>
    <col min="7172" max="7172" width="11.5703125" style="138" customWidth="1"/>
    <col min="7173" max="7173" width="16.28515625" style="138" customWidth="1"/>
    <col min="7174" max="7174" width="20.7109375" style="138" customWidth="1"/>
    <col min="7175" max="7424" width="9.140625" style="138"/>
    <col min="7425" max="7425" width="3.7109375" style="138" customWidth="1"/>
    <col min="7426" max="7426" width="25.28515625" style="138" bestFit="1" customWidth="1"/>
    <col min="7427" max="7427" width="12.42578125" style="138" customWidth="1"/>
    <col min="7428" max="7428" width="11.5703125" style="138" customWidth="1"/>
    <col min="7429" max="7429" width="16.28515625" style="138" customWidth="1"/>
    <col min="7430" max="7430" width="20.7109375" style="138" customWidth="1"/>
    <col min="7431" max="7680" width="9.140625" style="138"/>
    <col min="7681" max="7681" width="3.7109375" style="138" customWidth="1"/>
    <col min="7682" max="7682" width="25.28515625" style="138" bestFit="1" customWidth="1"/>
    <col min="7683" max="7683" width="12.42578125" style="138" customWidth="1"/>
    <col min="7684" max="7684" width="11.5703125" style="138" customWidth="1"/>
    <col min="7685" max="7685" width="16.28515625" style="138" customWidth="1"/>
    <col min="7686" max="7686" width="20.7109375" style="138" customWidth="1"/>
    <col min="7687" max="7936" width="9.140625" style="138"/>
    <col min="7937" max="7937" width="3.7109375" style="138" customWidth="1"/>
    <col min="7938" max="7938" width="25.28515625" style="138" bestFit="1" customWidth="1"/>
    <col min="7939" max="7939" width="12.42578125" style="138" customWidth="1"/>
    <col min="7940" max="7940" width="11.5703125" style="138" customWidth="1"/>
    <col min="7941" max="7941" width="16.28515625" style="138" customWidth="1"/>
    <col min="7942" max="7942" width="20.7109375" style="138" customWidth="1"/>
    <col min="7943" max="8192" width="9.140625" style="138"/>
    <col min="8193" max="8193" width="3.7109375" style="138" customWidth="1"/>
    <col min="8194" max="8194" width="25.28515625" style="138" bestFit="1" customWidth="1"/>
    <col min="8195" max="8195" width="12.42578125" style="138" customWidth="1"/>
    <col min="8196" max="8196" width="11.5703125" style="138" customWidth="1"/>
    <col min="8197" max="8197" width="16.28515625" style="138" customWidth="1"/>
    <col min="8198" max="8198" width="20.7109375" style="138" customWidth="1"/>
    <col min="8199" max="8448" width="9.140625" style="138"/>
    <col min="8449" max="8449" width="3.7109375" style="138" customWidth="1"/>
    <col min="8450" max="8450" width="25.28515625" style="138" bestFit="1" customWidth="1"/>
    <col min="8451" max="8451" width="12.42578125" style="138" customWidth="1"/>
    <col min="8452" max="8452" width="11.5703125" style="138" customWidth="1"/>
    <col min="8453" max="8453" width="16.28515625" style="138" customWidth="1"/>
    <col min="8454" max="8454" width="20.7109375" style="138" customWidth="1"/>
    <col min="8455" max="8704" width="9.140625" style="138"/>
    <col min="8705" max="8705" width="3.7109375" style="138" customWidth="1"/>
    <col min="8706" max="8706" width="25.28515625" style="138" bestFit="1" customWidth="1"/>
    <col min="8707" max="8707" width="12.42578125" style="138" customWidth="1"/>
    <col min="8708" max="8708" width="11.5703125" style="138" customWidth="1"/>
    <col min="8709" max="8709" width="16.28515625" style="138" customWidth="1"/>
    <col min="8710" max="8710" width="20.7109375" style="138" customWidth="1"/>
    <col min="8711" max="8960" width="9.140625" style="138"/>
    <col min="8961" max="8961" width="3.7109375" style="138" customWidth="1"/>
    <col min="8962" max="8962" width="25.28515625" style="138" bestFit="1" customWidth="1"/>
    <col min="8963" max="8963" width="12.42578125" style="138" customWidth="1"/>
    <col min="8964" max="8964" width="11.5703125" style="138" customWidth="1"/>
    <col min="8965" max="8965" width="16.28515625" style="138" customWidth="1"/>
    <col min="8966" max="8966" width="20.7109375" style="138" customWidth="1"/>
    <col min="8967" max="9216" width="9.140625" style="138"/>
    <col min="9217" max="9217" width="3.7109375" style="138" customWidth="1"/>
    <col min="9218" max="9218" width="25.28515625" style="138" bestFit="1" customWidth="1"/>
    <col min="9219" max="9219" width="12.42578125" style="138" customWidth="1"/>
    <col min="9220" max="9220" width="11.5703125" style="138" customWidth="1"/>
    <col min="9221" max="9221" width="16.28515625" style="138" customWidth="1"/>
    <col min="9222" max="9222" width="20.7109375" style="138" customWidth="1"/>
    <col min="9223" max="9472" width="9.140625" style="138"/>
    <col min="9473" max="9473" width="3.7109375" style="138" customWidth="1"/>
    <col min="9474" max="9474" width="25.28515625" style="138" bestFit="1" customWidth="1"/>
    <col min="9475" max="9475" width="12.42578125" style="138" customWidth="1"/>
    <col min="9476" max="9476" width="11.5703125" style="138" customWidth="1"/>
    <col min="9477" max="9477" width="16.28515625" style="138" customWidth="1"/>
    <col min="9478" max="9478" width="20.7109375" style="138" customWidth="1"/>
    <col min="9479" max="9728" width="9.140625" style="138"/>
    <col min="9729" max="9729" width="3.7109375" style="138" customWidth="1"/>
    <col min="9730" max="9730" width="25.28515625" style="138" bestFit="1" customWidth="1"/>
    <col min="9731" max="9731" width="12.42578125" style="138" customWidth="1"/>
    <col min="9732" max="9732" width="11.5703125" style="138" customWidth="1"/>
    <col min="9733" max="9733" width="16.28515625" style="138" customWidth="1"/>
    <col min="9734" max="9734" width="20.7109375" style="138" customWidth="1"/>
    <col min="9735" max="9984" width="9.140625" style="138"/>
    <col min="9985" max="9985" width="3.7109375" style="138" customWidth="1"/>
    <col min="9986" max="9986" width="25.28515625" style="138" bestFit="1" customWidth="1"/>
    <col min="9987" max="9987" width="12.42578125" style="138" customWidth="1"/>
    <col min="9988" max="9988" width="11.5703125" style="138" customWidth="1"/>
    <col min="9989" max="9989" width="16.28515625" style="138" customWidth="1"/>
    <col min="9990" max="9990" width="20.7109375" style="138" customWidth="1"/>
    <col min="9991" max="10240" width="9.140625" style="138"/>
    <col min="10241" max="10241" width="3.7109375" style="138" customWidth="1"/>
    <col min="10242" max="10242" width="25.28515625" style="138" bestFit="1" customWidth="1"/>
    <col min="10243" max="10243" width="12.42578125" style="138" customWidth="1"/>
    <col min="10244" max="10244" width="11.5703125" style="138" customWidth="1"/>
    <col min="10245" max="10245" width="16.28515625" style="138" customWidth="1"/>
    <col min="10246" max="10246" width="20.7109375" style="138" customWidth="1"/>
    <col min="10247" max="10496" width="9.140625" style="138"/>
    <col min="10497" max="10497" width="3.7109375" style="138" customWidth="1"/>
    <col min="10498" max="10498" width="25.28515625" style="138" bestFit="1" customWidth="1"/>
    <col min="10499" max="10499" width="12.42578125" style="138" customWidth="1"/>
    <col min="10500" max="10500" width="11.5703125" style="138" customWidth="1"/>
    <col min="10501" max="10501" width="16.28515625" style="138" customWidth="1"/>
    <col min="10502" max="10502" width="20.7109375" style="138" customWidth="1"/>
    <col min="10503" max="10752" width="9.140625" style="138"/>
    <col min="10753" max="10753" width="3.7109375" style="138" customWidth="1"/>
    <col min="10754" max="10754" width="25.28515625" style="138" bestFit="1" customWidth="1"/>
    <col min="10755" max="10755" width="12.42578125" style="138" customWidth="1"/>
    <col min="10756" max="10756" width="11.5703125" style="138" customWidth="1"/>
    <col min="10757" max="10757" width="16.28515625" style="138" customWidth="1"/>
    <col min="10758" max="10758" width="20.7109375" style="138" customWidth="1"/>
    <col min="10759" max="11008" width="9.140625" style="138"/>
    <col min="11009" max="11009" width="3.7109375" style="138" customWidth="1"/>
    <col min="11010" max="11010" width="25.28515625" style="138" bestFit="1" customWidth="1"/>
    <col min="11011" max="11011" width="12.42578125" style="138" customWidth="1"/>
    <col min="11012" max="11012" width="11.5703125" style="138" customWidth="1"/>
    <col min="11013" max="11013" width="16.28515625" style="138" customWidth="1"/>
    <col min="11014" max="11014" width="20.7109375" style="138" customWidth="1"/>
    <col min="11015" max="11264" width="9.140625" style="138"/>
    <col min="11265" max="11265" width="3.7109375" style="138" customWidth="1"/>
    <col min="11266" max="11266" width="25.28515625" style="138" bestFit="1" customWidth="1"/>
    <col min="11267" max="11267" width="12.42578125" style="138" customWidth="1"/>
    <col min="11268" max="11268" width="11.5703125" style="138" customWidth="1"/>
    <col min="11269" max="11269" width="16.28515625" style="138" customWidth="1"/>
    <col min="11270" max="11270" width="20.7109375" style="138" customWidth="1"/>
    <col min="11271" max="11520" width="9.140625" style="138"/>
    <col min="11521" max="11521" width="3.7109375" style="138" customWidth="1"/>
    <col min="11522" max="11522" width="25.28515625" style="138" bestFit="1" customWidth="1"/>
    <col min="11523" max="11523" width="12.42578125" style="138" customWidth="1"/>
    <col min="11524" max="11524" width="11.5703125" style="138" customWidth="1"/>
    <col min="11525" max="11525" width="16.28515625" style="138" customWidth="1"/>
    <col min="11526" max="11526" width="20.7109375" style="138" customWidth="1"/>
    <col min="11527" max="11776" width="9.140625" style="138"/>
    <col min="11777" max="11777" width="3.7109375" style="138" customWidth="1"/>
    <col min="11778" max="11778" width="25.28515625" style="138" bestFit="1" customWidth="1"/>
    <col min="11779" max="11779" width="12.42578125" style="138" customWidth="1"/>
    <col min="11780" max="11780" width="11.5703125" style="138" customWidth="1"/>
    <col min="11781" max="11781" width="16.28515625" style="138" customWidth="1"/>
    <col min="11782" max="11782" width="20.7109375" style="138" customWidth="1"/>
    <col min="11783" max="12032" width="9.140625" style="138"/>
    <col min="12033" max="12033" width="3.7109375" style="138" customWidth="1"/>
    <col min="12034" max="12034" width="25.28515625" style="138" bestFit="1" customWidth="1"/>
    <col min="12035" max="12035" width="12.42578125" style="138" customWidth="1"/>
    <col min="12036" max="12036" width="11.5703125" style="138" customWidth="1"/>
    <col min="12037" max="12037" width="16.28515625" style="138" customWidth="1"/>
    <col min="12038" max="12038" width="20.7109375" style="138" customWidth="1"/>
    <col min="12039" max="12288" width="9.140625" style="138"/>
    <col min="12289" max="12289" width="3.7109375" style="138" customWidth="1"/>
    <col min="12290" max="12290" width="25.28515625" style="138" bestFit="1" customWidth="1"/>
    <col min="12291" max="12291" width="12.42578125" style="138" customWidth="1"/>
    <col min="12292" max="12292" width="11.5703125" style="138" customWidth="1"/>
    <col min="12293" max="12293" width="16.28515625" style="138" customWidth="1"/>
    <col min="12294" max="12294" width="20.7109375" style="138" customWidth="1"/>
    <col min="12295" max="12544" width="9.140625" style="138"/>
    <col min="12545" max="12545" width="3.7109375" style="138" customWidth="1"/>
    <col min="12546" max="12546" width="25.28515625" style="138" bestFit="1" customWidth="1"/>
    <col min="12547" max="12547" width="12.42578125" style="138" customWidth="1"/>
    <col min="12548" max="12548" width="11.5703125" style="138" customWidth="1"/>
    <col min="12549" max="12549" width="16.28515625" style="138" customWidth="1"/>
    <col min="12550" max="12550" width="20.7109375" style="138" customWidth="1"/>
    <col min="12551" max="12800" width="9.140625" style="138"/>
    <col min="12801" max="12801" width="3.7109375" style="138" customWidth="1"/>
    <col min="12802" max="12802" width="25.28515625" style="138" bestFit="1" customWidth="1"/>
    <col min="12803" max="12803" width="12.42578125" style="138" customWidth="1"/>
    <col min="12804" max="12804" width="11.5703125" style="138" customWidth="1"/>
    <col min="12805" max="12805" width="16.28515625" style="138" customWidth="1"/>
    <col min="12806" max="12806" width="20.7109375" style="138" customWidth="1"/>
    <col min="12807" max="13056" width="9.140625" style="138"/>
    <col min="13057" max="13057" width="3.7109375" style="138" customWidth="1"/>
    <col min="13058" max="13058" width="25.28515625" style="138" bestFit="1" customWidth="1"/>
    <col min="13059" max="13059" width="12.42578125" style="138" customWidth="1"/>
    <col min="13060" max="13060" width="11.5703125" style="138" customWidth="1"/>
    <col min="13061" max="13061" width="16.28515625" style="138" customWidth="1"/>
    <col min="13062" max="13062" width="20.7109375" style="138" customWidth="1"/>
    <col min="13063" max="13312" width="9.140625" style="138"/>
    <col min="13313" max="13313" width="3.7109375" style="138" customWidth="1"/>
    <col min="13314" max="13314" width="25.28515625" style="138" bestFit="1" customWidth="1"/>
    <col min="13315" max="13315" width="12.42578125" style="138" customWidth="1"/>
    <col min="13316" max="13316" width="11.5703125" style="138" customWidth="1"/>
    <col min="13317" max="13317" width="16.28515625" style="138" customWidth="1"/>
    <col min="13318" max="13318" width="20.7109375" style="138" customWidth="1"/>
    <col min="13319" max="13568" width="9.140625" style="138"/>
    <col min="13569" max="13569" width="3.7109375" style="138" customWidth="1"/>
    <col min="13570" max="13570" width="25.28515625" style="138" bestFit="1" customWidth="1"/>
    <col min="13571" max="13571" width="12.42578125" style="138" customWidth="1"/>
    <col min="13572" max="13572" width="11.5703125" style="138" customWidth="1"/>
    <col min="13573" max="13573" width="16.28515625" style="138" customWidth="1"/>
    <col min="13574" max="13574" width="20.7109375" style="138" customWidth="1"/>
    <col min="13575" max="13824" width="9.140625" style="138"/>
    <col min="13825" max="13825" width="3.7109375" style="138" customWidth="1"/>
    <col min="13826" max="13826" width="25.28515625" style="138" bestFit="1" customWidth="1"/>
    <col min="13827" max="13827" width="12.42578125" style="138" customWidth="1"/>
    <col min="13828" max="13828" width="11.5703125" style="138" customWidth="1"/>
    <col min="13829" max="13829" width="16.28515625" style="138" customWidth="1"/>
    <col min="13830" max="13830" width="20.7109375" style="138" customWidth="1"/>
    <col min="13831" max="14080" width="9.140625" style="138"/>
    <col min="14081" max="14081" width="3.7109375" style="138" customWidth="1"/>
    <col min="14082" max="14082" width="25.28515625" style="138" bestFit="1" customWidth="1"/>
    <col min="14083" max="14083" width="12.42578125" style="138" customWidth="1"/>
    <col min="14084" max="14084" width="11.5703125" style="138" customWidth="1"/>
    <col min="14085" max="14085" width="16.28515625" style="138" customWidth="1"/>
    <col min="14086" max="14086" width="20.7109375" style="138" customWidth="1"/>
    <col min="14087" max="14336" width="9.140625" style="138"/>
    <col min="14337" max="14337" width="3.7109375" style="138" customWidth="1"/>
    <col min="14338" max="14338" width="25.28515625" style="138" bestFit="1" customWidth="1"/>
    <col min="14339" max="14339" width="12.42578125" style="138" customWidth="1"/>
    <col min="14340" max="14340" width="11.5703125" style="138" customWidth="1"/>
    <col min="14341" max="14341" width="16.28515625" style="138" customWidth="1"/>
    <col min="14342" max="14342" width="20.7109375" style="138" customWidth="1"/>
    <col min="14343" max="14592" width="9.140625" style="138"/>
    <col min="14593" max="14593" width="3.7109375" style="138" customWidth="1"/>
    <col min="14594" max="14594" width="25.28515625" style="138" bestFit="1" customWidth="1"/>
    <col min="14595" max="14595" width="12.42578125" style="138" customWidth="1"/>
    <col min="14596" max="14596" width="11.5703125" style="138" customWidth="1"/>
    <col min="14597" max="14597" width="16.28515625" style="138" customWidth="1"/>
    <col min="14598" max="14598" width="20.7109375" style="138" customWidth="1"/>
    <col min="14599" max="14848" width="9.140625" style="138"/>
    <col min="14849" max="14849" width="3.7109375" style="138" customWidth="1"/>
    <col min="14850" max="14850" width="25.28515625" style="138" bestFit="1" customWidth="1"/>
    <col min="14851" max="14851" width="12.42578125" style="138" customWidth="1"/>
    <col min="14852" max="14852" width="11.5703125" style="138" customWidth="1"/>
    <col min="14853" max="14853" width="16.28515625" style="138" customWidth="1"/>
    <col min="14854" max="14854" width="20.7109375" style="138" customWidth="1"/>
    <col min="14855" max="15104" width="9.140625" style="138"/>
    <col min="15105" max="15105" width="3.7109375" style="138" customWidth="1"/>
    <col min="15106" max="15106" width="25.28515625" style="138" bestFit="1" customWidth="1"/>
    <col min="15107" max="15107" width="12.42578125" style="138" customWidth="1"/>
    <col min="15108" max="15108" width="11.5703125" style="138" customWidth="1"/>
    <col min="15109" max="15109" width="16.28515625" style="138" customWidth="1"/>
    <col min="15110" max="15110" width="20.7109375" style="138" customWidth="1"/>
    <col min="15111" max="15360" width="9.140625" style="138"/>
    <col min="15361" max="15361" width="3.7109375" style="138" customWidth="1"/>
    <col min="15362" max="15362" width="25.28515625" style="138" bestFit="1" customWidth="1"/>
    <col min="15363" max="15363" width="12.42578125" style="138" customWidth="1"/>
    <col min="15364" max="15364" width="11.5703125" style="138" customWidth="1"/>
    <col min="15365" max="15365" width="16.28515625" style="138" customWidth="1"/>
    <col min="15366" max="15366" width="20.7109375" style="138" customWidth="1"/>
    <col min="15367" max="15616" width="9.140625" style="138"/>
    <col min="15617" max="15617" width="3.7109375" style="138" customWidth="1"/>
    <col min="15618" max="15618" width="25.28515625" style="138" bestFit="1" customWidth="1"/>
    <col min="15619" max="15619" width="12.42578125" style="138" customWidth="1"/>
    <col min="15620" max="15620" width="11.5703125" style="138" customWidth="1"/>
    <col min="15621" max="15621" width="16.28515625" style="138" customWidth="1"/>
    <col min="15622" max="15622" width="20.7109375" style="138" customWidth="1"/>
    <col min="15623" max="15872" width="9.140625" style="138"/>
    <col min="15873" max="15873" width="3.7109375" style="138" customWidth="1"/>
    <col min="15874" max="15874" width="25.28515625" style="138" bestFit="1" customWidth="1"/>
    <col min="15875" max="15875" width="12.42578125" style="138" customWidth="1"/>
    <col min="15876" max="15876" width="11.5703125" style="138" customWidth="1"/>
    <col min="15877" max="15877" width="16.28515625" style="138" customWidth="1"/>
    <col min="15878" max="15878" width="20.7109375" style="138" customWidth="1"/>
    <col min="15879" max="16128" width="9.140625" style="138"/>
    <col min="16129" max="16129" width="3.7109375" style="138" customWidth="1"/>
    <col min="16130" max="16130" width="25.28515625" style="138" bestFit="1" customWidth="1"/>
    <col min="16131" max="16131" width="12.42578125" style="138" customWidth="1"/>
    <col min="16132" max="16132" width="11.5703125" style="138" customWidth="1"/>
    <col min="16133" max="16133" width="16.28515625" style="138" customWidth="1"/>
    <col min="16134" max="16134" width="20.7109375" style="138" customWidth="1"/>
    <col min="16135" max="16384" width="9.140625" style="138"/>
  </cols>
  <sheetData>
    <row r="1" spans="2:6" ht="27" customHeight="1">
      <c r="B1" s="272" t="s">
        <v>326</v>
      </c>
      <c r="C1" s="272"/>
    </row>
    <row r="2" spans="2:6" ht="18" customHeight="1">
      <c r="B2" s="273" t="s">
        <v>327</v>
      </c>
      <c r="C2" s="273"/>
      <c r="D2" s="273"/>
      <c r="E2" s="273"/>
    </row>
    <row r="3" spans="2:6" ht="21.95" customHeight="1">
      <c r="B3" s="272"/>
      <c r="C3" s="272"/>
      <c r="D3" s="272"/>
    </row>
    <row r="4" spans="2:6" ht="21.95" customHeight="1">
      <c r="B4" s="266" t="s">
        <v>328</v>
      </c>
      <c r="C4" s="266"/>
      <c r="D4" s="266"/>
      <c r="E4" s="266"/>
      <c r="F4" s="266"/>
    </row>
    <row r="5" spans="2:6">
      <c r="B5" s="155" t="s">
        <v>23</v>
      </c>
      <c r="C5" s="156" t="s">
        <v>7</v>
      </c>
      <c r="D5" s="156" t="s">
        <v>3</v>
      </c>
      <c r="E5" s="156" t="s">
        <v>28</v>
      </c>
      <c r="F5" s="156" t="s">
        <v>1</v>
      </c>
    </row>
    <row r="6" spans="2:6" ht="21.95" customHeight="1">
      <c r="B6" s="274" t="s">
        <v>16</v>
      </c>
      <c r="C6" s="275"/>
      <c r="D6" s="275"/>
      <c r="E6" s="275"/>
      <c r="F6" s="276"/>
    </row>
    <row r="7" spans="2:6" ht="21.95" customHeight="1">
      <c r="B7" s="157" t="s">
        <v>329</v>
      </c>
      <c r="C7" s="158" t="s">
        <v>143</v>
      </c>
      <c r="D7" s="159">
        <v>4</v>
      </c>
      <c r="E7" s="159">
        <v>5525300</v>
      </c>
      <c r="F7" s="159">
        <v>4972770</v>
      </c>
    </row>
    <row r="8" spans="2:6" ht="21.95" customHeight="1">
      <c r="B8" s="270" t="s">
        <v>17</v>
      </c>
      <c r="C8" s="271"/>
      <c r="D8" s="159">
        <f>SUM(D7)</f>
        <v>4</v>
      </c>
      <c r="E8" s="159">
        <f>SUM(E7)</f>
        <v>5525300</v>
      </c>
      <c r="F8" s="159">
        <f>SUM(F7)</f>
        <v>4972770</v>
      </c>
    </row>
    <row r="9" spans="2:6" ht="21" customHeight="1">
      <c r="B9" s="264" t="s">
        <v>330</v>
      </c>
      <c r="C9" s="265"/>
      <c r="D9" s="159">
        <f>D8</f>
        <v>4</v>
      </c>
      <c r="E9" s="159">
        <f>E8</f>
        <v>5525300</v>
      </c>
      <c r="F9" s="159">
        <f>F8</f>
        <v>4972770</v>
      </c>
    </row>
    <row r="10" spans="2:6">
      <c r="B10" s="160"/>
      <c r="C10" s="160"/>
      <c r="D10" s="160"/>
      <c r="E10" s="160"/>
      <c r="F10" s="160"/>
    </row>
    <row r="11" spans="2:6">
      <c r="B11" s="266" t="s">
        <v>331</v>
      </c>
      <c r="C11" s="266"/>
      <c r="D11" s="266"/>
      <c r="E11" s="266"/>
      <c r="F11" s="266"/>
    </row>
    <row r="12" spans="2:6">
      <c r="B12" s="161" t="s">
        <v>23</v>
      </c>
      <c r="C12" s="162" t="s">
        <v>7</v>
      </c>
      <c r="D12" s="162" t="s">
        <v>3</v>
      </c>
      <c r="E12" s="162" t="s">
        <v>28</v>
      </c>
      <c r="F12" s="162" t="s">
        <v>1</v>
      </c>
    </row>
    <row r="13" spans="2:6" ht="21.75" customHeight="1">
      <c r="B13" s="267" t="s">
        <v>16</v>
      </c>
      <c r="C13" s="268"/>
      <c r="D13" s="268"/>
      <c r="E13" s="268"/>
      <c r="F13" s="269"/>
    </row>
    <row r="14" spans="2:6" ht="21.75" customHeight="1">
      <c r="B14" s="163" t="s">
        <v>332</v>
      </c>
      <c r="C14" s="164" t="s">
        <v>262</v>
      </c>
      <c r="D14" s="159">
        <v>7</v>
      </c>
      <c r="E14" s="159">
        <v>25813731</v>
      </c>
      <c r="F14" s="159">
        <v>43108930.770000003</v>
      </c>
    </row>
    <row r="15" spans="2:6" ht="21.75" customHeight="1">
      <c r="B15" s="270" t="s">
        <v>17</v>
      </c>
      <c r="C15" s="271"/>
      <c r="D15" s="159">
        <f>SUM(D14)</f>
        <v>7</v>
      </c>
      <c r="E15" s="159">
        <f>SUM(E14)</f>
        <v>25813731</v>
      </c>
      <c r="F15" s="159">
        <f>SUM(F14)</f>
        <v>43108930.770000003</v>
      </c>
    </row>
    <row r="16" spans="2:6">
      <c r="B16" s="264" t="s">
        <v>330</v>
      </c>
      <c r="C16" s="265"/>
      <c r="D16" s="159">
        <f>D15</f>
        <v>7</v>
      </c>
      <c r="E16" s="159">
        <f>E15</f>
        <v>25813731</v>
      </c>
      <c r="F16" s="159">
        <f>F15</f>
        <v>43108930.770000003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" right="0.7" top="0.75" bottom="0.75" header="0.3" footer="0.3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0"/>
  <sheetViews>
    <sheetView rightToLeft="1" workbookViewId="0">
      <selection activeCell="A16" sqref="A16:XFD1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5" t="s">
        <v>0</v>
      </c>
      <c r="C1" s="36"/>
      <c r="D1" s="36"/>
      <c r="E1" s="36"/>
      <c r="F1" s="36"/>
      <c r="G1" s="36"/>
      <c r="H1" s="36"/>
      <c r="I1" s="37"/>
    </row>
    <row r="2" spans="2:9" ht="21">
      <c r="B2" s="187" t="s">
        <v>312</v>
      </c>
      <c r="C2" s="187"/>
      <c r="D2" s="294"/>
      <c r="E2" s="23"/>
      <c r="F2" s="23"/>
      <c r="G2" s="23"/>
      <c r="H2" s="23"/>
      <c r="I2" s="38"/>
    </row>
    <row r="3" spans="2:9" s="36" customFormat="1" ht="22.5"/>
    <row r="4" spans="2:9" ht="21">
      <c r="B4" s="304" t="s">
        <v>324</v>
      </c>
      <c r="C4" s="304"/>
      <c r="D4" s="304"/>
      <c r="E4" s="304"/>
      <c r="F4" s="304"/>
      <c r="G4" s="304"/>
      <c r="H4" s="304"/>
      <c r="I4" s="304"/>
    </row>
    <row r="5" spans="2:9" ht="30">
      <c r="B5" s="144" t="s">
        <v>6</v>
      </c>
      <c r="C5" s="145" t="s">
        <v>7</v>
      </c>
      <c r="D5" s="145" t="s">
        <v>9</v>
      </c>
      <c r="E5" s="145" t="s">
        <v>10</v>
      </c>
      <c r="F5" s="145" t="s">
        <v>11</v>
      </c>
      <c r="G5" s="146" t="s">
        <v>3</v>
      </c>
      <c r="H5" s="145" t="s">
        <v>2</v>
      </c>
      <c r="I5" s="145" t="s">
        <v>1</v>
      </c>
    </row>
    <row r="6" spans="2:9">
      <c r="B6" s="305" t="s">
        <v>16</v>
      </c>
      <c r="C6" s="306"/>
      <c r="D6" s="306"/>
      <c r="E6" s="306"/>
      <c r="F6" s="306"/>
      <c r="G6" s="306"/>
      <c r="H6" s="306"/>
      <c r="I6" s="307"/>
    </row>
    <row r="7" spans="2:9" ht="15.75">
      <c r="B7" s="147" t="s">
        <v>133</v>
      </c>
      <c r="C7" s="148" t="s">
        <v>134</v>
      </c>
      <c r="D7" s="149">
        <v>0.16</v>
      </c>
      <c r="E7" s="149">
        <v>0.16</v>
      </c>
      <c r="F7" s="149">
        <v>0.16</v>
      </c>
      <c r="G7" s="150">
        <v>5</v>
      </c>
      <c r="H7" s="151">
        <v>25000000</v>
      </c>
      <c r="I7" s="151">
        <v>4000000</v>
      </c>
    </row>
    <row r="8" spans="2:9" ht="15.75">
      <c r="B8" s="308" t="s">
        <v>322</v>
      </c>
      <c r="C8" s="309"/>
      <c r="D8" s="310"/>
      <c r="E8" s="310"/>
      <c r="F8" s="310"/>
      <c r="G8" s="152">
        <v>5</v>
      </c>
      <c r="H8" s="152">
        <v>25000000</v>
      </c>
      <c r="I8" s="152">
        <v>4000000</v>
      </c>
    </row>
    <row r="9" spans="2:9" ht="15.75">
      <c r="B9" s="311" t="s">
        <v>323</v>
      </c>
      <c r="C9" s="312"/>
      <c r="D9" s="313"/>
      <c r="E9" s="313"/>
      <c r="F9" s="313"/>
      <c r="G9" s="153">
        <v>5</v>
      </c>
      <c r="H9" s="153">
        <v>25000000</v>
      </c>
      <c r="I9" s="153">
        <v>4000000</v>
      </c>
    </row>
    <row r="10" spans="2:9" s="36" customFormat="1" ht="22.5"/>
    <row r="11" spans="2:9" ht="36.75" customHeight="1">
      <c r="B11" s="298" t="s">
        <v>112</v>
      </c>
      <c r="C11" s="298"/>
      <c r="D11" s="298"/>
      <c r="E11" s="298"/>
      <c r="F11" s="298"/>
      <c r="G11" s="298"/>
      <c r="H11" s="298"/>
      <c r="I11" s="298"/>
    </row>
    <row r="12" spans="2:9" ht="36.75" customHeight="1">
      <c r="B12" s="299" t="s">
        <v>6</v>
      </c>
      <c r="C12" s="300"/>
      <c r="D12" s="301" t="s">
        <v>7</v>
      </c>
      <c r="E12" s="302"/>
      <c r="F12" s="301" t="s">
        <v>24</v>
      </c>
      <c r="G12" s="303"/>
      <c r="H12" s="303"/>
      <c r="I12" s="302"/>
    </row>
    <row r="13" spans="2:9" ht="21.75" customHeight="1">
      <c r="B13" s="295" t="s">
        <v>16</v>
      </c>
      <c r="C13" s="296"/>
      <c r="D13" s="296"/>
      <c r="E13" s="296"/>
      <c r="F13" s="296"/>
      <c r="G13" s="296"/>
      <c r="H13" s="296"/>
      <c r="I13" s="297"/>
    </row>
    <row r="14" spans="2:9" ht="15.75">
      <c r="B14" s="277" t="s">
        <v>166</v>
      </c>
      <c r="C14" s="278"/>
      <c r="D14" s="284" t="s">
        <v>167</v>
      </c>
      <c r="E14" s="284"/>
      <c r="F14" s="281" t="s">
        <v>168</v>
      </c>
      <c r="G14" s="282"/>
      <c r="H14" s="282"/>
      <c r="I14" s="283"/>
    </row>
    <row r="15" spans="2:9" ht="15.75">
      <c r="B15" s="277" t="s">
        <v>279</v>
      </c>
      <c r="C15" s="278"/>
      <c r="D15" s="284" t="s">
        <v>280</v>
      </c>
      <c r="E15" s="284"/>
      <c r="F15" s="281" t="s">
        <v>168</v>
      </c>
      <c r="G15" s="282"/>
      <c r="H15" s="282"/>
      <c r="I15" s="283"/>
    </row>
    <row r="16" spans="2:9" ht="26.25" customHeight="1">
      <c r="B16" s="285" t="s">
        <v>90</v>
      </c>
      <c r="C16" s="286"/>
      <c r="D16" s="286"/>
      <c r="E16" s="286"/>
      <c r="F16" s="286"/>
      <c r="G16" s="286"/>
      <c r="H16" s="286"/>
      <c r="I16" s="287"/>
    </row>
    <row r="17" spans="2:9" ht="15" customHeight="1">
      <c r="B17" s="289" t="s">
        <v>310</v>
      </c>
      <c r="C17" s="290"/>
      <c r="D17" s="291" t="s">
        <v>311</v>
      </c>
      <c r="E17" s="292"/>
      <c r="F17" s="291">
        <v>10</v>
      </c>
      <c r="G17" s="293"/>
      <c r="H17" s="293"/>
      <c r="I17" s="292"/>
    </row>
    <row r="18" spans="2:9" ht="15" customHeight="1">
      <c r="B18" s="277" t="s">
        <v>265</v>
      </c>
      <c r="C18" s="278"/>
      <c r="D18" s="284" t="s">
        <v>228</v>
      </c>
      <c r="E18" s="284"/>
      <c r="F18" s="279">
        <v>1</v>
      </c>
      <c r="G18" s="288"/>
      <c r="H18" s="288"/>
      <c r="I18" s="280"/>
    </row>
    <row r="19" spans="2:9" ht="15" customHeight="1">
      <c r="B19" s="277" t="s">
        <v>295</v>
      </c>
      <c r="C19" s="278"/>
      <c r="D19" s="284" t="s">
        <v>298</v>
      </c>
      <c r="E19" s="284"/>
      <c r="F19" s="281" t="s">
        <v>168</v>
      </c>
      <c r="G19" s="282"/>
      <c r="H19" s="282"/>
      <c r="I19" s="283"/>
    </row>
    <row r="20" spans="2:9" ht="15" customHeight="1">
      <c r="B20" s="277" t="s">
        <v>296</v>
      </c>
      <c r="C20" s="278"/>
      <c r="D20" s="279" t="s">
        <v>297</v>
      </c>
      <c r="E20" s="280"/>
      <c r="F20" s="281" t="s">
        <v>168</v>
      </c>
      <c r="G20" s="282"/>
      <c r="H20" s="282"/>
      <c r="I20" s="283"/>
    </row>
  </sheetData>
  <mergeCells count="31">
    <mergeCell ref="B2:D2"/>
    <mergeCell ref="B13:I13"/>
    <mergeCell ref="B14:C14"/>
    <mergeCell ref="D14:E14"/>
    <mergeCell ref="F14:I14"/>
    <mergeCell ref="B11:I11"/>
    <mergeCell ref="B12:C12"/>
    <mergeCell ref="D12:E12"/>
    <mergeCell ref="F12:I12"/>
    <mergeCell ref="B4:I4"/>
    <mergeCell ref="B6:I6"/>
    <mergeCell ref="B8:C8"/>
    <mergeCell ref="D8:F8"/>
    <mergeCell ref="B9:C9"/>
    <mergeCell ref="D9:F9"/>
    <mergeCell ref="B20:C20"/>
    <mergeCell ref="D20:E20"/>
    <mergeCell ref="F20:I20"/>
    <mergeCell ref="B15:C15"/>
    <mergeCell ref="D15:E15"/>
    <mergeCell ref="F15:I15"/>
    <mergeCell ref="B19:C19"/>
    <mergeCell ref="D19:E19"/>
    <mergeCell ref="F19:I19"/>
    <mergeCell ref="B16:I16"/>
    <mergeCell ref="B18:C18"/>
    <mergeCell ref="D18:E18"/>
    <mergeCell ref="F18:I18"/>
    <mergeCell ref="B17:C17"/>
    <mergeCell ref="D17:E17"/>
    <mergeCell ref="F17:I17"/>
  </mergeCells>
  <pageMargins left="0.7" right="0.7" top="0.75" bottom="0.75" header="0.3" footer="0.3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tabSelected="1" workbookViewId="0">
      <selection activeCell="K17" sqref="K17"/>
    </sheetView>
  </sheetViews>
  <sheetFormatPr defaultRowHeight="15"/>
  <cols>
    <col min="1" max="1" width="1.140625" style="2" customWidth="1"/>
    <col min="2" max="2" width="28.28515625" style="2" customWidth="1"/>
    <col min="3" max="3" width="14.85546875" style="2" customWidth="1"/>
    <col min="4" max="4" width="18.5703125" style="2" customWidth="1"/>
    <col min="5" max="5" width="16.85546875" style="2" customWidth="1"/>
    <col min="6" max="6" width="20.140625" style="2" customWidth="1"/>
    <col min="7" max="7" width="24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3"/>
      <c r="B1" s="24" t="s">
        <v>0</v>
      </c>
      <c r="C1" s="24"/>
      <c r="D1" s="24"/>
      <c r="E1" s="24"/>
      <c r="F1" s="24"/>
      <c r="G1" s="24"/>
    </row>
    <row r="2" spans="1:7" ht="28.5" customHeight="1">
      <c r="A2" s="25"/>
      <c r="B2" s="187" t="s">
        <v>312</v>
      </c>
      <c r="C2" s="187"/>
      <c r="D2" s="294"/>
      <c r="E2" s="26"/>
      <c r="F2" s="26"/>
      <c r="G2" s="26"/>
    </row>
    <row r="3" spans="1:7" ht="25.5" customHeight="1">
      <c r="B3" s="316" t="s">
        <v>74</v>
      </c>
      <c r="C3" s="316"/>
      <c r="D3" s="316"/>
      <c r="E3" s="316"/>
      <c r="F3" s="316"/>
      <c r="G3" s="316"/>
    </row>
    <row r="4" spans="1:7" ht="34.5" customHeight="1">
      <c r="B4" s="27" t="s">
        <v>75</v>
      </c>
      <c r="C4" s="28" t="s">
        <v>76</v>
      </c>
      <c r="D4" s="29" t="s">
        <v>77</v>
      </c>
      <c r="E4" s="317" t="s">
        <v>78</v>
      </c>
      <c r="F4" s="318"/>
      <c r="G4" s="30" t="s">
        <v>79</v>
      </c>
    </row>
    <row r="5" spans="1:7" ht="27" customHeight="1">
      <c r="B5" s="31" t="s">
        <v>80</v>
      </c>
      <c r="C5" s="32" t="s">
        <v>81</v>
      </c>
      <c r="D5" s="33" t="s">
        <v>82</v>
      </c>
      <c r="E5" s="314">
        <v>1030000</v>
      </c>
      <c r="F5" s="315"/>
      <c r="G5" s="34">
        <v>46001</v>
      </c>
    </row>
    <row r="6" spans="1:7" ht="27" customHeight="1">
      <c r="B6" s="31" t="s">
        <v>80</v>
      </c>
      <c r="C6" s="32" t="s">
        <v>83</v>
      </c>
      <c r="D6" s="33" t="s">
        <v>84</v>
      </c>
      <c r="E6" s="314">
        <v>964981</v>
      </c>
      <c r="F6" s="315"/>
      <c r="G6" s="34" t="s">
        <v>258</v>
      </c>
    </row>
    <row r="7" spans="1:7" ht="27" customHeight="1">
      <c r="B7" s="31" t="s">
        <v>85</v>
      </c>
      <c r="C7" s="32" t="s">
        <v>81</v>
      </c>
      <c r="D7" s="33" t="s">
        <v>86</v>
      </c>
      <c r="E7" s="314" t="s">
        <v>87</v>
      </c>
      <c r="F7" s="315"/>
      <c r="G7" s="34">
        <v>45910</v>
      </c>
    </row>
    <row r="8" spans="1:7" ht="27" customHeight="1">
      <c r="B8" s="31" t="s">
        <v>88</v>
      </c>
      <c r="C8" s="32" t="s">
        <v>81</v>
      </c>
      <c r="D8" s="33" t="s">
        <v>89</v>
      </c>
      <c r="E8" s="314">
        <v>984000</v>
      </c>
      <c r="F8" s="315"/>
      <c r="G8" s="34">
        <v>46640</v>
      </c>
    </row>
    <row r="9" spans="1:7" ht="27" customHeight="1">
      <c r="B9" s="31" t="s">
        <v>85</v>
      </c>
      <c r="C9" s="32" t="s">
        <v>83</v>
      </c>
      <c r="D9" s="33" t="s">
        <v>91</v>
      </c>
      <c r="E9" s="314" t="s">
        <v>87</v>
      </c>
      <c r="F9" s="315"/>
      <c r="G9" s="34" t="s">
        <v>251</v>
      </c>
    </row>
    <row r="10" spans="1:7" ht="27" customHeight="1">
      <c r="B10" s="31" t="s">
        <v>88</v>
      </c>
      <c r="C10" s="32" t="s">
        <v>83</v>
      </c>
      <c r="D10" s="33" t="s">
        <v>92</v>
      </c>
      <c r="E10" s="314" t="s">
        <v>87</v>
      </c>
      <c r="F10" s="315"/>
      <c r="G10" s="34" t="s">
        <v>252</v>
      </c>
    </row>
    <row r="11" spans="1:7" ht="27" customHeight="1">
      <c r="B11" s="31" t="s">
        <v>85</v>
      </c>
      <c r="C11" s="32" t="s">
        <v>101</v>
      </c>
      <c r="D11" s="33" t="s">
        <v>102</v>
      </c>
      <c r="E11" s="314" t="s">
        <v>87</v>
      </c>
      <c r="F11" s="315"/>
      <c r="G11" s="34" t="s">
        <v>253</v>
      </c>
    </row>
    <row r="12" spans="1:7" ht="27" customHeight="1">
      <c r="B12" s="31" t="s">
        <v>88</v>
      </c>
      <c r="C12" s="32" t="s">
        <v>101</v>
      </c>
      <c r="D12" s="33" t="s">
        <v>103</v>
      </c>
      <c r="E12" s="314" t="s">
        <v>87</v>
      </c>
      <c r="F12" s="315"/>
      <c r="G12" s="34" t="s">
        <v>254</v>
      </c>
    </row>
    <row r="13" spans="1:7" ht="27" customHeight="1">
      <c r="B13" s="31" t="s">
        <v>155</v>
      </c>
      <c r="C13" s="32" t="s">
        <v>81</v>
      </c>
      <c r="D13" s="33" t="s">
        <v>156</v>
      </c>
      <c r="E13" s="314" t="s">
        <v>87</v>
      </c>
      <c r="F13" s="315"/>
      <c r="G13" s="34" t="s">
        <v>255</v>
      </c>
    </row>
    <row r="14" spans="1:7" ht="27" customHeight="1">
      <c r="B14" s="31" t="s">
        <v>154</v>
      </c>
      <c r="C14" s="32" t="s">
        <v>81</v>
      </c>
      <c r="D14" s="33" t="s">
        <v>157</v>
      </c>
      <c r="E14" s="314" t="s">
        <v>87</v>
      </c>
      <c r="F14" s="315"/>
      <c r="G14" s="34" t="s">
        <v>256</v>
      </c>
    </row>
    <row r="15" spans="1:7" ht="27" customHeight="1">
      <c r="B15" s="31" t="s">
        <v>155</v>
      </c>
      <c r="C15" s="32" t="s">
        <v>83</v>
      </c>
      <c r="D15" s="33" t="s">
        <v>200</v>
      </c>
      <c r="E15" s="314" t="s">
        <v>87</v>
      </c>
      <c r="F15" s="315"/>
      <c r="G15" s="34" t="s">
        <v>257</v>
      </c>
    </row>
    <row r="16" spans="1:7" ht="27" customHeight="1">
      <c r="B16" s="31" t="s">
        <v>155</v>
      </c>
      <c r="C16" s="77" t="s">
        <v>101</v>
      </c>
      <c r="D16" s="33" t="s">
        <v>266</v>
      </c>
      <c r="E16" s="314" t="s">
        <v>87</v>
      </c>
      <c r="F16" s="315"/>
      <c r="G16" s="34" t="s">
        <v>268</v>
      </c>
    </row>
    <row r="17" spans="2:7" ht="27" customHeight="1">
      <c r="B17" s="31" t="s">
        <v>154</v>
      </c>
      <c r="C17" s="77" t="s">
        <v>101</v>
      </c>
      <c r="D17" s="33" t="s">
        <v>267</v>
      </c>
      <c r="E17" s="314" t="s">
        <v>87</v>
      </c>
      <c r="F17" s="315"/>
      <c r="G17" s="34" t="s">
        <v>269</v>
      </c>
    </row>
    <row r="18" spans="2:7" ht="27" customHeight="1">
      <c r="B18" s="31" t="s">
        <v>320</v>
      </c>
      <c r="C18" s="143" t="s">
        <v>321</v>
      </c>
      <c r="D18" s="33" t="s">
        <v>201</v>
      </c>
      <c r="E18" s="314">
        <v>1026082</v>
      </c>
      <c r="F18" s="315"/>
      <c r="G18" s="34" t="s">
        <v>87</v>
      </c>
    </row>
  </sheetData>
  <mergeCells count="17"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18:F18"/>
    <mergeCell ref="E7:F7"/>
    <mergeCell ref="E16:F16"/>
    <mergeCell ref="E17:F17"/>
    <mergeCell ref="E15:F15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2025-05-12T11:13:21Z</cp:lastPrinted>
  <dcterms:created xsi:type="dcterms:W3CDTF">2018-01-02T05:37:56Z</dcterms:created>
  <dcterms:modified xsi:type="dcterms:W3CDTF">2025-05-12T11:13:36Z</dcterms:modified>
</cp:coreProperties>
</file>