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nab\Desktop\"/>
    </mc:Choice>
  </mc:AlternateContent>
  <bookViews>
    <workbookView xWindow="240" yWindow="16770" windowWidth="20115" windowHeight="1170" activeTab="3"/>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F32" i="16" l="1"/>
  <c r="D32" i="16"/>
  <c r="F31" i="16"/>
  <c r="E31" i="16"/>
  <c r="E32" i="16" s="1"/>
  <c r="D31" i="16"/>
  <c r="E26" i="16"/>
  <c r="D26" i="16"/>
  <c r="F25" i="16"/>
  <c r="E25" i="16"/>
  <c r="D25" i="16"/>
  <c r="F22" i="16"/>
  <c r="F26" i="16" s="1"/>
  <c r="E22" i="16"/>
  <c r="D22" i="16"/>
  <c r="E16" i="16"/>
  <c r="F15" i="16"/>
  <c r="E15" i="16"/>
  <c r="D15" i="16"/>
  <c r="F12" i="16"/>
  <c r="E12" i="16"/>
  <c r="D12" i="16"/>
  <c r="F9" i="16"/>
  <c r="F16" i="16" s="1"/>
  <c r="E9" i="16"/>
  <c r="D9" i="16"/>
  <c r="D16" i="16" s="1"/>
  <c r="L87" i="15"/>
  <c r="M42" i="15"/>
  <c r="N42" i="15"/>
  <c r="L42" i="15"/>
  <c r="N86" i="15"/>
  <c r="M86" i="15"/>
  <c r="L86" i="15"/>
  <c r="M59" i="15"/>
  <c r="M87" i="15" s="1"/>
  <c r="N59" i="15"/>
  <c r="N87" i="15" s="1"/>
  <c r="L59" i="15"/>
  <c r="L82" i="15"/>
  <c r="M82" i="15"/>
  <c r="N82" i="15"/>
  <c r="L36" i="15"/>
  <c r="M36" i="15"/>
  <c r="N36" i="15"/>
  <c r="L32" i="15"/>
  <c r="M32" i="15"/>
  <c r="N32" i="15"/>
  <c r="L77" i="15"/>
  <c r="M77" i="15"/>
  <c r="N77" i="15"/>
  <c r="L22" i="15"/>
  <c r="M22" i="15"/>
  <c r="N22" i="15"/>
  <c r="L70" i="15"/>
  <c r="M70" i="15"/>
  <c r="N70" i="15"/>
  <c r="L13" i="15"/>
  <c r="M13" i="15"/>
  <c r="N13" i="15"/>
  <c r="L49" i="15"/>
  <c r="M49" i="15"/>
  <c r="N49" i="15"/>
  <c r="L66" i="15"/>
  <c r="M66" i="15"/>
  <c r="N66" i="15"/>
  <c r="L41" i="15"/>
  <c r="M41" i="15"/>
  <c r="N41" i="15"/>
  <c r="B10" i="11" l="1"/>
</calcChain>
</file>

<file path=xl/sharedStrings.xml><?xml version="1.0" encoding="utf-8"?>
<sst xmlns="http://schemas.openxmlformats.org/spreadsheetml/2006/main" count="486" uniqueCount="332">
  <si>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</si>
  <si>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</si>
  <si>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</si>
  <si>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</si>
  <si>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</si>
  <si>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</si>
  <si>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</si>
  <si>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</si>
  <si>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</si>
  <si>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</si>
  <si>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</si>
  <si>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</si>
  <si>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</si>
  <si>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</si>
  <si>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</si>
  <si>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</si>
  <si>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</si>
  <si>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</si>
  <si>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</si>
  <si>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</si>
  <si>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</si>
  <si>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</si>
  <si>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</si>
  <si>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</si>
  <si>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</si>
  <si>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</si>
  <si>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</si>
  <si>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</si>
  <si>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</si>
  <si>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</si>
  <si>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</si>
  <si>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</si>
  <si>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</si>
  <si>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</si>
  <si>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</si>
  <si>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</si>
  <si>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</si>
  <si>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</si>
  <si>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قطاع الاتصالات</t>
  </si>
  <si>
    <t xml:space="preserve"> الشركات الموقوفة عن التداول بقرار من هيئة الاوراق المالية </t>
  </si>
  <si>
    <t>قطاع الفنادق والسياحة</t>
  </si>
  <si>
    <t>الحمراء للتأمين</t>
  </si>
  <si>
    <t>NHAM</t>
  </si>
  <si>
    <t>أولاً : أخبار الشركات .</t>
  </si>
  <si>
    <t>الاهلية للتأمين</t>
  </si>
  <si>
    <t>NAHF</t>
  </si>
  <si>
    <t>BELF</t>
  </si>
  <si>
    <t xml:space="preserve">مصرف ايلاف الاسلامي </t>
  </si>
  <si>
    <t>الحمراء للتأمين (NHAM)</t>
  </si>
  <si>
    <t>BSUC</t>
  </si>
  <si>
    <t xml:space="preserve">مصرف سومر التجاري </t>
  </si>
  <si>
    <t>BINI</t>
  </si>
  <si>
    <t>مصرف نور العراق الاسلامي</t>
  </si>
  <si>
    <t>BQUR</t>
  </si>
  <si>
    <t>مصرف القرطاس الاسلامي</t>
  </si>
  <si>
    <t>مصرف العربية الاسلامي</t>
  </si>
  <si>
    <t xml:space="preserve">المصرف العراقي الاسلامي </t>
  </si>
  <si>
    <t>BIIB</t>
  </si>
  <si>
    <t>مصرف الائتمان</t>
  </si>
  <si>
    <t>BROI</t>
  </si>
  <si>
    <t>انتاج الالبسة الجاهزة (IRMC)</t>
  </si>
  <si>
    <t>مصرف جيهان الاسلامي</t>
  </si>
  <si>
    <t>BCIH</t>
  </si>
  <si>
    <t>الخاتم للاتصالات</t>
  </si>
  <si>
    <t>TZNI</t>
  </si>
  <si>
    <t xml:space="preserve">العراقية للاعمال الهندسية </t>
  </si>
  <si>
    <t>IIEW</t>
  </si>
  <si>
    <t xml:space="preserve">مصرف الشرق الاوسط </t>
  </si>
  <si>
    <t>BIME</t>
  </si>
  <si>
    <t>ثانياً : الشركات المساهمة الموقوفة عن التداول لانعقاد هيئاتها العامة</t>
  </si>
  <si>
    <t>الفلوجة لانتاج المواد الانشائية</t>
  </si>
  <si>
    <t>IFCM</t>
  </si>
  <si>
    <t>ثالثاً : الشركات التي في التداول برأسمال الشركة المدرج (قبل الزيادة والرسملة) .</t>
  </si>
  <si>
    <t>رابعاً : الاكتتاب .</t>
  </si>
  <si>
    <t xml:space="preserve">مصرف الانصاري الاسلامي </t>
  </si>
  <si>
    <t>BANS</t>
  </si>
  <si>
    <t>الكندي لانتاج اللقاحات</t>
  </si>
  <si>
    <t>IKLV</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</si>
  <si>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</si>
  <si>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</si>
  <si>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</si>
  <si>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</si>
  <si>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</si>
  <si>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</si>
  <si>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</si>
  <si>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</si>
  <si>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</si>
  <si>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</si>
  <si>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</si>
  <si>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</si>
  <si>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</si>
  <si>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</si>
  <si>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المنصور الدوائية</t>
  </si>
  <si>
    <t>IMAP</t>
  </si>
  <si>
    <t>المنصور الدوائية(IMAP)</t>
  </si>
  <si>
    <t>خامساً : توزيع الارباح</t>
  </si>
  <si>
    <t>فنادق المنصور</t>
  </si>
  <si>
    <t>HMAN</t>
  </si>
  <si>
    <t>مصرف أمين العراق الاسلامي (BAME)</t>
  </si>
  <si>
    <t xml:space="preserve">المعمورة العقارية </t>
  </si>
  <si>
    <t>SMRI</t>
  </si>
  <si>
    <t xml:space="preserve">تصنيع وتسويق التمور </t>
  </si>
  <si>
    <t>IIDP</t>
  </si>
  <si>
    <t>TASC</t>
  </si>
  <si>
    <t>مجموع قطاع الاتصالات</t>
  </si>
  <si>
    <t>الامين للاستثمار المالي</t>
  </si>
  <si>
    <t>VAMF</t>
  </si>
  <si>
    <t xml:space="preserve">اسماك الشرق الاوسط </t>
  </si>
  <si>
    <t>AMEF</t>
  </si>
  <si>
    <t>آسياسيل للاتصالات</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</si>
  <si>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</si>
  <si>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</si>
  <si>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</si>
  <si>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</si>
  <si>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</si>
  <si>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</si>
  <si>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</si>
  <si>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</si>
  <si>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</si>
  <si>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</si>
  <si>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قررت الهيئة العامة في اجتماعها المنعقد في 2022/6/5 زيادة راس مال الشركة من (200) مليار دينار الى (250) مليار  وفق المادة (55/ اولا) من قانون الشركات.</t>
  </si>
  <si>
    <t>مصرف أمين العراق الاسلامي</t>
  </si>
  <si>
    <t>BAME</t>
  </si>
  <si>
    <t>مصرف العالم الاسلامي</t>
  </si>
  <si>
    <t>BWOR</t>
  </si>
  <si>
    <t>الامين للتأمين</t>
  </si>
  <si>
    <t>NAME</t>
  </si>
  <si>
    <t>مصرف بابل</t>
  </si>
  <si>
    <t>BBAY</t>
  </si>
  <si>
    <t>BNOR</t>
  </si>
  <si>
    <t>مصرف الشمال</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</si>
  <si>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</si>
  <si>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</si>
  <si>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</si>
  <si>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</si>
  <si>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</si>
  <si>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</si>
  <si>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</si>
  <si>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</si>
  <si>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</si>
  <si>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</si>
  <si>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الخير للاستثمار المالي</t>
  </si>
  <si>
    <t>VKHF</t>
  </si>
  <si>
    <t>VBAT</t>
  </si>
  <si>
    <t>الباتك للاستثمارات المالية</t>
  </si>
  <si>
    <t>سد الموصل السياحية</t>
  </si>
  <si>
    <t>HTVM</t>
  </si>
  <si>
    <t xml:space="preserve">ابداع الشرق الاوسط </t>
  </si>
  <si>
    <t>SIBD</t>
  </si>
  <si>
    <t>نقطة</t>
  </si>
  <si>
    <t>عقد</t>
  </si>
  <si>
    <t>دينار</t>
  </si>
  <si>
    <t>سهم</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</si>
  <si>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</si>
  <si>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</si>
  <si>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</si>
  <si>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</si>
  <si>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</si>
  <si>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</si>
  <si>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</si>
  <si>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</si>
  <si>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 xml:space="preserve">المسؤولية القانونية إستنادأ إلى قانون رقم 74 لسنة 2004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</si>
  <si>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</si>
  <si>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 xml:space="preserve">Web site : www.isx-iq.net     E-mail : info-isx@isx-iq.net   07834000034 - 07711211522 - 07270094594  : ص . ب :3607 العلوية  الهاتف </t>
  </si>
  <si>
    <t xml:space="preserve"> بدأ الاكتتاب على أسهم الشركة إعتباراً من يوم الاثنين 2022/7/18 على الاسهم المطروحة البالغة (6,085,732,650) سهم ولمدة (60) يوماً في مصرف المنصور بفرعيه ، تنفيذاً لقرار الهيئة العامة المنعقدة في 2022/5/7 زيادة رأسمال الشركة من (9,914,267,350) دينار الى (16) مليار دينار وفق المادة (55/اولاً) من قانون الشركات.</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</si>
  <si>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</si>
  <si>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</si>
  <si>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</si>
  <si>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</si>
  <si>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</si>
  <si>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</si>
  <si>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</si>
  <si>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</si>
  <si>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</si>
  <si>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</si>
  <si>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</si>
  <si>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</si>
  <si>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</si>
  <si>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</si>
  <si>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</si>
  <si>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</si>
  <si>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السجاد والمفروشات</t>
  </si>
  <si>
    <t>IITC</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</si>
  <si>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</si>
  <si>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</si>
  <si>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</si>
  <si>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عدم تقديم البيانات المالية السنوية لعام 2020 والافصاح السنوي لعام 2021 . سعر الاغلاق (1.000)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</si>
  <si>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</si>
  <si>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الاستثمارات السياحية</t>
  </si>
  <si>
    <t>HNTI</t>
  </si>
  <si>
    <t>قررت الهيئة العامة في اجتماعها المنعقد في 2020/11/29 زيادة رأسمال الشركة من (7) مليار دينار الى (25) مليار دينار وفق المادة (55/اولاً) من قانون الشركات. حصلت موافقة هيئة الاوراق المالية على تمديد فترة اضافة اسهم الشركة لمدة اربعة اشهر من تاريخ 2022/7/24.</t>
  </si>
  <si>
    <t>AAHP</t>
  </si>
  <si>
    <t xml:space="preserve">الاهلية للانتاج الزراعي </t>
  </si>
  <si>
    <t>مصرف الراجح الاسلامي (BRAJ)</t>
  </si>
  <si>
    <t xml:space="preserve">مصرف العطاء الاسلامي </t>
  </si>
  <si>
    <t>BLAD</t>
  </si>
  <si>
    <t>AIRP</t>
  </si>
  <si>
    <t>المنتجات الزراعية</t>
  </si>
  <si>
    <t xml:space="preserve">مدينة العاب الكرخ </t>
  </si>
  <si>
    <t>SKTA</t>
  </si>
  <si>
    <t>مجموع السوق الثالث</t>
  </si>
  <si>
    <t xml:space="preserve">الصنائع الكيمياوية العصرية </t>
  </si>
  <si>
    <t>IMCI</t>
  </si>
  <si>
    <t>مجموع السوق</t>
  </si>
  <si>
    <t>IMOS</t>
  </si>
  <si>
    <t xml:space="preserve">الخياطة الحديثة </t>
  </si>
  <si>
    <t>فندق فلسطين (HPAL)</t>
  </si>
  <si>
    <t>الاستثمارات السياحية (HNTI)</t>
  </si>
  <si>
    <t>تعلن الشركة عن البدء بتوزيع الارباح لعامي 2018 - 2019 مع جلب المستمسكات الثبوتية او بموجب وكالة مصدقة.</t>
  </si>
  <si>
    <t>مصرف الخليج</t>
  </si>
  <si>
    <t>BGUC</t>
  </si>
  <si>
    <t>طريق الخازر للمواد الانشائية</t>
  </si>
  <si>
    <t>IKHC</t>
  </si>
  <si>
    <t>SBPT</t>
  </si>
  <si>
    <t>بغداد العراق للنقل العام</t>
  </si>
  <si>
    <t>مصرف العالم الاسلامي (BWOR)</t>
  </si>
  <si>
    <t>المنصور الدوائية (IMAP)</t>
  </si>
  <si>
    <t>الفلوجة لانتاج المواد الانشائية (IFCM)</t>
  </si>
  <si>
    <t>BASH</t>
  </si>
  <si>
    <t xml:space="preserve">مصرف آشور الدولي </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</si>
  <si>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</si>
  <si>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</si>
  <si>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</si>
  <si>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</si>
  <si>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</si>
  <si>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فندق بابل (HBAY)</t>
  </si>
  <si>
    <t>تعلن الشركة عن البدء بتوزيع الارباح السنوية لعام 2021 بنسبة (200%) من راس المال المدفوع ، والارباح منذ عام 1997 لغاية 2020 ، مع جلب المستمسكات الثبوتية او بموجب وكالة مصدقة.</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</si>
  <si>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اربعة اشهر من تاريخ 2022/7/3.</t>
  </si>
  <si>
    <t xml:space="preserve">مصرف القابض الاسلامي </t>
  </si>
  <si>
    <t>BQAB</t>
  </si>
  <si>
    <t xml:space="preserve">الزوراء للاستثمار المالي </t>
  </si>
  <si>
    <t>VZAF</t>
  </si>
  <si>
    <t xml:space="preserve">الموصل لمدن الالعاب </t>
  </si>
  <si>
    <t>SMOF</t>
  </si>
  <si>
    <t xml:space="preserve">الوطنية لصناعات الاثاث المنزلي </t>
  </si>
  <si>
    <t>IHFI</t>
  </si>
  <si>
    <t xml:space="preserve">المصرف المتحد </t>
  </si>
  <si>
    <t>BUND</t>
  </si>
  <si>
    <t xml:space="preserve">مصرف كوردستان </t>
  </si>
  <si>
    <t>BKUI</t>
  </si>
  <si>
    <t>الوئام للاستثمار المالي</t>
  </si>
  <si>
    <t>VWIF</t>
  </si>
  <si>
    <t>الكيمياوية والبلاستيكية</t>
  </si>
  <si>
    <t>INCP</t>
  </si>
  <si>
    <t>فندق السدير</t>
  </si>
  <si>
    <t>HSAD</t>
  </si>
  <si>
    <t>فنادق عشتار</t>
  </si>
  <si>
    <t>HISH</t>
  </si>
  <si>
    <t>BERI</t>
  </si>
  <si>
    <t xml:space="preserve">مصرف اربيل </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</si>
  <si>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 صدرت موافقة هيأة الاوراق المالية على تمديد فترة إضافة أسهم الزيادة لمدة (أربعة أشهر) من تاريخ 2022/8/30.</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</si>
  <si>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</si>
  <si>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</si>
  <si>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</si>
  <si>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</si>
  <si>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</si>
  <si>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</si>
  <si>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</si>
  <si>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النخبة للمقاولات العامة (SNUC)</t>
  </si>
  <si>
    <t>صدرت المصادقة دائره تسجيل الشركات بتاريخ 2022/9/12 على انتهاء اجراءات زيادة رأسمال الشركة من (9.914.267.350) دينار الى (16) مليار  وفق المادة (55/ اولا) من قانون الشركات . استنادا الى قرار الهيئة العامة المنعقد في 2022/5/7.</t>
  </si>
  <si>
    <t>مصرف بغداد (BBOB)</t>
  </si>
  <si>
    <t xml:space="preserve">انتاج وتسويق اللحوم </t>
  </si>
  <si>
    <t>AIPM</t>
  </si>
  <si>
    <t>BRTB</t>
  </si>
  <si>
    <t xml:space="preserve">مصرف الاقليم التجاري </t>
  </si>
  <si>
    <t>AMAP</t>
  </si>
  <si>
    <t xml:space="preserve">الحديثة للانتاج الحيواني </t>
  </si>
  <si>
    <t>مصرف المشرق العربي الاسلامي (BAMS)</t>
  </si>
  <si>
    <t xml:space="preserve">الخليج للتأمين </t>
  </si>
  <si>
    <t>NGIR</t>
  </si>
  <si>
    <t xml:space="preserve">مصرف آسيا العراق الاسلامي </t>
  </si>
  <si>
    <t>BAIB</t>
  </si>
  <si>
    <t>تعلن الشركة عن البدء بدفع فضلة الاكتتاب اعتبارا من يوم الاثنين الموافق 2022/9/26 في المصرف العراقي الإسلامي / فرع الكرادة</t>
  </si>
  <si>
    <t xml:space="preserve">بغداد لمواد التغليف </t>
  </si>
  <si>
    <t>IBPM</t>
  </si>
  <si>
    <t xml:space="preserve"> بدأ الاكتتاب على أسهم الشركة إعتباراً من  2022/10/7 على الاسهم المطروحة البالغة (50) مليار سهم ولمدة (60) يوماً في مصرف الهدى فرعه الرئيسي ، تنفيذاً لقرار الهيئة العامة المنعقدة في 2022/6/5 زيادة رأسمال الشركة من (200) مليار دينار الى (250) مليار دينار وفق المادة (55/اولاً) من قانون الشركات.</t>
  </si>
  <si>
    <t>سيعقد إجتماع الهيئة العامة للشركة يوم الثلاثاء الموافق 2022/10/18 الساعة العاشرة صباحاً في مقر الشركة، مناقشة الحسابات الختامية للسنة المالية المنتهية في 2021/12/31 ، مناقشة مقسوم الارباح  ومناقشة العجز المتراكم. سيتم إيقاف التداول على أسهم الشركة إعتباراً من جلسة الخميس 2022/10/13 .</t>
  </si>
  <si>
    <t>مصرف العطاء الاسلامي (BLAD)</t>
  </si>
  <si>
    <t>مصرف المنصور()</t>
  </si>
  <si>
    <t>تعلن الشركة عن البدء بتوزيع الارباح السنوية للمساهمين بنسبة (4%) من راس المال المدفوع في مقر الشركة الرئيسي وحصول الموافقات اللازمة</t>
  </si>
  <si>
    <t>انتاج الالبسة الجاهزة</t>
  </si>
  <si>
    <t>IRMC</t>
  </si>
  <si>
    <t>فندق آشور</t>
  </si>
  <si>
    <t>HASH</t>
  </si>
  <si>
    <t>مصرف المستشار الإسلامي</t>
  </si>
  <si>
    <t>BMUI</t>
  </si>
  <si>
    <t>مدينة العاب الكرخ (SKTA)</t>
  </si>
  <si>
    <t>سيعقد إجتماع الهيئة العامة للشركة يوم السبت الموافق 2022/10/29 الساعة العاشرة صباحاً في مقر الشركة، مناقشة الحسابات الختامية للسنة المالية المنتهية في 2021/12/31 . سيتم إيقاف التداول على أسهم الشركة إعتباراً من جلسة الثلاثاء 2022/10/25 .</t>
  </si>
  <si>
    <t xml:space="preserve"> </t>
  </si>
  <si>
    <t>المصرف التجاري</t>
  </si>
  <si>
    <t>BCOI</t>
  </si>
  <si>
    <t>مصرف التنمية الدولي</t>
  </si>
  <si>
    <t>BIDB</t>
  </si>
  <si>
    <t>رحاب كربلاء</t>
  </si>
  <si>
    <t>HKAR</t>
  </si>
  <si>
    <t>سيعقد إجتماع الهيئة العامة للشركة يوم الثلاثاء الموافق 2022/10/11 الساعة العاشرة صباحاً في فندق اربيل الدولي ، مناقشة الحسابات الختامية للسنة المالية المنتهية في 2021/12/31 ، مناقشة توزيع الارباح ، مناقشة إستخدام وديعة المصرف لدى فرع بيروت لتعزيز المخصصات نتيجة تدني قيمة الادوات المالية للفرع ، تعديل عقد تأسيس الشركة باعتماد طريق التصويت التراكمي . تم إيقاف التداول على أسهم الشركة إعتباراً من جلسة الخميس 2022/10/6 .</t>
  </si>
  <si>
    <t>سيعقد إجتماع الهيئة العامة للشركة يوم الاثنين الموافق 2022/10/17 الساعة العاشرة صباحاً في مقر الشركة، مناقشة الحسابات الختامية للسنة المالية المنتهية في 2021/12/31 ، مناقشة مقسوم الارباح  ومناقشة العجز المتراكم،  تعديل عقد تأسيس الشركة بزيادة اعضاء مجلس الادارة من (5) الى (7) اعضاء اصليين ومثلهم احتياط وانتخاب اعضاء مجلس الادارة (2) اعضاء اصليين ومصلهم احتياط . الشركة موقوفة بقرار هياة الاوراق المالية .</t>
  </si>
  <si>
    <t>مصرف الاستثمار العراقي</t>
  </si>
  <si>
    <t>BIBI</t>
  </si>
  <si>
    <t xml:space="preserve">المعدنية والدراجات </t>
  </si>
  <si>
    <t>IMIB</t>
  </si>
  <si>
    <t>تاجيل اجتماع الهيئة العامة لعدم اكتمال النصاب القانوني ليوم الثلاثاء الموافق 2022/10/11 الساعة العاشرة صباحاً في المركزالثقافي النفطي ، مناقشة الحسابات الختامية للسنة المالية المنتهية في 2021/12/31 ، مناقشة إطفاء العجز المتراكم الذي يمثل 50% من ربح عام 2021 . تم إيقاف التداول على أسهم الشركة إعتباراً من جلسة الخميس 2022/9/29 .</t>
  </si>
  <si>
    <t>سيعقد إجتماع الهيئة العامة للشركة يوم الخميس الموافق 2022/10/6 الساعة العاشرة صباحاً في قاعة التدريب والتطوير في بغداد ، مناقشة الحسابات الختامية للسنة المالية المنتهية في 2021/12/31 ، مناقشة مقسوم الارباح . تم إيقاف التداول على أسهم الشركة إعتباراً من جلسة الاثنين 2022/10/3 .</t>
  </si>
  <si>
    <t>BMFI</t>
  </si>
  <si>
    <t>مصرف الموصل</t>
  </si>
  <si>
    <t>أخبار الشركات المساهمة المدرجة في سوق العراق للاوراق المالية الاربعاء الموافق 2022/10/12</t>
  </si>
  <si>
    <t>الشركات غير المتداولة للسوق الثالث لجلسة الاربعاء الموافق 2022/10/12</t>
  </si>
  <si>
    <t>الشركات غير المتداولة للسوق الثاني لجلسة الاربعاء الموافق 2022/10/12</t>
  </si>
  <si>
    <t>الشركات غير المتداولة للسوق النظامي لجلسة الاربعاء الموافق 2022/10/12</t>
  </si>
  <si>
    <t>الجلسة (183) نشرة منصة تداول الاسهم النظامية ليوم الاربعاء الموافق 2022/10/12 Regular Market Trading</t>
  </si>
  <si>
    <t>الجلسة (183) نشرة منصة التداول الثاني ليوم الاربعاء الموافق 2022/10/12 Second Market Trading</t>
  </si>
  <si>
    <t>الجلسة (64) نشرة منصة تداول الشركات غير المفصحة الاربعاء الموافق 2022/10/12 Undisclosed Platform Trading</t>
  </si>
  <si>
    <t xml:space="preserve">جلسة الاربعاء الموافق 2022/10/12        - </t>
  </si>
  <si>
    <t>الجلسة (183) لسنة 2022</t>
  </si>
  <si>
    <t>سوق العراق للأوراق المالية</t>
  </si>
  <si>
    <t>نشرة تداول أسهم غير العراقيين لجلسة الاربعاء  2022/10/12</t>
  </si>
  <si>
    <t>نشرة تداول الاسهم المشتراة لغير العراقيين في السوق النظامي</t>
  </si>
  <si>
    <t>المصرف الاهلي العراقي</t>
  </si>
  <si>
    <t xml:space="preserve">مصرف الخليج التجاري </t>
  </si>
  <si>
    <t xml:space="preserve">قطاع الصناعة </t>
  </si>
  <si>
    <t>المنصور للصناعات الدوائية</t>
  </si>
  <si>
    <t xml:space="preserve">مجموع قطاع الصناعة </t>
  </si>
  <si>
    <t xml:space="preserve">قطاع الاتصالات </t>
  </si>
  <si>
    <t>اسيا سيل للاتصالات</t>
  </si>
  <si>
    <t xml:space="preserve">مجموع قطاع الاتصالات </t>
  </si>
  <si>
    <t>المجموع الكلي</t>
  </si>
  <si>
    <t>نشرة  تداول الاسهم المباعة من غير العراقيين في السوق النظامي</t>
  </si>
  <si>
    <t>المصرف التجاري العراقي</t>
  </si>
  <si>
    <t>نشرة  تداول الاسهم المباعة من غير العراقيين في السوق الثاني</t>
  </si>
  <si>
    <t xml:space="preserve">الفلوجة لانتاج المواد الانشائية </t>
  </si>
  <si>
    <t>قطاع التامين</t>
  </si>
  <si>
    <t>مجموع قطاع التامين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</si>
</sst>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74">
    <font>
      <sz val="11"/>
      <color theme="1"/>
      <name val="Calibri"/>
      <family val="2"/>
      <charset val="178"/>
      <scheme val="minor"/>
    </font>
    <font>
      <sz val="10"/>
      <name val="Arial"/>
      <family val="2"/>
    </font>
    <font>
      <b/>
      <sz val="16"/>
      <color rgb="FF002060"/>
      <name val="Calibri"/>
      <family val="2"/>
      <scheme val="minor"/>
    </font>
    <font>
      <b/>
      <sz val="14"/>
      <color rgb="FF002060"/>
      <name val="Calibri"/>
      <family val="2"/>
      <scheme val="minor"/>
    </font>
    <font>
      <sz val="11"/>
      <color rgb="FF002060"/>
      <name val="Calibri"/>
      <family val="2"/>
      <scheme val="minor"/>
    </font>
    <font>
      <b/>
      <sz val="12"/>
      <color rgb="FF002060"/>
      <name val="Arial"/>
      <family val="2"/>
    </font>
    <font>
      <b/>
      <sz val="12"/>
      <color rgb="FF002060"/>
      <name val="Calibri"/>
      <family val="2"/>
      <scheme val="minor"/>
    </font>
    <font>
      <b/>
      <sz val="15"/>
      <color rgb="FF002060"/>
      <name val="Arial"/>
      <family val="2"/>
    </font>
    <font>
      <b/>
      <sz val="16"/>
      <color rgb="FF002060"/>
      <name val="Arial"/>
      <family val="2"/>
    </font>
    <font>
      <b/>
      <sz val="14"/>
      <color rgb="FF002060"/>
      <name val="Arial"/>
      <family val="2"/>
    </font>
    <font>
      <b/>
      <sz val="16"/>
      <color rgb="FF002060"/>
      <name val="Arial"/>
      <family val="2"/>
      <charset val="178"/>
    </font>
    <font>
      <sz val="11"/>
      <color theme="1"/>
      <name val="Calibri"/>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Calibri"/>
      <family val="2"/>
      <charset val="178"/>
      <scheme val="minor"/>
    </font>
    <font>
      <sz val="11"/>
      <color rgb="FF9C0006"/>
      <name val="Calibri"/>
      <family val="2"/>
      <charset val="178"/>
      <scheme val="minor"/>
    </font>
    <font>
      <b/>
      <sz val="11"/>
      <color rgb="FFFA7D00"/>
      <name val="Calibri"/>
      <family val="2"/>
      <charset val="178"/>
      <scheme val="minor"/>
    </font>
    <font>
      <b/>
      <sz val="11"/>
      <color theme="0"/>
      <name val="Calibri"/>
      <family val="2"/>
      <charset val="178"/>
      <scheme val="minor"/>
    </font>
    <font>
      <i/>
      <sz val="11"/>
      <color rgb="FF7F7F7F"/>
      <name val="Calibri"/>
      <family val="2"/>
      <charset val="178"/>
      <scheme val="minor"/>
    </font>
    <font>
      <sz val="11"/>
      <color rgb="FF00610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3F3F76"/>
      <name val="Calibri"/>
      <family val="2"/>
      <charset val="178"/>
      <scheme val="minor"/>
    </font>
    <font>
      <sz val="11"/>
      <color rgb="FFFA7D00"/>
      <name val="Calibri"/>
      <family val="2"/>
      <charset val="178"/>
      <scheme val="minor"/>
    </font>
    <font>
      <sz val="11"/>
      <color rgb="FF9C6500"/>
      <name val="Calibri"/>
      <family val="2"/>
      <charset val="178"/>
      <scheme val="minor"/>
    </font>
    <font>
      <b/>
      <sz val="11"/>
      <color rgb="FF3F3F3F"/>
      <name val="Calibri"/>
      <family val="2"/>
      <charset val="178"/>
      <scheme val="minor"/>
    </font>
    <font>
      <b/>
      <sz val="18"/>
      <color theme="3"/>
      <name val="Cambria"/>
      <family val="2"/>
      <charset val="178"/>
      <scheme val="major"/>
    </font>
    <font>
      <b/>
      <sz val="11"/>
      <color theme="1"/>
      <name val="Calibri"/>
      <family val="2"/>
      <charset val="178"/>
      <scheme val="minor"/>
    </font>
    <font>
      <sz val="11"/>
      <color rgb="FFFF0000"/>
      <name val="Calibri"/>
      <family val="2"/>
      <charset val="178"/>
      <scheme val="minor"/>
    </font>
    <font>
      <sz val="14"/>
      <color rgb="FF002060"/>
      <name val="Calibri"/>
      <family val="2"/>
      <charset val="178"/>
      <scheme val="minor"/>
    </font>
    <font>
      <sz val="11"/>
      <color rgb="FF002060"/>
      <name val="Calibri"/>
      <family val="2"/>
      <charset val="178"/>
      <scheme val="minor"/>
    </font>
    <font>
      <b/>
      <sz val="11"/>
      <color rgb="FF002060"/>
      <name val="Arial"/>
      <family val="2"/>
    </font>
    <font>
      <b/>
      <sz val="11"/>
      <color rgb="FF002060"/>
      <name val="Calibri"/>
      <family val="2"/>
      <scheme val="minor"/>
    </font>
    <font>
      <sz val="16"/>
      <color theme="1"/>
      <name val="Calibri"/>
      <family val="2"/>
      <scheme val="minor"/>
    </font>
    <font>
      <b/>
      <sz val="12"/>
      <color theme="1"/>
      <name val="Calibri"/>
      <family val="2"/>
      <scheme val="minor"/>
    </font>
    <font>
      <b/>
      <sz val="14"/>
      <color theme="0"/>
      <name val="Arial Narrow"/>
      <family val="2"/>
    </font>
    <font>
      <b/>
      <sz val="11"/>
      <color rgb="FF002060"/>
      <name val="Calibri"/>
      <family val="2"/>
      <charset val="178"/>
      <scheme val="minor"/>
    </font>
    <font>
      <b/>
      <sz val="11"/>
      <color rgb="FF002060"/>
      <name val="Arial"/>
      <family val="2"/>
      <charset val="178"/>
    </font>
    <font>
      <b/>
      <sz val="14"/>
      <color rgb="FF002060"/>
      <name val="Calibri"/>
      <family val="2"/>
      <charset val="178"/>
      <scheme val="minor"/>
    </font>
    <font>
      <sz val="18"/>
      <color rgb="FF002060"/>
      <name val="Calibri"/>
      <family val="2"/>
      <scheme val="minor"/>
    </font>
    <font>
      <sz val="16"/>
      <color rgb="FF002060"/>
      <name val="Calibri"/>
      <family val="2"/>
      <scheme val="minor"/>
    </font>
    <font>
      <sz val="12"/>
      <color rgb="FF002060"/>
      <name val="Arial"/>
      <family val="2"/>
    </font>
    <font>
      <b/>
      <sz val="14"/>
      <color rgb="FF002060"/>
      <name val="Arial"/>
      <family val="2"/>
      <charset val="178"/>
    </font>
    <font>
      <b/>
      <sz val="17"/>
      <color rgb="FF002060"/>
      <name val="Calibri"/>
      <family val="2"/>
      <scheme val="minor"/>
    </font>
    <font>
      <sz val="12"/>
      <color theme="1"/>
      <name val="Calibri"/>
      <family val="2"/>
      <scheme val="minor"/>
    </font>
    <font>
      <b/>
      <sz val="12"/>
      <color rgb="FF002060"/>
      <name val="Arial"/>
      <family val="2"/>
      <charset val="178"/>
    </font>
    <font>
      <b/>
      <sz val="12"/>
      <color rgb="FFFF0000"/>
      <name val="Arial"/>
      <family val="2"/>
      <charset val="178"/>
    </font>
    <font>
      <b/>
      <sz val="12"/>
      <color rgb="FF00B050"/>
      <name val="Arial"/>
      <family val="2"/>
      <charset val="178"/>
    </font>
    <font>
      <b/>
      <sz val="14"/>
      <color theme="1"/>
      <name val="Calibri"/>
      <family val="2"/>
      <charset val="178"/>
      <scheme val="minor"/>
    </font>
    <font>
      <b/>
      <sz val="16"/>
      <color rgb="FF00B050"/>
      <name val="Arial"/>
      <family val="2"/>
    </font>
    <font>
      <b/>
      <sz val="16"/>
      <color rgb="FFFF0000"/>
      <name val="Arial"/>
      <family val="2"/>
    </font>
    <font>
      <b/>
      <sz val="14"/>
      <color indexed="56"/>
      <name val="Arial"/>
      <family val="2"/>
    </font>
    <font>
      <b/>
      <sz val="14"/>
      <color theme="3"/>
      <name val="Arial"/>
      <family val="2"/>
      <charset val="178"/>
    </font>
    <font>
      <b/>
      <sz val="14"/>
      <color theme="3"/>
      <name val="Calibri"/>
      <family val="2"/>
      <charset val="178"/>
      <scheme val="minor"/>
    </font>
    <font>
      <b/>
      <sz val="14"/>
      <color theme="3"/>
      <name val="Arial"/>
      <family val="2"/>
    </font>
    <font>
      <b/>
      <sz val="14"/>
      <color theme="1"/>
      <name val="Calibri"/>
      <family val="2"/>
      <scheme val="minor"/>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64"/>
      </left>
      <right style="thin">
        <color indexed="64"/>
      </right>
      <top style="thin">
        <color indexed="64"/>
      </top>
      <bottom style="thin">
        <color indexed="64"/>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18"/>
      </top>
      <bottom style="thin">
        <color indexed="18"/>
      </bottom>
      <diagonal/>
    </border>
  </borders>
  <cellStyleXfs count="437">
    <xf numFmtId="0" fontId="0" fillId="0" borderId="0"/>
    <xf numFmtId="0" fontId="1" fillId="0" borderId="0"/>
    <xf numFmtId="0" fontId="1" fillId="0" borderId="0"/>
    <xf numFmtId="0" fontId="11" fillId="13" borderId="0" applyNumberFormat="0" applyBorder="0" applyAlignment="0" applyProtection="0"/>
    <xf numFmtId="0" fontId="11" fillId="13" borderId="0" applyNumberFormat="0" applyBorder="0" applyAlignment="0" applyProtection="0"/>
    <xf numFmtId="0" fontId="12" fillId="3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2" fillId="3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2" fillId="3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 fillId="3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40"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2" fillId="4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42"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4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44"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2" fillId="3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2" fillId="42"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2" fillId="4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3" fillId="46"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3"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3" fillId="44"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3" fillId="4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3" fillId="48"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13" fillId="4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3" fillId="50"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3" fillId="51"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3" fillId="52"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13" fillId="4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13" fillId="48"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13" fillId="53"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14" fillId="37" borderId="0" applyNumberFormat="0" applyBorder="0" applyAlignment="0" applyProtection="0"/>
    <xf numFmtId="0" fontId="33" fillId="9" borderId="14" applyNumberFormat="0" applyAlignment="0" applyProtection="0"/>
    <xf numFmtId="0" fontId="33" fillId="9" borderId="14" applyNumberFormat="0" applyAlignment="0" applyProtection="0"/>
    <xf numFmtId="0" fontId="15" fillId="54" borderId="20" applyNumberFormat="0" applyAlignment="0" applyProtection="0"/>
    <xf numFmtId="0" fontId="34" fillId="10" borderId="17" applyNumberFormat="0" applyAlignment="0" applyProtection="0"/>
    <xf numFmtId="0" fontId="34" fillId="10" borderId="17" applyNumberFormat="0" applyAlignment="0" applyProtection="0"/>
    <xf numFmtId="0" fontId="16" fillId="55" borderId="21"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7" fillId="0" borderId="0" applyNumberFormat="0" applyFill="0" applyBorder="0" applyAlignment="0" applyProtection="0"/>
    <xf numFmtId="0" fontId="36" fillId="5" borderId="0" applyNumberFormat="0" applyBorder="0" applyAlignment="0" applyProtection="0"/>
    <xf numFmtId="0" fontId="36" fillId="5" borderId="0" applyNumberFormat="0" applyBorder="0" applyAlignment="0" applyProtection="0"/>
    <xf numFmtId="0" fontId="18" fillId="38" borderId="0" applyNumberFormat="0" applyBorder="0" applyAlignment="0" applyProtection="0"/>
    <xf numFmtId="0" fontId="37" fillId="0" borderId="11" applyNumberFormat="0" applyFill="0" applyAlignment="0" applyProtection="0"/>
    <xf numFmtId="0" fontId="37" fillId="0" borderId="11" applyNumberFormat="0" applyFill="0" applyAlignment="0" applyProtection="0"/>
    <xf numFmtId="0" fontId="19" fillId="0" borderId="2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20" fillId="0" borderId="2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21" fillId="0" borderId="24"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8" borderId="14" applyNumberFormat="0" applyAlignment="0" applyProtection="0"/>
    <xf numFmtId="0" fontId="40" fillId="8" borderId="14" applyNumberFormat="0" applyAlignment="0" applyProtection="0"/>
    <xf numFmtId="0" fontId="22" fillId="41" borderId="20" applyNumberFormat="0" applyAlignment="0" applyProtection="0"/>
    <xf numFmtId="0" fontId="41" fillId="0" borderId="16" applyNumberFormat="0" applyFill="0" applyAlignment="0" applyProtection="0"/>
    <xf numFmtId="0" fontId="41" fillId="0" borderId="16" applyNumberFormat="0" applyFill="0" applyAlignment="0" applyProtection="0"/>
    <xf numFmtId="0" fontId="23" fillId="0" borderId="25" applyNumberFormat="0" applyFill="0" applyAlignment="0" applyProtection="0"/>
    <xf numFmtId="0" fontId="42" fillId="7" borderId="0" applyNumberFormat="0" applyBorder="0" applyAlignment="0" applyProtection="0"/>
    <xf numFmtId="0" fontId="42" fillId="7" borderId="0" applyNumberFormat="0" applyBorder="0" applyAlignment="0" applyProtection="0"/>
    <xf numFmtId="0" fontId="24" fillId="5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0" fillId="11" borderId="18" applyNumberFormat="0" applyFont="0" applyAlignment="0" applyProtection="0"/>
    <xf numFmtId="0" fontId="30" fillId="11" borderId="18" applyNumberFormat="0" applyFont="0" applyAlignment="0" applyProtection="0"/>
    <xf numFmtId="0" fontId="1" fillId="57" borderId="26" applyNumberFormat="0" applyFont="0" applyAlignment="0" applyProtection="0"/>
    <xf numFmtId="0" fontId="1" fillId="57" borderId="26" applyNumberFormat="0" applyFont="0" applyAlignment="0" applyProtection="0"/>
    <xf numFmtId="0" fontId="43" fillId="9" borderId="15" applyNumberFormat="0" applyAlignment="0" applyProtection="0"/>
    <xf numFmtId="0" fontId="43" fillId="9" borderId="15" applyNumberFormat="0" applyAlignment="0" applyProtection="0"/>
    <xf numFmtId="0" fontId="26" fillId="54" borderId="27"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45" fillId="0" borderId="19" applyNumberFormat="0" applyFill="0" applyAlignment="0" applyProtection="0"/>
    <xf numFmtId="0" fontId="45" fillId="0" borderId="19" applyNumberFormat="0" applyFill="0" applyAlignment="0" applyProtection="0"/>
    <xf numFmtId="0" fontId="28" fillId="0" borderId="2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9" fillId="0" borderId="0" applyNumberFormat="0" applyFill="0" applyBorder="0" applyAlignment="0" applyProtection="0"/>
    <xf numFmtId="0" fontId="15" fillId="54" borderId="29" applyNumberFormat="0" applyAlignment="0" applyProtection="0"/>
    <xf numFmtId="0" fontId="22" fillId="41" borderId="29" applyNumberFormat="0" applyAlignment="0" applyProtection="0"/>
    <xf numFmtId="0" fontId="1" fillId="57" borderId="30" applyNumberFormat="0" applyFont="0" applyAlignment="0" applyProtection="0"/>
    <xf numFmtId="0" fontId="1" fillId="57" borderId="30" applyNumberFormat="0" applyFont="0" applyAlignment="0" applyProtection="0"/>
    <xf numFmtId="0" fontId="26" fillId="54" borderId="31" applyNumberFormat="0" applyAlignment="0" applyProtection="0"/>
    <xf numFmtId="0" fontId="28" fillId="0" borderId="32" applyNumberFormat="0" applyFill="0" applyAlignment="0" applyProtection="0"/>
    <xf numFmtId="0" fontId="1" fillId="57" borderId="37" applyNumberFormat="0" applyFont="0" applyAlignment="0" applyProtection="0"/>
    <xf numFmtId="0" fontId="1" fillId="57" borderId="37" applyNumberFormat="0" applyFont="0" applyAlignment="0" applyProtection="0"/>
    <xf numFmtId="0" fontId="22" fillId="41" borderId="36" applyNumberFormat="0" applyAlignment="0" applyProtection="0"/>
    <xf numFmtId="0" fontId="15" fillId="54" borderId="36" applyNumberFormat="0" applyAlignment="0" applyProtection="0"/>
    <xf numFmtId="0" fontId="26" fillId="54" borderId="38" applyNumberFormat="0" applyAlignment="0" applyProtection="0"/>
    <xf numFmtId="0" fontId="28" fillId="0" borderId="39" applyNumberFormat="0" applyFill="0" applyAlignment="0" applyProtection="0"/>
    <xf numFmtId="0" fontId="1" fillId="57" borderId="41" applyNumberFormat="0" applyFont="0" applyAlignment="0" applyProtection="0"/>
    <xf numFmtId="0" fontId="1" fillId="57" borderId="41" applyNumberFormat="0" applyFont="0" applyAlignment="0" applyProtection="0"/>
    <xf numFmtId="0" fontId="22" fillId="41" borderId="40" applyNumberFormat="0" applyAlignment="0" applyProtection="0"/>
    <xf numFmtId="0" fontId="15" fillId="54" borderId="40" applyNumberFormat="0" applyAlignment="0" applyProtection="0"/>
    <xf numFmtId="0" fontId="26" fillId="54" borderId="42" applyNumberFormat="0" applyAlignment="0" applyProtection="0"/>
    <xf numFmtId="0" fontId="28" fillId="0" borderId="43" applyNumberFormat="0" applyFill="0" applyAlignment="0" applyProtection="0"/>
    <xf numFmtId="0" fontId="15" fillId="54" borderId="46" applyNumberFormat="0" applyAlignment="0" applyProtection="0"/>
    <xf numFmtId="0" fontId="22" fillId="41" borderId="46" applyNumberFormat="0" applyAlignment="0" applyProtection="0"/>
    <xf numFmtId="0" fontId="1" fillId="57" borderId="47" applyNumberFormat="0" applyFont="0" applyAlignment="0" applyProtection="0"/>
    <xf numFmtId="0" fontId="1" fillId="57" borderId="47" applyNumberFormat="0" applyFont="0" applyAlignment="0" applyProtection="0"/>
    <xf numFmtId="0" fontId="26" fillId="54" borderId="48" applyNumberFormat="0" applyAlignment="0" applyProtection="0"/>
    <xf numFmtId="0" fontId="28" fillId="0" borderId="49" applyNumberFormat="0" applyFill="0" applyAlignment="0" applyProtection="0"/>
  </cellStyleXfs>
  <cellXfs count="241">
    <xf numFmtId="0" fontId="0" fillId="0" borderId="0" xfId="0"/>
    <xf numFmtId="2" fontId="2" fillId="0" borderId="1" xfId="0" applyNumberFormat="1" applyFont="1" applyBorder="1"/>
    <xf numFmtId="0" fontId="4" fillId="0" borderId="0" xfId="0" applyFont="1"/>
    <xf numFmtId="2" fontId="2" fillId="0" borderId="2" xfId="0" applyNumberFormat="1" applyFont="1" applyBorder="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2"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5" fillId="0" borderId="34" xfId="0" applyFont="1" applyFill="1" applyBorder="1" applyAlignment="1">
      <alignment vertical="center"/>
    </xf>
    <xf numFmtId="0" fontId="47" fillId="0" borderId="0" xfId="0" applyFont="1"/>
    <xf numFmtId="0" fontId="48" fillId="0" borderId="0" xfId="0" applyFont="1"/>
    <xf numFmtId="166" fontId="4" fillId="0" borderId="0" xfId="0" applyNumberFormat="1" applyFont="1"/>
    <xf numFmtId="164" fontId="49" fillId="0" borderId="58" xfId="0" applyNumberFormat="1" applyFont="1" applyFill="1" applyBorder="1" applyAlignment="1">
      <alignment horizontal="right" vertical="center" wrapText="1"/>
    </xf>
    <xf numFmtId="0" fontId="9" fillId="2" borderId="58" xfId="1" applyFont="1" applyFill="1" applyBorder="1" applyAlignment="1">
      <alignment horizontal="center" vertical="center"/>
    </xf>
    <xf numFmtId="0" fontId="49" fillId="0" borderId="34" xfId="0" applyFont="1" applyFill="1" applyBorder="1" applyAlignment="1">
      <alignment vertical="center"/>
    </xf>
    <xf numFmtId="0" fontId="49" fillId="0" borderId="58" xfId="0" applyFont="1" applyFill="1" applyBorder="1" applyAlignment="1">
      <alignment vertical="center"/>
    </xf>
    <xf numFmtId="164" fontId="49" fillId="0" borderId="58" xfId="0" applyNumberFormat="1" applyFont="1" applyBorder="1" applyAlignment="1">
      <alignment horizontal="center" vertical="center"/>
    </xf>
    <xf numFmtId="164" fontId="49" fillId="0" borderId="58" xfId="0" applyNumberFormat="1" applyFont="1" applyBorder="1" applyAlignment="1">
      <alignment horizontal="right" vertical="center"/>
    </xf>
    <xf numFmtId="164" fontId="49" fillId="0" borderId="58" xfId="0" applyNumberFormat="1" applyFont="1" applyBorder="1" applyAlignment="1">
      <alignment horizontal="left" vertical="center"/>
    </xf>
    <xf numFmtId="2" fontId="9" fillId="0" borderId="58" xfId="2" applyNumberFormat="1" applyFont="1" applyBorder="1" applyAlignment="1">
      <alignment horizontal="center" vertical="center"/>
    </xf>
    <xf numFmtId="2" fontId="9" fillId="0" borderId="58" xfId="2" applyNumberFormat="1" applyFont="1" applyBorder="1" applyAlignment="1">
      <alignment horizontal="center" vertical="center" wrapText="1"/>
    </xf>
    <xf numFmtId="0" fontId="5" fillId="4" borderId="58" xfId="0" applyFont="1" applyFill="1" applyBorder="1" applyAlignment="1">
      <alignment vertical="center" wrapText="1"/>
    </xf>
    <xf numFmtId="166" fontId="5" fillId="4" borderId="58" xfId="0" applyNumberFormat="1" applyFont="1" applyFill="1" applyBorder="1" applyAlignment="1">
      <alignment horizontal="center" vertical="center" wrapText="1"/>
    </xf>
    <xf numFmtId="164" fontId="5" fillId="4" borderId="58" xfId="0" applyNumberFormat="1" applyFont="1" applyFill="1" applyBorder="1" applyAlignment="1">
      <alignment horizontal="right" vertical="center" wrapText="1"/>
    </xf>
    <xf numFmtId="14" fontId="5" fillId="0" borderId="58" xfId="0" applyNumberFormat="1" applyFont="1" applyFill="1" applyBorder="1" applyAlignment="1">
      <alignment horizontal="center" vertical="center"/>
    </xf>
    <xf numFmtId="166" fontId="5" fillId="4" borderId="58" xfId="0" applyNumberFormat="1" applyFont="1" applyFill="1" applyBorder="1" applyAlignment="1">
      <alignment horizontal="right" vertical="center" wrapText="1"/>
    </xf>
    <xf numFmtId="0" fontId="51" fillId="0" borderId="0" xfId="0" applyFont="1" applyAlignment="1">
      <alignment vertical="center"/>
    </xf>
    <xf numFmtId="0" fontId="5" fillId="0" borderId="60" xfId="0" applyFont="1" applyFill="1" applyBorder="1" applyAlignment="1">
      <alignment horizontal="center" vertical="center"/>
    </xf>
    <xf numFmtId="167" fontId="5" fillId="0" borderId="58" xfId="0" applyNumberFormat="1" applyFont="1" applyBorder="1" applyAlignment="1">
      <alignment horizontal="center" vertical="center"/>
    </xf>
    <xf numFmtId="2" fontId="5" fillId="0" borderId="58" xfId="0" applyNumberFormat="1" applyFont="1" applyBorder="1" applyAlignment="1">
      <alignment horizontal="center" vertical="center"/>
    </xf>
    <xf numFmtId="0" fontId="0" fillId="0" borderId="0" xfId="0" applyAlignment="1">
      <alignment vertical="center"/>
    </xf>
    <xf numFmtId="0" fontId="6" fillId="0" borderId="58" xfId="0" applyFont="1" applyBorder="1" applyAlignment="1">
      <alignment horizontal="center" vertical="center"/>
    </xf>
    <xf numFmtId="0" fontId="52" fillId="0" borderId="0" xfId="0" applyFont="1" applyAlignment="1">
      <alignment vertical="center"/>
    </xf>
    <xf numFmtId="0" fontId="2" fillId="0" borderId="0" xfId="0" applyFont="1" applyAlignment="1">
      <alignment vertical="center"/>
    </xf>
    <xf numFmtId="0" fontId="0" fillId="0" borderId="0" xfId="0" applyFont="1"/>
    <xf numFmtId="0" fontId="55" fillId="2" borderId="58" xfId="1" applyFont="1" applyFill="1" applyBorder="1" applyAlignment="1">
      <alignment horizontal="center" vertical="center"/>
    </xf>
    <xf numFmtId="0" fontId="55" fillId="2" borderId="58" xfId="1" applyFont="1" applyFill="1" applyBorder="1" applyAlignment="1">
      <alignment horizontal="center" vertical="center" wrapText="1"/>
    </xf>
    <xf numFmtId="0" fontId="55" fillId="0" borderId="34" xfId="0" applyFont="1" applyFill="1" applyBorder="1" applyAlignment="1">
      <alignment vertical="center"/>
    </xf>
    <xf numFmtId="0" fontId="55" fillId="0" borderId="58" xfId="0" applyFont="1" applyFill="1" applyBorder="1" applyAlignment="1">
      <alignment vertical="center"/>
    </xf>
    <xf numFmtId="164" fontId="55" fillId="0" borderId="58" xfId="0" applyNumberFormat="1" applyFont="1" applyBorder="1" applyAlignment="1">
      <alignment horizontal="center" vertical="center"/>
    </xf>
    <xf numFmtId="4" fontId="55" fillId="0" borderId="58" xfId="0" applyNumberFormat="1" applyFont="1" applyBorder="1" applyAlignment="1">
      <alignment horizontal="center" vertical="center"/>
    </xf>
    <xf numFmtId="3" fontId="55" fillId="0" borderId="58" xfId="0" applyNumberFormat="1" applyFont="1" applyBorder="1" applyAlignment="1">
      <alignment horizontal="center" vertical="center"/>
    </xf>
    <xf numFmtId="2" fontId="2" fillId="0" borderId="8" xfId="0" applyNumberFormat="1" applyFont="1" applyBorder="1" applyAlignment="1">
      <alignment horizontal="right" vertical="center"/>
    </xf>
    <xf numFmtId="4" fontId="8" fillId="0" borderId="6" xfId="0" applyNumberFormat="1" applyFont="1" applyBorder="1" applyAlignment="1">
      <alignment horizontal="right" vertical="center"/>
    </xf>
    <xf numFmtId="0" fontId="57" fillId="0" borderId="0" xfId="0" applyFont="1"/>
    <xf numFmtId="2" fontId="58" fillId="0" borderId="1" xfId="0" applyNumberFormat="1" applyFont="1" applyBorder="1"/>
    <xf numFmtId="2" fontId="58" fillId="0" borderId="2" xfId="0" applyNumberFormat="1" applyFont="1" applyBorder="1"/>
    <xf numFmtId="0" fontId="58" fillId="0" borderId="1" xfId="0" applyFont="1" applyBorder="1"/>
    <xf numFmtId="0" fontId="49" fillId="0" borderId="66" xfId="0" applyFont="1" applyFill="1" applyBorder="1" applyAlignment="1">
      <alignment vertical="center"/>
    </xf>
    <xf numFmtId="0" fontId="49" fillId="0" borderId="67" xfId="0" applyFont="1" applyFill="1" applyBorder="1" applyAlignment="1">
      <alignment vertical="center"/>
    </xf>
    <xf numFmtId="0" fontId="58" fillId="0" borderId="2" xfId="0" applyFont="1" applyBorder="1"/>
    <xf numFmtId="0" fontId="6" fillId="0" borderId="68" xfId="0" applyFont="1" applyBorder="1" applyAlignment="1">
      <alignment horizontal="center" vertical="center"/>
    </xf>
    <xf numFmtId="0" fontId="49" fillId="0" borderId="58" xfId="0" applyFont="1" applyFill="1" applyBorder="1" applyAlignment="1">
      <alignment vertical="center" wrapText="1"/>
    </xf>
    <xf numFmtId="164" fontId="55" fillId="0" borderId="57" xfId="0" applyNumberFormat="1" applyFont="1" applyBorder="1" applyAlignment="1">
      <alignment horizontal="right" vertical="center"/>
    </xf>
    <xf numFmtId="164" fontId="55" fillId="0" borderId="57" xfId="0" applyNumberFormat="1" applyFont="1" applyBorder="1" applyAlignment="1">
      <alignment horizontal="left" vertical="center"/>
    </xf>
    <xf numFmtId="3" fontId="8" fillId="0" borderId="1" xfId="0" applyNumberFormat="1" applyFont="1" applyBorder="1" applyAlignment="1">
      <alignment horizontal="right" vertical="center"/>
    </xf>
    <xf numFmtId="3" fontId="8" fillId="0" borderId="1" xfId="0" applyNumberFormat="1" applyFont="1" applyBorder="1" applyAlignment="1">
      <alignment horizontal="right"/>
    </xf>
    <xf numFmtId="0" fontId="8" fillId="0" borderId="1" xfId="0" applyFont="1" applyBorder="1" applyAlignment="1">
      <alignment horizontal="right"/>
    </xf>
    <xf numFmtId="3" fontId="8" fillId="0" borderId="2" xfId="0" applyNumberFormat="1" applyFont="1" applyFill="1" applyBorder="1" applyAlignment="1">
      <alignment horizontal="right"/>
    </xf>
    <xf numFmtId="2" fontId="2" fillId="0" borderId="7" xfId="0" applyNumberFormat="1" applyFont="1" applyBorder="1" applyAlignment="1">
      <alignment vertical="center"/>
    </xf>
    <xf numFmtId="4" fontId="8" fillId="0" borderId="61" xfId="0" applyNumberFormat="1" applyFont="1" applyBorder="1" applyAlignment="1">
      <alignment vertical="center"/>
    </xf>
    <xf numFmtId="3" fontId="0" fillId="0" borderId="0" xfId="0" applyNumberFormat="1"/>
    <xf numFmtId="164" fontId="49" fillId="0" borderId="79" xfId="0" applyNumberFormat="1" applyFont="1" applyBorder="1" applyAlignment="1">
      <alignment horizontal="center" vertical="center"/>
    </xf>
    <xf numFmtId="0" fontId="49" fillId="0" borderId="0" xfId="0" applyFont="1" applyFill="1" applyBorder="1" applyAlignment="1">
      <alignment vertical="center"/>
    </xf>
    <xf numFmtId="164" fontId="55" fillId="0" borderId="0" xfId="0" applyNumberFormat="1" applyFont="1" applyBorder="1" applyAlignment="1">
      <alignment horizontal="center" vertical="center"/>
    </xf>
    <xf numFmtId="0" fontId="62" fillId="0" borderId="0" xfId="0" applyFont="1" applyAlignment="1">
      <alignment vertical="center"/>
    </xf>
    <xf numFmtId="3" fontId="55" fillId="59" borderId="58" xfId="0" applyNumberFormat="1" applyFont="1" applyFill="1" applyBorder="1" applyAlignment="1">
      <alignment horizontal="center" vertical="center"/>
    </xf>
    <xf numFmtId="3" fontId="55" fillId="59" borderId="78" xfId="0" applyNumberFormat="1" applyFont="1" applyFill="1" applyBorder="1" applyAlignment="1">
      <alignment horizontal="center" vertical="center"/>
    </xf>
    <xf numFmtId="3" fontId="55" fillId="60" borderId="54" xfId="0" applyNumberFormat="1" applyFont="1" applyFill="1" applyBorder="1" applyAlignment="1">
      <alignment horizontal="center" vertical="center"/>
    </xf>
    <xf numFmtId="0" fontId="55" fillId="0" borderId="0" xfId="0" applyFont="1" applyFill="1" applyBorder="1" applyAlignment="1">
      <alignment vertical="center"/>
    </xf>
    <xf numFmtId="164" fontId="63" fillId="0" borderId="58" xfId="0" applyNumberFormat="1" applyFont="1" applyBorder="1" applyAlignment="1">
      <alignment horizontal="center" vertical="center"/>
    </xf>
    <xf numFmtId="4" fontId="63" fillId="0" borderId="58" xfId="0" applyNumberFormat="1" applyFont="1" applyBorder="1" applyAlignment="1">
      <alignment horizontal="center" vertical="center"/>
    </xf>
    <xf numFmtId="3" fontId="63" fillId="0" borderId="58" xfId="0" applyNumberFormat="1" applyFont="1" applyBorder="1" applyAlignment="1">
      <alignment horizontal="center" vertical="center"/>
    </xf>
    <xf numFmtId="0" fontId="63" fillId="0" borderId="34" xfId="0" applyFont="1" applyFill="1" applyBorder="1" applyAlignment="1">
      <alignment vertical="center"/>
    </xf>
    <xf numFmtId="164" fontId="63" fillId="0" borderId="34" xfId="0" applyNumberFormat="1" applyFont="1" applyBorder="1" applyAlignment="1">
      <alignment horizontal="right" vertical="center"/>
    </xf>
    <xf numFmtId="0" fontId="5" fillId="0" borderId="66" xfId="0" applyFont="1" applyFill="1" applyBorder="1" applyAlignment="1">
      <alignment vertical="center"/>
    </xf>
    <xf numFmtId="4" fontId="64" fillId="0" borderId="58" xfId="0" applyNumberFormat="1" applyFont="1" applyBorder="1" applyAlignment="1">
      <alignment horizontal="center" vertical="center"/>
    </xf>
    <xf numFmtId="4" fontId="65" fillId="0" borderId="58" xfId="0" applyNumberFormat="1" applyFont="1" applyBorder="1" applyAlignment="1">
      <alignment horizontal="center" vertical="center"/>
    </xf>
    <xf numFmtId="0" fontId="63" fillId="0" borderId="66" xfId="0" applyFont="1" applyFill="1" applyBorder="1" applyAlignment="1">
      <alignment vertical="center"/>
    </xf>
    <xf numFmtId="0" fontId="5" fillId="0" borderId="34" xfId="0" applyFont="1" applyFill="1" applyBorder="1" applyAlignment="1">
      <alignment vertical="center" wrapText="1"/>
    </xf>
    <xf numFmtId="0" fontId="49" fillId="0" borderId="34" xfId="0" applyFont="1" applyFill="1" applyBorder="1" applyAlignment="1">
      <alignment vertical="center" wrapText="1"/>
    </xf>
    <xf numFmtId="1" fontId="8" fillId="0" borderId="1" xfId="0" applyNumberFormat="1" applyFont="1" applyBorder="1" applyAlignment="1">
      <alignment vertical="center"/>
    </xf>
    <xf numFmtId="164" fontId="49" fillId="0" borderId="33" xfId="0" applyNumberFormat="1" applyFont="1" applyBorder="1" applyAlignment="1">
      <alignment horizontal="center" vertical="center"/>
    </xf>
    <xf numFmtId="164" fontId="55" fillId="0" borderId="78" xfId="0" applyNumberFormat="1" applyFont="1" applyBorder="1" applyAlignment="1">
      <alignment horizontal="center" vertical="center"/>
    </xf>
    <xf numFmtId="164" fontId="49" fillId="0" borderId="55" xfId="0" applyNumberFormat="1" applyFont="1" applyBorder="1" applyAlignment="1">
      <alignment horizontal="center" vertical="center"/>
    </xf>
    <xf numFmtId="164" fontId="49" fillId="0" borderId="65" xfId="0" applyNumberFormat="1" applyFont="1" applyBorder="1" applyAlignment="1">
      <alignment horizontal="center" vertical="center"/>
    </xf>
    <xf numFmtId="164" fontId="49" fillId="0" borderId="45" xfId="0" applyNumberFormat="1" applyFont="1" applyBorder="1" applyAlignment="1">
      <alignment horizontal="center" vertical="center"/>
    </xf>
    <xf numFmtId="164" fontId="49" fillId="0" borderId="78" xfId="0" applyNumberFormat="1" applyFont="1" applyBorder="1" applyAlignment="1">
      <alignment horizontal="center" vertical="center"/>
    </xf>
    <xf numFmtId="0" fontId="49" fillId="0" borderId="80" xfId="0" applyFont="1" applyFill="1" applyBorder="1" applyAlignment="1">
      <alignment vertical="center"/>
    </xf>
    <xf numFmtId="0" fontId="49" fillId="0" borderId="81" xfId="0" applyFont="1" applyFill="1" applyBorder="1" applyAlignment="1">
      <alignment vertical="center"/>
    </xf>
    <xf numFmtId="0" fontId="49" fillId="0" borderId="44" xfId="0" applyFont="1" applyFill="1" applyBorder="1" applyAlignment="1">
      <alignment vertical="center"/>
    </xf>
    <xf numFmtId="0" fontId="49" fillId="0" borderId="65" xfId="0" applyFont="1" applyFill="1" applyBorder="1" applyAlignment="1">
      <alignment vertical="center"/>
    </xf>
    <xf numFmtId="0" fontId="66" fillId="0" borderId="0" xfId="0" applyFont="1"/>
    <xf numFmtId="0" fontId="55" fillId="0" borderId="76" xfId="0" applyFont="1" applyFill="1" applyBorder="1" applyAlignment="1">
      <alignment vertical="center"/>
    </xf>
    <xf numFmtId="164" fontId="63" fillId="0" borderId="82" xfId="0" applyNumberFormat="1" applyFont="1" applyBorder="1" applyAlignment="1">
      <alignment horizontal="center" vertical="center"/>
    </xf>
    <xf numFmtId="4" fontId="63" fillId="0" borderId="82" xfId="0" applyNumberFormat="1" applyFont="1" applyBorder="1" applyAlignment="1">
      <alignment horizontal="center" vertical="center"/>
    </xf>
    <xf numFmtId="3" fontId="63" fillId="0" borderId="82" xfId="0" applyNumberFormat="1" applyFont="1" applyBorder="1" applyAlignment="1">
      <alignment horizontal="center" vertical="center"/>
    </xf>
    <xf numFmtId="4" fontId="0" fillId="0" borderId="0" xfId="0" applyNumberFormat="1"/>
    <xf numFmtId="4" fontId="67" fillId="0" borderId="6" xfId="0" applyNumberFormat="1" applyFont="1" applyBorder="1" applyAlignment="1">
      <alignment vertical="center"/>
    </xf>
    <xf numFmtId="4" fontId="0" fillId="0" borderId="0" xfId="0" applyNumberFormat="1" applyFont="1"/>
    <xf numFmtId="3" fontId="55" fillId="0" borderId="78" xfId="0" applyNumberFormat="1" applyFont="1" applyBorder="1" applyAlignment="1">
      <alignment horizontal="center" vertical="center"/>
    </xf>
    <xf numFmtId="164" fontId="55" fillId="0" borderId="81" xfId="0" applyNumberFormat="1" applyFont="1" applyFill="1" applyBorder="1" applyAlignment="1">
      <alignment horizontal="center" vertical="center"/>
    </xf>
    <xf numFmtId="164" fontId="49" fillId="0" borderId="78" xfId="0" applyNumberFormat="1" applyFont="1" applyFill="1" applyBorder="1" applyAlignment="1">
      <alignment horizontal="right" vertical="center" wrapText="1"/>
    </xf>
    <xf numFmtId="164" fontId="55" fillId="0" borderId="0" xfId="0" applyNumberFormat="1" applyFont="1" applyFill="1" applyBorder="1" applyAlignment="1">
      <alignment horizontal="center" vertical="center"/>
    </xf>
    <xf numFmtId="0" fontId="49" fillId="0" borderId="76" xfId="0" applyFont="1" applyFill="1" applyBorder="1" applyAlignment="1">
      <alignment vertical="center" wrapText="1"/>
    </xf>
    <xf numFmtId="0" fontId="55" fillId="0" borderId="78" xfId="0" applyFont="1" applyFill="1" applyBorder="1" applyAlignment="1">
      <alignment vertical="center"/>
    </xf>
    <xf numFmtId="4" fontId="68" fillId="0" borderId="6" xfId="0" applyNumberFormat="1" applyFont="1" applyBorder="1" applyAlignment="1">
      <alignment vertical="center"/>
    </xf>
    <xf numFmtId="0" fontId="70" fillId="0" borderId="0" xfId="0" applyFont="1" applyAlignment="1">
      <alignment vertical="center"/>
    </xf>
    <xf numFmtId="0" fontId="71" fillId="0" borderId="0" xfId="0" applyFont="1"/>
    <xf numFmtId="0" fontId="69" fillId="2" borderId="84" xfId="0" applyFont="1" applyFill="1" applyBorder="1" applyAlignment="1">
      <alignment horizontal="center" vertical="center"/>
    </xf>
    <xf numFmtId="0" fontId="69" fillId="2" borderId="84" xfId="0" applyFont="1" applyFill="1" applyBorder="1" applyAlignment="1">
      <alignment horizontal="center" vertical="center" wrapText="1"/>
    </xf>
    <xf numFmtId="0" fontId="72" fillId="4" borderId="78" xfId="364" applyFont="1" applyFill="1" applyBorder="1" applyAlignment="1">
      <alignment horizontal="right" vertical="center"/>
    </xf>
    <xf numFmtId="0" fontId="72" fillId="4" borderId="78" xfId="364" applyFont="1" applyFill="1" applyBorder="1" applyAlignment="1">
      <alignment horizontal="left" vertical="center"/>
    </xf>
    <xf numFmtId="3" fontId="72" fillId="0" borderId="88" xfId="2" applyNumberFormat="1" applyFont="1" applyFill="1" applyBorder="1" applyAlignment="1">
      <alignment horizontal="center" vertical="center"/>
    </xf>
    <xf numFmtId="0" fontId="72" fillId="4" borderId="89" xfId="364" applyFont="1" applyFill="1" applyBorder="1" applyAlignment="1">
      <alignment horizontal="right" vertical="center"/>
    </xf>
    <xf numFmtId="0" fontId="72" fillId="4" borderId="89" xfId="364" applyFont="1" applyFill="1" applyBorder="1" applyAlignment="1">
      <alignment horizontal="left" vertical="center"/>
    </xf>
    <xf numFmtId="0" fontId="69" fillId="0" borderId="95" xfId="2" applyFont="1" applyFill="1" applyBorder="1" applyAlignment="1">
      <alignment horizontal="right" vertical="center"/>
    </xf>
    <xf numFmtId="0" fontId="69" fillId="0" borderId="95" xfId="2" applyFont="1" applyFill="1" applyBorder="1" applyAlignment="1">
      <alignment horizontal="left" vertical="center"/>
    </xf>
    <xf numFmtId="0" fontId="73" fillId="0" borderId="0" xfId="0" applyFont="1"/>
    <xf numFmtId="0" fontId="69" fillId="2" borderId="95" xfId="0" applyFont="1" applyFill="1" applyBorder="1" applyAlignment="1">
      <alignment horizontal="center" vertical="center"/>
    </xf>
    <xf numFmtId="0" fontId="69" fillId="2" borderId="95" xfId="0" applyFont="1" applyFill="1" applyBorder="1" applyAlignment="1">
      <alignment horizontal="center" vertical="center" wrapText="1"/>
    </xf>
    <xf numFmtId="0" fontId="70" fillId="2" borderId="95" xfId="0" applyFont="1" applyFill="1" applyBorder="1" applyAlignment="1">
      <alignment horizontal="center" vertical="center"/>
    </xf>
    <xf numFmtId="0" fontId="70" fillId="2" borderId="95" xfId="0" applyFont="1" applyFill="1" applyBorder="1" applyAlignment="1">
      <alignment horizontal="center" vertical="center" wrapText="1"/>
    </xf>
    <xf numFmtId="3" fontId="70" fillId="0" borderId="88" xfId="2" applyNumberFormat="1" applyFont="1" applyFill="1" applyBorder="1" applyAlignment="1">
      <alignment horizontal="center" vertical="center"/>
    </xf>
    <xf numFmtId="3" fontId="5" fillId="0" borderId="34" xfId="0" applyNumberFormat="1" applyFont="1" applyBorder="1" applyAlignment="1">
      <alignment horizontal="center" vertical="center"/>
    </xf>
    <xf numFmtId="3" fontId="5" fillId="0" borderId="35" xfId="0" applyNumberFormat="1" applyFont="1" applyBorder="1" applyAlignment="1">
      <alignment horizontal="center" vertical="center"/>
    </xf>
    <xf numFmtId="3" fontId="5" fillId="0" borderId="33" xfId="0" applyNumberFormat="1" applyFont="1" applyBorder="1" applyAlignment="1">
      <alignment horizontal="center" vertical="center"/>
    </xf>
    <xf numFmtId="0" fontId="5" fillId="0" borderId="34" xfId="0" applyFont="1" applyFill="1" applyBorder="1" applyAlignment="1">
      <alignment horizontal="right" vertical="center"/>
    </xf>
    <xf numFmtId="0" fontId="5" fillId="0" borderId="35" xfId="0" applyFont="1" applyFill="1" applyBorder="1" applyAlignment="1">
      <alignment horizontal="right" vertical="center"/>
    </xf>
    <xf numFmtId="0" fontId="5" fillId="0" borderId="33" xfId="0" applyFont="1" applyFill="1" applyBorder="1" applyAlignment="1">
      <alignment horizontal="right" vertical="center"/>
    </xf>
    <xf numFmtId="0" fontId="53" fillId="58" borderId="64" xfId="0" applyFont="1" applyFill="1" applyBorder="1" applyAlignment="1">
      <alignment horizontal="center" vertical="center"/>
    </xf>
    <xf numFmtId="0" fontId="59" fillId="0" borderId="59" xfId="0" applyFont="1" applyFill="1" applyBorder="1" applyAlignment="1">
      <alignment horizontal="right" vertical="center"/>
    </xf>
    <xf numFmtId="164" fontId="59" fillId="0" borderId="61" xfId="0" applyNumberFormat="1" applyFont="1" applyFill="1" applyBorder="1" applyAlignment="1">
      <alignment horizontal="right" vertical="center" wrapText="1"/>
    </xf>
    <xf numFmtId="164" fontId="59" fillId="0" borderId="62" xfId="0" applyNumberFormat="1" applyFont="1" applyFill="1" applyBorder="1" applyAlignment="1">
      <alignment horizontal="right" vertical="center" wrapText="1"/>
    </xf>
    <xf numFmtId="164" fontId="59" fillId="0" borderId="63" xfId="0" applyNumberFormat="1" applyFont="1" applyFill="1" applyBorder="1" applyAlignment="1">
      <alignment horizontal="right"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2" fillId="0" borderId="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2" fontId="2" fillId="0" borderId="10" xfId="0" applyNumberFormat="1" applyFont="1" applyBorder="1" applyAlignment="1">
      <alignment horizontal="center" vertical="center"/>
    </xf>
    <xf numFmtId="2" fontId="2" fillId="0" borderId="9" xfId="0" applyNumberFormat="1" applyFont="1" applyBorder="1" applyAlignment="1">
      <alignment horizontal="center" vertical="center"/>
    </xf>
    <xf numFmtId="2" fontId="61" fillId="0" borderId="6" xfId="0" applyNumberFormat="1" applyFont="1" applyBorder="1" applyAlignment="1">
      <alignment horizontal="center" vertical="center"/>
    </xf>
    <xf numFmtId="2" fontId="61" fillId="0" borderId="7" xfId="0" applyNumberFormat="1" applyFont="1" applyBorder="1" applyAlignment="1">
      <alignment horizontal="center" vertical="center"/>
    </xf>
    <xf numFmtId="2" fontId="61" fillId="0" borderId="8" xfId="0" applyNumberFormat="1" applyFont="1" applyBorder="1" applyAlignment="1">
      <alignment horizontal="center" vertical="center"/>
    </xf>
    <xf numFmtId="0" fontId="2" fillId="0" borderId="69"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2" fontId="2" fillId="0" borderId="6" xfId="0" applyNumberFormat="1" applyFont="1" applyBorder="1" applyAlignment="1">
      <alignment horizontal="right" vertical="center"/>
    </xf>
    <xf numFmtId="2" fontId="2" fillId="0" borderId="7" xfId="0" applyNumberFormat="1" applyFont="1" applyBorder="1" applyAlignment="1">
      <alignment horizontal="right" vertical="center"/>
    </xf>
    <xf numFmtId="2" fontId="2" fillId="0" borderId="8" xfId="0" applyNumberFormat="1" applyFont="1" applyBorder="1" applyAlignment="1">
      <alignment horizontal="right" vertical="center"/>
    </xf>
    <xf numFmtId="2" fontId="2" fillId="0" borderId="6" xfId="0" applyNumberFormat="1" applyFont="1" applyBorder="1" applyAlignment="1">
      <alignment horizontal="right"/>
    </xf>
    <xf numFmtId="2" fontId="2" fillId="0" borderId="7" xfId="0" applyNumberFormat="1" applyFont="1" applyBorder="1" applyAlignment="1">
      <alignment horizontal="right"/>
    </xf>
    <xf numFmtId="2" fontId="2" fillId="0" borderId="8" xfId="0" applyNumberFormat="1" applyFont="1" applyBorder="1" applyAlignment="1">
      <alignment horizontal="right"/>
    </xf>
    <xf numFmtId="4" fontId="8" fillId="0" borderId="6" xfId="0" applyNumberFormat="1" applyFont="1" applyBorder="1" applyAlignment="1">
      <alignment horizontal="right" vertical="center"/>
    </xf>
    <xf numFmtId="4" fontId="8" fillId="0" borderId="8" xfId="0" applyNumberFormat="1" applyFont="1" applyBorder="1" applyAlignment="1">
      <alignment horizontal="right" vertical="center"/>
    </xf>
    <xf numFmtId="4" fontId="8" fillId="0" borderId="7" xfId="0" applyNumberFormat="1" applyFont="1" applyBorder="1" applyAlignment="1">
      <alignment horizontal="right" vertical="center"/>
    </xf>
    <xf numFmtId="3" fontId="8" fillId="0" borderId="69" xfId="0" applyNumberFormat="1" applyFont="1" applyBorder="1" applyAlignment="1">
      <alignment horizontal="right" vertical="center"/>
    </xf>
    <xf numFmtId="3" fontId="8" fillId="0" borderId="7" xfId="0" applyNumberFormat="1" applyFont="1" applyBorder="1" applyAlignment="1">
      <alignment horizontal="right" vertical="center"/>
    </xf>
    <xf numFmtId="3" fontId="8" fillId="0" borderId="6" xfId="0" applyNumberFormat="1" applyFont="1" applyBorder="1" applyAlignment="1">
      <alignment horizontal="right" vertical="center"/>
    </xf>
    <xf numFmtId="2" fontId="2" fillId="0" borderId="6" xfId="0" applyNumberFormat="1" applyFont="1" applyBorder="1" applyAlignment="1">
      <alignment horizontal="right" vertical="center" wrapText="1"/>
    </xf>
    <xf numFmtId="2" fontId="2" fillId="0" borderId="7" xfId="0" applyNumberFormat="1" applyFont="1" applyBorder="1" applyAlignment="1">
      <alignment horizontal="right" vertical="center" wrapText="1"/>
    </xf>
    <xf numFmtId="2" fontId="2" fillId="0" borderId="8" xfId="0" applyNumberFormat="1" applyFont="1" applyBorder="1" applyAlignment="1">
      <alignment horizontal="right" vertical="center" wrapText="1"/>
    </xf>
    <xf numFmtId="2" fontId="54" fillId="0" borderId="34" xfId="0" applyNumberFormat="1" applyFont="1" applyBorder="1" applyAlignment="1">
      <alignment horizontal="center" vertical="center"/>
    </xf>
    <xf numFmtId="2" fontId="54" fillId="0" borderId="35" xfId="0" applyNumberFormat="1" applyFont="1" applyBorder="1" applyAlignment="1">
      <alignment horizontal="center" vertical="center"/>
    </xf>
    <xf numFmtId="2" fontId="54" fillId="0" borderId="33" xfId="0" applyNumberFormat="1" applyFont="1" applyBorder="1" applyAlignment="1">
      <alignment horizontal="center" vertical="center"/>
    </xf>
    <xf numFmtId="0" fontId="55" fillId="0" borderId="34" xfId="0" applyFont="1" applyFill="1" applyBorder="1" applyAlignment="1">
      <alignment horizontal="center" vertical="center"/>
    </xf>
    <xf numFmtId="0" fontId="55" fillId="0" borderId="33" xfId="0" applyFont="1" applyFill="1" applyBorder="1" applyAlignment="1">
      <alignment horizontal="center" vertical="center"/>
    </xf>
    <xf numFmtId="2" fontId="0" fillId="0" borderId="76" xfId="0" applyNumberFormat="1" applyFont="1" applyBorder="1" applyAlignment="1">
      <alignment horizontal="center"/>
    </xf>
    <xf numFmtId="2" fontId="0" fillId="0" borderId="74" xfId="0" applyNumberFormat="1" applyFont="1" applyBorder="1" applyAlignment="1">
      <alignment horizontal="center"/>
    </xf>
    <xf numFmtId="2" fontId="0" fillId="0" borderId="79" xfId="0" applyNumberFormat="1" applyFont="1" applyBorder="1" applyAlignment="1">
      <alignment horizontal="center"/>
    </xf>
    <xf numFmtId="0" fontId="55" fillId="0" borderId="76" xfId="0" applyFont="1" applyFill="1" applyBorder="1" applyAlignment="1">
      <alignment horizontal="center" vertical="center"/>
    </xf>
    <xf numFmtId="0" fontId="55" fillId="0" borderId="79" xfId="0" applyFont="1" applyFill="1" applyBorder="1" applyAlignment="1">
      <alignment horizontal="center" vertical="center"/>
    </xf>
    <xf numFmtId="2" fontId="54" fillId="0" borderId="76" xfId="0" applyNumberFormat="1" applyFont="1" applyBorder="1" applyAlignment="1">
      <alignment horizontal="center" vertical="center"/>
    </xf>
    <xf numFmtId="2" fontId="54" fillId="0" borderId="74" xfId="0" applyNumberFormat="1" applyFont="1" applyBorder="1" applyAlignment="1">
      <alignment horizontal="center" vertical="center"/>
    </xf>
    <xf numFmtId="2" fontId="54" fillId="0" borderId="79" xfId="0" applyNumberFormat="1" applyFont="1" applyBorder="1" applyAlignment="1">
      <alignment horizontal="center" vertical="center"/>
    </xf>
    <xf numFmtId="2" fontId="45" fillId="0" borderId="53" xfId="0" applyNumberFormat="1" applyFont="1" applyBorder="1" applyAlignment="1">
      <alignment horizontal="center"/>
    </xf>
    <xf numFmtId="2" fontId="45" fillId="0" borderId="50" xfId="0" applyNumberFormat="1" applyFont="1" applyBorder="1" applyAlignment="1">
      <alignment horizontal="center"/>
    </xf>
    <xf numFmtId="2" fontId="45" fillId="0" borderId="51" xfId="0" applyNumberFormat="1" applyFont="1" applyBorder="1" applyAlignment="1">
      <alignment horizontal="center"/>
    </xf>
    <xf numFmtId="0" fontId="55" fillId="60" borderId="44" xfId="0" applyFont="1" applyFill="1" applyBorder="1" applyAlignment="1">
      <alignment horizontal="center" vertical="center"/>
    </xf>
    <xf numFmtId="0" fontId="55" fillId="60" borderId="45" xfId="0" applyFont="1" applyFill="1" applyBorder="1" applyAlignment="1">
      <alignment horizontal="center" vertical="center"/>
    </xf>
    <xf numFmtId="2" fontId="45" fillId="60" borderId="56" xfId="0" applyNumberFormat="1" applyFont="1" applyFill="1" applyBorder="1" applyAlignment="1">
      <alignment horizontal="center"/>
    </xf>
    <xf numFmtId="2" fontId="45" fillId="60" borderId="50" xfId="0" applyNumberFormat="1" applyFont="1" applyFill="1" applyBorder="1" applyAlignment="1">
      <alignment horizontal="center"/>
    </xf>
    <xf numFmtId="2" fontId="45" fillId="60" borderId="55" xfId="0" applyNumberFormat="1" applyFont="1" applyFill="1" applyBorder="1" applyAlignment="1">
      <alignment horizontal="center"/>
    </xf>
    <xf numFmtId="0" fontId="55" fillId="59" borderId="76" xfId="0" applyFont="1" applyFill="1" applyBorder="1" applyAlignment="1">
      <alignment horizontal="center" vertical="center"/>
    </xf>
    <xf numFmtId="0" fontId="55" fillId="59" borderId="79" xfId="0" applyFont="1" applyFill="1" applyBorder="1" applyAlignment="1">
      <alignment horizontal="center" vertical="center"/>
    </xf>
    <xf numFmtId="2" fontId="0" fillId="59" borderId="76" xfId="0" applyNumberFormat="1" applyFont="1" applyFill="1" applyBorder="1" applyAlignment="1">
      <alignment horizontal="center"/>
    </xf>
    <xf numFmtId="2" fontId="0" fillId="59" borderId="74" xfId="0" applyNumberFormat="1" applyFont="1" applyFill="1" applyBorder="1" applyAlignment="1">
      <alignment horizontal="center"/>
    </xf>
    <xf numFmtId="2" fontId="0" fillId="59" borderId="79" xfId="0" applyNumberFormat="1" applyFont="1" applyFill="1" applyBorder="1" applyAlignment="1">
      <alignment horizontal="center"/>
    </xf>
    <xf numFmtId="2" fontId="56" fillId="0" borderId="4" xfId="0" applyNumberFormat="1" applyFont="1" applyBorder="1" applyAlignment="1">
      <alignment horizontal="center" vertical="center"/>
    </xf>
    <xf numFmtId="2" fontId="56" fillId="0" borderId="5" xfId="0" applyNumberFormat="1" applyFont="1" applyBorder="1" applyAlignment="1">
      <alignment horizontal="center" vertical="center"/>
    </xf>
    <xf numFmtId="0" fontId="55" fillId="59" borderId="44" xfId="0" applyFont="1" applyFill="1" applyBorder="1" applyAlignment="1">
      <alignment horizontal="center" vertical="center"/>
    </xf>
    <xf numFmtId="0" fontId="55" fillId="59" borderId="45" xfId="0" applyFont="1" applyFill="1" applyBorder="1" applyAlignment="1">
      <alignment horizontal="center" vertical="center"/>
    </xf>
    <xf numFmtId="2" fontId="45" fillId="59" borderId="56" xfId="0" applyNumberFormat="1" applyFont="1" applyFill="1" applyBorder="1" applyAlignment="1">
      <alignment horizontal="center"/>
    </xf>
    <xf numFmtId="2" fontId="45" fillId="59" borderId="50" xfId="0" applyNumberFormat="1" applyFont="1" applyFill="1" applyBorder="1" applyAlignment="1">
      <alignment horizontal="center"/>
    </xf>
    <xf numFmtId="2" fontId="45" fillId="59" borderId="55" xfId="0" applyNumberFormat="1" applyFont="1" applyFill="1" applyBorder="1" applyAlignment="1">
      <alignment horizontal="center"/>
    </xf>
    <xf numFmtId="2" fontId="54" fillId="0" borderId="52" xfId="0" applyNumberFormat="1" applyFont="1" applyBorder="1" applyAlignment="1">
      <alignment horizontal="center" vertical="center"/>
    </xf>
    <xf numFmtId="2" fontId="54" fillId="0" borderId="50" xfId="0" applyNumberFormat="1" applyFont="1" applyBorder="1" applyAlignment="1">
      <alignment horizontal="center" vertical="center"/>
    </xf>
    <xf numFmtId="2" fontId="54" fillId="0" borderId="51" xfId="0" applyNumberFormat="1" applyFont="1" applyBorder="1" applyAlignment="1">
      <alignment horizontal="center" vertical="center"/>
    </xf>
    <xf numFmtId="0" fontId="55" fillId="0" borderId="53" xfId="0" applyFont="1" applyFill="1" applyBorder="1" applyAlignment="1">
      <alignment horizontal="center" vertical="center"/>
    </xf>
    <xf numFmtId="0" fontId="55" fillId="0" borderId="51" xfId="0" applyFont="1" applyFill="1" applyBorder="1" applyAlignment="1">
      <alignment horizontal="center" vertical="center"/>
    </xf>
    <xf numFmtId="0" fontId="70" fillId="0" borderId="90" xfId="2" applyFont="1" applyFill="1" applyBorder="1" applyAlignment="1">
      <alignment horizontal="center" vertical="center"/>
    </xf>
    <xf numFmtId="0" fontId="70" fillId="0" borderId="91" xfId="2" applyFont="1" applyFill="1" applyBorder="1" applyAlignment="1">
      <alignment horizontal="center" vertical="center"/>
    </xf>
    <xf numFmtId="0" fontId="72" fillId="0" borderId="90" xfId="0" applyFont="1" applyFill="1" applyBorder="1" applyAlignment="1">
      <alignment horizontal="center" vertical="center"/>
    </xf>
    <xf numFmtId="0" fontId="72" fillId="0" borderId="91" xfId="0" applyFont="1" applyFill="1" applyBorder="1" applyAlignment="1">
      <alignment horizontal="center" vertical="center"/>
    </xf>
    <xf numFmtId="0" fontId="69" fillId="0" borderId="92" xfId="0" applyFont="1" applyBorder="1" applyAlignment="1">
      <alignment horizontal="center" vertical="center"/>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72" fillId="0" borderId="90" xfId="2" applyFont="1" applyFill="1" applyBorder="1" applyAlignment="1">
      <alignment horizontal="center" vertical="center"/>
    </xf>
    <xf numFmtId="0" fontId="72" fillId="0" borderId="91" xfId="2" applyFont="1" applyFill="1" applyBorder="1" applyAlignment="1">
      <alignment horizontal="center" vertical="center"/>
    </xf>
    <xf numFmtId="0" fontId="70" fillId="0" borderId="83" xfId="0" applyFont="1" applyBorder="1" applyAlignment="1">
      <alignment horizontal="right" vertical="center"/>
    </xf>
    <xf numFmtId="0" fontId="70" fillId="0" borderId="92" xfId="0" applyFont="1" applyBorder="1" applyAlignment="1">
      <alignment horizontal="center" vertical="center"/>
    </xf>
    <xf numFmtId="0" fontId="70" fillId="0" borderId="93" xfId="0" applyFont="1" applyBorder="1" applyAlignment="1">
      <alignment horizontal="center" vertical="center"/>
    </xf>
    <xf numFmtId="0" fontId="70" fillId="0" borderId="94" xfId="0" applyFont="1" applyBorder="1" applyAlignment="1">
      <alignment horizontal="center" vertical="center"/>
    </xf>
    <xf numFmtId="0" fontId="69" fillId="0" borderId="83" xfId="0" applyFont="1" applyBorder="1" applyAlignment="1">
      <alignment horizontal="right" vertical="center"/>
    </xf>
    <xf numFmtId="0" fontId="69" fillId="0" borderId="0" xfId="0" applyFont="1" applyAlignment="1">
      <alignment horizontal="right" vertical="center"/>
    </xf>
    <xf numFmtId="0" fontId="69" fillId="0" borderId="85" xfId="0" applyFont="1" applyBorder="1" applyAlignment="1">
      <alignment horizontal="center" vertical="center"/>
    </xf>
    <xf numFmtId="0" fontId="69" fillId="0" borderId="86" xfId="0" applyFont="1" applyBorder="1" applyAlignment="1">
      <alignment horizontal="center" vertical="center"/>
    </xf>
    <xf numFmtId="0" fontId="69" fillId="0" borderId="87" xfId="0" applyFont="1" applyBorder="1" applyAlignment="1">
      <alignment horizontal="center" vertical="center"/>
    </xf>
    <xf numFmtId="2" fontId="50" fillId="0" borderId="34" xfId="0" applyNumberFormat="1" applyFont="1" applyBorder="1" applyAlignment="1">
      <alignment horizontal="center" vertical="center"/>
    </xf>
    <xf numFmtId="2" fontId="50" fillId="0" borderId="35" xfId="0" applyNumberFormat="1" applyFont="1" applyBorder="1" applyAlignment="1">
      <alignment horizontal="center" vertical="center"/>
    </xf>
    <xf numFmtId="2" fontId="50" fillId="0" borderId="33" xfId="0" applyNumberFormat="1"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33" xfId="0" applyFont="1" applyBorder="1" applyAlignment="1">
      <alignment horizontal="center" vertical="center"/>
    </xf>
    <xf numFmtId="0" fontId="50" fillId="0" borderId="73" xfId="0" applyFont="1" applyBorder="1" applyAlignment="1">
      <alignment horizontal="center" vertical="center"/>
    </xf>
    <xf numFmtId="0" fontId="50" fillId="0" borderId="74" xfId="0" applyFont="1" applyBorder="1" applyAlignment="1">
      <alignment horizontal="center" vertical="center"/>
    </xf>
    <xf numFmtId="0" fontId="50" fillId="0" borderId="75" xfId="0" applyFont="1" applyBorder="1" applyAlignment="1">
      <alignment horizontal="center" vertical="center"/>
    </xf>
    <xf numFmtId="0" fontId="3" fillId="0" borderId="3" xfId="0" applyFont="1" applyBorder="1" applyAlignment="1">
      <alignment horizontal="center" vertical="center"/>
    </xf>
    <xf numFmtId="0" fontId="50" fillId="0" borderId="76" xfId="0" applyFont="1" applyBorder="1" applyAlignment="1">
      <alignment horizontal="center" vertical="center"/>
    </xf>
    <xf numFmtId="0" fontId="50" fillId="0" borderId="77" xfId="0" applyFont="1" applyBorder="1" applyAlignment="1">
      <alignment horizontal="center" vertical="center"/>
    </xf>
    <xf numFmtId="2" fontId="50" fillId="0" borderId="73" xfId="0" applyNumberFormat="1" applyFont="1" applyBorder="1" applyAlignment="1">
      <alignment horizontal="center" vertical="center"/>
    </xf>
    <xf numFmtId="2" fontId="50" fillId="0" borderId="74" xfId="0" applyNumberFormat="1" applyFont="1" applyBorder="1" applyAlignment="1">
      <alignment horizontal="center" vertical="center"/>
    </xf>
    <xf numFmtId="2" fontId="50" fillId="0" borderId="75" xfId="0" applyNumberFormat="1" applyFont="1" applyBorder="1" applyAlignment="1">
      <alignment horizontal="center" vertical="center"/>
    </xf>
    <xf numFmtId="2" fontId="7" fillId="0" borderId="4" xfId="2" applyNumberFormat="1" applyFont="1" applyBorder="1" applyAlignment="1">
      <alignment horizontal="center" vertical="center"/>
    </xf>
    <xf numFmtId="165" fontId="60" fillId="3" borderId="58" xfId="2" applyNumberFormat="1" applyFont="1" applyFill="1" applyBorder="1" applyAlignment="1">
      <alignment horizontal="right" vertical="center"/>
    </xf>
    <xf numFmtId="164" fontId="10" fillId="0" borderId="34" xfId="0" applyNumberFormat="1" applyFont="1" applyFill="1" applyBorder="1" applyAlignment="1">
      <alignment horizontal="center" vertical="center" wrapText="1"/>
    </xf>
    <xf numFmtId="164" fontId="10" fillId="0" borderId="33" xfId="0" applyNumberFormat="1" applyFont="1" applyFill="1" applyBorder="1" applyAlignment="1">
      <alignment horizontal="center" vertical="center" wrapText="1"/>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12</xdr:col>
      <xdr:colOff>1037166</xdr:colOff>
      <xdr:row>0</xdr:row>
      <xdr:rowOff>0</xdr:rowOff>
    </xdr:from>
    <xdr:to>
      <xdr:col>13</xdr:col>
      <xdr:colOff>1796</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954297" cy="878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741175</xdr:colOff>
      <xdr:row>0</xdr:row>
      <xdr:rowOff>9526</xdr:rowOff>
    </xdr:from>
    <xdr:to>
      <xdr:col>14</xdr:col>
      <xdr:colOff>3552</xdr:colOff>
      <xdr:row>1</xdr:row>
      <xdr:rowOff>47625</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24198" y="9526"/>
          <a:ext cx="519677" cy="295274"/>
        </a:xfrm>
        <a:prstGeom prst="rect">
          <a:avLst/>
        </a:prstGeom>
      </xdr:spPr>
    </xdr:pic>
    <xdr:clientData/>
  </xdr:twoCellAnchor>
  <xdr:twoCellAnchor editAs="oneCell">
    <xdr:from>
      <xdr:col>13</xdr:col>
      <xdr:colOff>1026583</xdr:colOff>
      <xdr:row>59</xdr:row>
      <xdr:rowOff>0</xdr:rowOff>
    </xdr:from>
    <xdr:to>
      <xdr:col>13</xdr:col>
      <xdr:colOff>1028825</xdr:colOff>
      <xdr:row>60</xdr:row>
      <xdr:rowOff>342553</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59</xdr:row>
      <xdr:rowOff>0</xdr:rowOff>
    </xdr:from>
    <xdr:to>
      <xdr:col>13</xdr:col>
      <xdr:colOff>1028825</xdr:colOff>
      <xdr:row>60</xdr:row>
      <xdr:rowOff>342553</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59</xdr:row>
      <xdr:rowOff>0</xdr:rowOff>
    </xdr:from>
    <xdr:to>
      <xdr:col>13</xdr:col>
      <xdr:colOff>1028825</xdr:colOff>
      <xdr:row>60</xdr:row>
      <xdr:rowOff>342553</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683683</xdr:colOff>
      <xdr:row>59</xdr:row>
      <xdr:rowOff>0</xdr:rowOff>
    </xdr:from>
    <xdr:to>
      <xdr:col>13</xdr:col>
      <xdr:colOff>685925</xdr:colOff>
      <xdr:row>60</xdr:row>
      <xdr:rowOff>371128</xdr:rowOff>
    </xdr:to>
    <xdr:pic>
      <xdr:nvPicPr>
        <xdr:cNvPr id="7" name="Picture 6"/>
        <xdr:cNvPicPr>
          <a:picLocks noChangeAspect="1"/>
        </xdr:cNvPicPr>
      </xdr:nvPicPr>
      <xdr:blipFill>
        <a:blip xmlns:r="http://schemas.openxmlformats.org/officeDocument/2006/relationships" r:embed="rId2"/>
        <a:stretch>
          <a:fillRect/>
        </a:stretch>
      </xdr:blipFill>
      <xdr:spPr>
        <a:xfrm>
          <a:off x="11227765075" y="2200275"/>
          <a:ext cx="2242" cy="999778"/>
        </a:xfrm>
        <a:prstGeom prst="rect">
          <a:avLst/>
        </a:prstGeom>
      </xdr:spPr>
    </xdr:pic>
    <xdr:clientData/>
  </xdr:twoCellAnchor>
  <xdr:twoCellAnchor editAs="oneCell">
    <xdr:from>
      <xdr:col>13</xdr:col>
      <xdr:colOff>1026583</xdr:colOff>
      <xdr:row>59</xdr:row>
      <xdr:rowOff>0</xdr:rowOff>
    </xdr:from>
    <xdr:to>
      <xdr:col>13</xdr:col>
      <xdr:colOff>1028825</xdr:colOff>
      <xdr:row>60</xdr:row>
      <xdr:rowOff>142528</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59</xdr:row>
      <xdr:rowOff>0</xdr:rowOff>
    </xdr:from>
    <xdr:to>
      <xdr:col>13</xdr:col>
      <xdr:colOff>1028825</xdr:colOff>
      <xdr:row>60</xdr:row>
      <xdr:rowOff>142528</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59</xdr:row>
      <xdr:rowOff>0</xdr:rowOff>
    </xdr:from>
    <xdr:to>
      <xdr:col>13</xdr:col>
      <xdr:colOff>1028825</xdr:colOff>
      <xdr:row>60</xdr:row>
      <xdr:rowOff>142528</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59</xdr:row>
      <xdr:rowOff>0</xdr:rowOff>
    </xdr:from>
    <xdr:to>
      <xdr:col>13</xdr:col>
      <xdr:colOff>1028825</xdr:colOff>
      <xdr:row>60</xdr:row>
      <xdr:rowOff>342553</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59</xdr:row>
      <xdr:rowOff>0</xdr:rowOff>
    </xdr:from>
    <xdr:to>
      <xdr:col>13</xdr:col>
      <xdr:colOff>1028825</xdr:colOff>
      <xdr:row>60</xdr:row>
      <xdr:rowOff>342553</xdr:rowOff>
    </xdr:to>
    <xdr:pic>
      <xdr:nvPicPr>
        <xdr:cNvPr id="12" name="Picture 11"/>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914399</xdr:colOff>
      <xdr:row>42</xdr:row>
      <xdr:rowOff>19052</xdr:rowOff>
    </xdr:from>
    <xdr:to>
      <xdr:col>14</xdr:col>
      <xdr:colOff>411</xdr:colOff>
      <xdr:row>43</xdr:row>
      <xdr:rowOff>38101</xdr:rowOff>
    </xdr:to>
    <xdr:pic>
      <xdr:nvPicPr>
        <xdr:cNvPr id="3" name="Picture 2"/>
        <xdr:cNvPicPr>
          <a:picLocks noChangeAspect="1"/>
        </xdr:cNvPicPr>
      </xdr:nvPicPr>
      <xdr:blipFill>
        <a:blip xmlns:r="http://schemas.openxmlformats.org/officeDocument/2006/relationships" r:embed="rId3"/>
        <a:stretch>
          <a:fillRect/>
        </a:stretch>
      </xdr:blipFill>
      <xdr:spPr>
        <a:xfrm>
          <a:off x="9823227339" y="7105652"/>
          <a:ext cx="343312" cy="257174"/>
        </a:xfrm>
        <a:prstGeom prst="rect">
          <a:avLst/>
        </a:prstGeom>
      </xdr:spPr>
    </xdr:pic>
    <xdr:clientData/>
  </xdr:twoCellAnchor>
  <xdr:twoCellAnchor editAs="oneCell">
    <xdr:from>
      <xdr:col>13</xdr:col>
      <xdr:colOff>1026583</xdr:colOff>
      <xdr:row>70</xdr:row>
      <xdr:rowOff>0</xdr:rowOff>
    </xdr:from>
    <xdr:to>
      <xdr:col>13</xdr:col>
      <xdr:colOff>1028825</xdr:colOff>
      <xdr:row>75</xdr:row>
      <xdr:rowOff>113953</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70</xdr:row>
      <xdr:rowOff>0</xdr:rowOff>
    </xdr:from>
    <xdr:to>
      <xdr:col>13</xdr:col>
      <xdr:colOff>1028825</xdr:colOff>
      <xdr:row>75</xdr:row>
      <xdr:rowOff>113953</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70</xdr:row>
      <xdr:rowOff>0</xdr:rowOff>
    </xdr:from>
    <xdr:to>
      <xdr:col>13</xdr:col>
      <xdr:colOff>1028825</xdr:colOff>
      <xdr:row>75</xdr:row>
      <xdr:rowOff>113953</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70</xdr:row>
      <xdr:rowOff>0</xdr:rowOff>
    </xdr:from>
    <xdr:to>
      <xdr:col>13</xdr:col>
      <xdr:colOff>685925</xdr:colOff>
      <xdr:row>75</xdr:row>
      <xdr:rowOff>142528</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13</xdr:col>
      <xdr:colOff>1026583</xdr:colOff>
      <xdr:row>70</xdr:row>
      <xdr:rowOff>0</xdr:rowOff>
    </xdr:from>
    <xdr:to>
      <xdr:col>13</xdr:col>
      <xdr:colOff>1028825</xdr:colOff>
      <xdr:row>73</xdr:row>
      <xdr:rowOff>66328</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70</xdr:row>
      <xdr:rowOff>0</xdr:rowOff>
    </xdr:from>
    <xdr:to>
      <xdr:col>13</xdr:col>
      <xdr:colOff>1028825</xdr:colOff>
      <xdr:row>73</xdr:row>
      <xdr:rowOff>66328</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70</xdr:row>
      <xdr:rowOff>0</xdr:rowOff>
    </xdr:from>
    <xdr:to>
      <xdr:col>13</xdr:col>
      <xdr:colOff>1028825</xdr:colOff>
      <xdr:row>73</xdr:row>
      <xdr:rowOff>66328</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70</xdr:row>
      <xdr:rowOff>0</xdr:rowOff>
    </xdr:from>
    <xdr:to>
      <xdr:col>13</xdr:col>
      <xdr:colOff>1028825</xdr:colOff>
      <xdr:row>75</xdr:row>
      <xdr:rowOff>113953</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70</xdr:row>
      <xdr:rowOff>0</xdr:rowOff>
    </xdr:from>
    <xdr:to>
      <xdr:col>13</xdr:col>
      <xdr:colOff>1028825</xdr:colOff>
      <xdr:row>75</xdr:row>
      <xdr:rowOff>113953</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70</xdr:row>
      <xdr:rowOff>0</xdr:rowOff>
    </xdr:from>
    <xdr:to>
      <xdr:col>13</xdr:col>
      <xdr:colOff>1028825</xdr:colOff>
      <xdr:row>77</xdr:row>
      <xdr:rowOff>104428</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70</xdr:row>
      <xdr:rowOff>0</xdr:rowOff>
    </xdr:from>
    <xdr:to>
      <xdr:col>13</xdr:col>
      <xdr:colOff>1028825</xdr:colOff>
      <xdr:row>77</xdr:row>
      <xdr:rowOff>104428</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70</xdr:row>
      <xdr:rowOff>0</xdr:rowOff>
    </xdr:from>
    <xdr:to>
      <xdr:col>13</xdr:col>
      <xdr:colOff>1028825</xdr:colOff>
      <xdr:row>77</xdr:row>
      <xdr:rowOff>104428</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70</xdr:row>
      <xdr:rowOff>0</xdr:rowOff>
    </xdr:from>
    <xdr:to>
      <xdr:col>13</xdr:col>
      <xdr:colOff>685925</xdr:colOff>
      <xdr:row>77</xdr:row>
      <xdr:rowOff>133003</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70</xdr:row>
      <xdr:rowOff>0</xdr:rowOff>
    </xdr:from>
    <xdr:to>
      <xdr:col>13</xdr:col>
      <xdr:colOff>1028825</xdr:colOff>
      <xdr:row>74</xdr:row>
      <xdr:rowOff>47278</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70</xdr:row>
      <xdr:rowOff>0</xdr:rowOff>
    </xdr:from>
    <xdr:to>
      <xdr:col>13</xdr:col>
      <xdr:colOff>1028825</xdr:colOff>
      <xdr:row>74</xdr:row>
      <xdr:rowOff>47278</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70</xdr:row>
      <xdr:rowOff>0</xdr:rowOff>
    </xdr:from>
    <xdr:to>
      <xdr:col>13</xdr:col>
      <xdr:colOff>1028825</xdr:colOff>
      <xdr:row>74</xdr:row>
      <xdr:rowOff>47278</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70</xdr:row>
      <xdr:rowOff>0</xdr:rowOff>
    </xdr:from>
    <xdr:to>
      <xdr:col>13</xdr:col>
      <xdr:colOff>1028825</xdr:colOff>
      <xdr:row>77</xdr:row>
      <xdr:rowOff>104428</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70</xdr:row>
      <xdr:rowOff>0</xdr:rowOff>
    </xdr:from>
    <xdr:to>
      <xdr:col>13</xdr:col>
      <xdr:colOff>1028825</xdr:colOff>
      <xdr:row>77</xdr:row>
      <xdr:rowOff>104428</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13</xdr:col>
      <xdr:colOff>1026583</xdr:colOff>
      <xdr:row>70</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1026583</xdr:colOff>
      <xdr:row>70</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1026583</xdr:colOff>
      <xdr:row>70</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70</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13</xdr:col>
      <xdr:colOff>1026583</xdr:colOff>
      <xdr:row>70</xdr:row>
      <xdr:rowOff>0</xdr:rowOff>
    </xdr:from>
    <xdr:ext cx="2242" cy="333028"/>
    <xdr:pic>
      <xdr:nvPicPr>
        <xdr:cNvPr id="38" name="Picture 37"/>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13</xdr:col>
      <xdr:colOff>1026583</xdr:colOff>
      <xdr:row>70</xdr:row>
      <xdr:rowOff>0</xdr:rowOff>
    </xdr:from>
    <xdr:ext cx="2242" cy="333028"/>
    <xdr:pic>
      <xdr:nvPicPr>
        <xdr:cNvPr id="39" name="Picture 38"/>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13</xdr:col>
      <xdr:colOff>1026583</xdr:colOff>
      <xdr:row>70</xdr:row>
      <xdr:rowOff>0</xdr:rowOff>
    </xdr:from>
    <xdr:ext cx="2242" cy="333028"/>
    <xdr:pic>
      <xdr:nvPicPr>
        <xdr:cNvPr id="40" name="Picture 39"/>
        <xdr:cNvPicPr>
          <a:picLocks noChangeAspect="1"/>
        </xdr:cNvPicPr>
      </xdr:nvPicPr>
      <xdr:blipFill>
        <a:blip xmlns:r="http://schemas.openxmlformats.org/officeDocument/2006/relationships" r:embed="rId2"/>
        <a:stretch>
          <a:fillRect/>
        </a:stretch>
      </xdr:blipFill>
      <xdr:spPr>
        <a:xfrm>
          <a:off x="9823456225" y="11925300"/>
          <a:ext cx="2242" cy="333028"/>
        </a:xfrm>
        <a:prstGeom prst="rect">
          <a:avLst/>
        </a:prstGeom>
      </xdr:spPr>
    </xdr:pic>
    <xdr:clientData/>
  </xdr:oneCellAnchor>
  <xdr:oneCellAnchor>
    <xdr:from>
      <xdr:col>13</xdr:col>
      <xdr:colOff>1026583</xdr:colOff>
      <xdr:row>70</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1026583</xdr:colOff>
      <xdr:row>70</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4</xdr:col>
      <xdr:colOff>666750</xdr:colOff>
      <xdr:row>0</xdr:row>
      <xdr:rowOff>9525</xdr:rowOff>
    </xdr:from>
    <xdr:to>
      <xdr:col>5</xdr:col>
      <xdr:colOff>1295400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85725" y="9525"/>
          <a:ext cx="1714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rightToLeft="1" zoomScale="90" zoomScaleNormal="90" workbookViewId="0">
      <selection activeCell="B7" sqref="B7"/>
    </sheetView>
  </sheetViews>
  <sheetFormatPr defaultRowHeight="15"/>
  <cols>
    <col min="1" max="1" width="24.140625" customWidth="1"/>
    <col min="2" max="2" width="11.5703125" customWidth="1"/>
    <col min="3" max="3" width="9.42578125" customWidth="1"/>
    <col min="4" max="4" width="9" customWidth="1"/>
    <col min="6" max="6" width="11.28515625" customWidth="1"/>
    <col min="7" max="7" width="12.42578125" customWidth="1"/>
    <col min="8" max="8" width="10.140625" customWidth="1"/>
    <col min="9" max="9" width="9.140625" customWidth="1"/>
    <col min="10" max="10" width="7.85546875" customWidth="1"/>
    <col min="11" max="11" width="9.140625" customWidth="1"/>
    <col min="12" max="12" width="13.5703125" customWidth="1"/>
    <col min="13" max="13" width="29.85546875" customWidth="1"/>
  </cols>
  <sheetData>
    <row r="1" spans="1:16" s="2" customFormat="1" ht="23.25" customHeight="1">
      <c r="A1" s="145" t="s">
        <v>0</v>
      </c>
      <c r="B1" s="146"/>
      <c r="C1" s="147"/>
      <c r="D1" s="46"/>
      <c r="E1" s="46"/>
      <c r="F1" s="46"/>
      <c r="G1" s="46"/>
      <c r="H1" s="46"/>
      <c r="I1" s="46"/>
      <c r="J1" s="46"/>
      <c r="K1" s="46"/>
      <c r="L1" s="46"/>
      <c r="M1" s="46"/>
    </row>
    <row r="2" spans="1:16" s="2" customFormat="1" ht="26.25" customHeight="1">
      <c r="A2" s="152" t="s">
        <v>312</v>
      </c>
      <c r="B2" s="152"/>
      <c r="C2" s="153"/>
      <c r="D2" s="151" t="s">
        <v>313</v>
      </c>
      <c r="E2" s="152"/>
      <c r="F2" s="153"/>
      <c r="G2" s="46"/>
      <c r="H2" s="46"/>
      <c r="I2" s="46"/>
      <c r="J2" s="46"/>
      <c r="K2" s="46"/>
      <c r="L2" s="46"/>
      <c r="M2" s="46"/>
    </row>
    <row r="3" spans="1:16" s="2" customFormat="1" ht="26.25" customHeight="1">
      <c r="A3" s="143" t="s">
        <v>222</v>
      </c>
      <c r="B3" s="143"/>
      <c r="C3" s="143"/>
      <c r="D3" s="143"/>
      <c r="E3" s="143"/>
      <c r="F3" s="143"/>
      <c r="G3" s="143"/>
      <c r="H3" s="143"/>
      <c r="I3" s="143"/>
      <c r="J3" s="143"/>
      <c r="K3" s="144"/>
      <c r="L3" s="47"/>
      <c r="M3" s="45"/>
    </row>
    <row r="4" spans="1:16" s="8" customFormat="1" ht="29.25" customHeight="1">
      <c r="A4" s="6" t="s">
        <v>2</v>
      </c>
      <c r="B4" s="162">
        <v>704012470</v>
      </c>
      <c r="C4" s="161"/>
      <c r="D4" s="44" t="s">
        <v>152</v>
      </c>
      <c r="E4" s="46"/>
      <c r="F4" s="46"/>
      <c r="G4" s="46"/>
      <c r="H4" s="46"/>
      <c r="I4" s="46"/>
      <c r="J4" s="151" t="s">
        <v>5</v>
      </c>
      <c r="K4" s="152"/>
      <c r="L4" s="153"/>
      <c r="M4" s="56">
        <v>103</v>
      </c>
    </row>
    <row r="5" spans="1:16" s="8" customFormat="1" ht="29.25" customHeight="1">
      <c r="A5" s="43" t="s">
        <v>1</v>
      </c>
      <c r="B5" s="160">
        <v>782972811.51999998</v>
      </c>
      <c r="C5" s="161"/>
      <c r="D5" s="44" t="s">
        <v>151</v>
      </c>
      <c r="E5" s="46"/>
      <c r="F5" s="46"/>
      <c r="G5" s="46"/>
      <c r="H5" s="46"/>
      <c r="I5" s="48"/>
      <c r="J5" s="154" t="s">
        <v>6</v>
      </c>
      <c r="K5" s="155"/>
      <c r="L5" s="156"/>
      <c r="M5" s="56">
        <v>47</v>
      </c>
      <c r="N5" s="62"/>
    </row>
    <row r="6" spans="1:16" s="8" customFormat="1" ht="29.25" customHeight="1">
      <c r="A6" s="60" t="s">
        <v>3</v>
      </c>
      <c r="B6" s="82">
        <v>774</v>
      </c>
      <c r="C6" s="159" t="s">
        <v>150</v>
      </c>
      <c r="D6" s="158"/>
      <c r="E6" s="46"/>
      <c r="F6" s="46"/>
      <c r="G6" s="46"/>
      <c r="H6" s="46"/>
      <c r="I6" s="48"/>
      <c r="J6" s="1" t="s">
        <v>7</v>
      </c>
      <c r="K6" s="46"/>
      <c r="L6" s="46"/>
      <c r="M6" s="57">
        <v>7</v>
      </c>
      <c r="O6" s="62"/>
    </row>
    <row r="7" spans="1:16" s="8" customFormat="1" ht="29.25" customHeight="1">
      <c r="A7" s="6" t="s">
        <v>167</v>
      </c>
      <c r="B7" s="61">
        <v>595.04</v>
      </c>
      <c r="C7" s="157" t="s">
        <v>149</v>
      </c>
      <c r="D7" s="158"/>
      <c r="E7" s="46"/>
      <c r="F7" s="46"/>
      <c r="G7" s="46"/>
      <c r="H7" s="46"/>
      <c r="I7" s="48"/>
      <c r="J7" s="1" t="s">
        <v>8</v>
      </c>
      <c r="K7" s="46"/>
      <c r="L7" s="46"/>
      <c r="M7" s="58">
        <v>24</v>
      </c>
      <c r="O7" s="62"/>
      <c r="P7" s="98"/>
    </row>
    <row r="8" spans="1:16" s="8" customFormat="1" ht="29.25" customHeight="1">
      <c r="A8" s="6" t="s">
        <v>168</v>
      </c>
      <c r="B8" s="61">
        <v>602.67999999999995</v>
      </c>
      <c r="C8" s="157" t="s">
        <v>149</v>
      </c>
      <c r="D8" s="158"/>
      <c r="E8" s="46"/>
      <c r="F8" s="46"/>
      <c r="G8" s="46"/>
      <c r="H8" s="46"/>
      <c r="I8" s="48"/>
      <c r="J8" s="1" t="s">
        <v>9</v>
      </c>
      <c r="K8" s="46"/>
      <c r="L8" s="46"/>
      <c r="M8" s="58">
        <v>3</v>
      </c>
      <c r="N8" s="62"/>
      <c r="O8" s="99"/>
    </row>
    <row r="9" spans="1:16" s="8" customFormat="1" ht="29.25" customHeight="1">
      <c r="A9" s="6" t="s">
        <v>4</v>
      </c>
      <c r="B9" s="107">
        <v>-1.27</v>
      </c>
      <c r="C9" s="157"/>
      <c r="D9" s="158"/>
      <c r="E9" s="46"/>
      <c r="F9" s="46"/>
      <c r="G9" s="46"/>
      <c r="H9" s="46"/>
      <c r="I9" s="48"/>
      <c r="J9" s="163" t="s">
        <v>255</v>
      </c>
      <c r="K9" s="164"/>
      <c r="L9" s="165"/>
      <c r="M9" s="56">
        <v>2</v>
      </c>
      <c r="N9" s="62"/>
      <c r="O9" s="62"/>
      <c r="P9" s="62"/>
    </row>
    <row r="10" spans="1:16" s="8" customFormat="1" ht="29.25" customHeight="1">
      <c r="A10" s="6" t="s">
        <v>178</v>
      </c>
      <c r="B10" s="107">
        <f>B7-B8</f>
        <v>-7.6399999999999864</v>
      </c>
      <c r="C10" s="157" t="s">
        <v>149</v>
      </c>
      <c r="D10" s="158"/>
      <c r="E10" s="46"/>
      <c r="F10" s="46"/>
      <c r="G10" s="46"/>
      <c r="H10" s="47"/>
      <c r="I10" s="51"/>
      <c r="J10" s="3" t="s">
        <v>10</v>
      </c>
      <c r="K10" s="47"/>
      <c r="L10" s="47"/>
      <c r="M10" s="59">
        <v>51</v>
      </c>
      <c r="N10" s="62"/>
      <c r="O10" s="62"/>
    </row>
    <row r="11" spans="1:16" ht="23.25" customHeight="1">
      <c r="A11" s="148" t="s">
        <v>155</v>
      </c>
      <c r="B11" s="149"/>
      <c r="C11" s="149"/>
      <c r="D11" s="149"/>
      <c r="E11" s="149"/>
      <c r="F11" s="150"/>
      <c r="G11" s="27"/>
      <c r="H11" s="148" t="s">
        <v>156</v>
      </c>
      <c r="I11" s="149"/>
      <c r="J11" s="149"/>
      <c r="K11" s="149"/>
      <c r="L11" s="149"/>
      <c r="M11" s="150"/>
    </row>
    <row r="12" spans="1:16" ht="18" customHeight="1">
      <c r="A12" s="28" t="s">
        <v>28</v>
      </c>
      <c r="B12" s="29" t="s">
        <v>157</v>
      </c>
      <c r="C12" s="30" t="s">
        <v>158</v>
      </c>
      <c r="D12" s="125" t="s">
        <v>35</v>
      </c>
      <c r="E12" s="126"/>
      <c r="F12" s="127"/>
      <c r="G12" s="31"/>
      <c r="H12" s="136" t="s">
        <v>28</v>
      </c>
      <c r="I12" s="137"/>
      <c r="J12" s="138"/>
      <c r="K12" s="52" t="s">
        <v>157</v>
      </c>
      <c r="L12" s="52" t="s">
        <v>20</v>
      </c>
      <c r="M12" s="52" t="s">
        <v>35</v>
      </c>
    </row>
    <row r="13" spans="1:16" ht="18" customHeight="1">
      <c r="A13" s="9" t="s">
        <v>176</v>
      </c>
      <c r="B13" s="71">
        <v>13.85</v>
      </c>
      <c r="C13" s="78">
        <v>4.92</v>
      </c>
      <c r="D13" s="125">
        <v>850000</v>
      </c>
      <c r="E13" s="126">
        <v>850000</v>
      </c>
      <c r="F13" s="127">
        <v>850000</v>
      </c>
      <c r="G13" s="33"/>
      <c r="H13" s="128" t="s">
        <v>304</v>
      </c>
      <c r="I13" s="129" t="s">
        <v>304</v>
      </c>
      <c r="J13" s="130" t="s">
        <v>304</v>
      </c>
      <c r="K13" s="71">
        <v>0.21</v>
      </c>
      <c r="L13" s="77">
        <v>-8.6999999999999993</v>
      </c>
      <c r="M13" s="73">
        <v>20633055</v>
      </c>
    </row>
    <row r="14" spans="1:16" ht="18" customHeight="1">
      <c r="A14" s="74" t="s">
        <v>299</v>
      </c>
      <c r="B14" s="71">
        <v>2.25</v>
      </c>
      <c r="C14" s="78">
        <v>4.6500000000000004</v>
      </c>
      <c r="D14" s="125">
        <v>5287500</v>
      </c>
      <c r="E14" s="126">
        <v>5287500</v>
      </c>
      <c r="F14" s="127">
        <v>5287500</v>
      </c>
      <c r="G14" s="33"/>
      <c r="H14" s="128" t="s">
        <v>194</v>
      </c>
      <c r="I14" s="129" t="s">
        <v>194</v>
      </c>
      <c r="J14" s="130" t="s">
        <v>194</v>
      </c>
      <c r="K14" s="71">
        <v>0.23</v>
      </c>
      <c r="L14" s="77">
        <v>-8</v>
      </c>
      <c r="M14" s="73">
        <v>500000</v>
      </c>
    </row>
    <row r="15" spans="1:16" ht="18" customHeight="1">
      <c r="A15" s="74" t="s">
        <v>70</v>
      </c>
      <c r="B15" s="71">
        <v>2.75</v>
      </c>
      <c r="C15" s="78">
        <v>2.23</v>
      </c>
      <c r="D15" s="125">
        <v>1825000</v>
      </c>
      <c r="E15" s="126">
        <v>1825000</v>
      </c>
      <c r="F15" s="127">
        <v>1825000</v>
      </c>
      <c r="G15" s="33"/>
      <c r="H15" s="128" t="s">
        <v>67</v>
      </c>
      <c r="I15" s="129" t="s">
        <v>67</v>
      </c>
      <c r="J15" s="130" t="s">
        <v>67</v>
      </c>
      <c r="K15" s="71">
        <v>0.18</v>
      </c>
      <c r="L15" s="77">
        <v>-5.26</v>
      </c>
      <c r="M15" s="73">
        <v>114784941</v>
      </c>
    </row>
    <row r="16" spans="1:16" ht="18" customHeight="1">
      <c r="A16" s="75" t="s">
        <v>198</v>
      </c>
      <c r="B16" s="71">
        <v>2.64</v>
      </c>
      <c r="C16" s="78">
        <v>1.93</v>
      </c>
      <c r="D16" s="125">
        <v>11570000</v>
      </c>
      <c r="E16" s="126">
        <v>11570000</v>
      </c>
      <c r="F16" s="127">
        <v>11570000</v>
      </c>
      <c r="G16" s="33"/>
      <c r="H16" s="128" t="s">
        <v>209</v>
      </c>
      <c r="I16" s="129" t="s">
        <v>209</v>
      </c>
      <c r="J16" s="130" t="s">
        <v>209</v>
      </c>
      <c r="K16" s="71">
        <v>0.19</v>
      </c>
      <c r="L16" s="77">
        <v>-5</v>
      </c>
      <c r="M16" s="73">
        <v>81500000</v>
      </c>
    </row>
    <row r="17" spans="1:13" ht="18" customHeight="1">
      <c r="A17" s="76" t="s">
        <v>139</v>
      </c>
      <c r="B17" s="71">
        <v>0.55000000000000004</v>
      </c>
      <c r="C17" s="78">
        <v>1.85</v>
      </c>
      <c r="D17" s="125">
        <v>12699660</v>
      </c>
      <c r="E17" s="126">
        <v>12699660</v>
      </c>
      <c r="F17" s="127">
        <v>12699660</v>
      </c>
      <c r="G17" s="33"/>
      <c r="H17" s="128" t="s">
        <v>50</v>
      </c>
      <c r="I17" s="129" t="s">
        <v>50</v>
      </c>
      <c r="J17" s="130" t="s">
        <v>50</v>
      </c>
      <c r="K17" s="71">
        <v>0.22</v>
      </c>
      <c r="L17" s="77">
        <v>-4.3499999999999996</v>
      </c>
      <c r="M17" s="73">
        <v>30000000</v>
      </c>
    </row>
    <row r="18" spans="1:13" ht="25.5" customHeight="1">
      <c r="A18" s="139" t="s">
        <v>159</v>
      </c>
      <c r="B18" s="139"/>
      <c r="C18" s="139"/>
      <c r="D18" s="139"/>
      <c r="E18" s="139"/>
      <c r="F18" s="139"/>
      <c r="G18" s="34"/>
      <c r="H18" s="139" t="s">
        <v>160</v>
      </c>
      <c r="I18" s="139"/>
      <c r="J18" s="139"/>
      <c r="K18" s="139"/>
      <c r="L18" s="139"/>
      <c r="M18" s="139"/>
    </row>
    <row r="19" spans="1:13" ht="18" customHeight="1">
      <c r="A19" s="28" t="s">
        <v>28</v>
      </c>
      <c r="B19" s="29" t="s">
        <v>157</v>
      </c>
      <c r="C19" s="30" t="s">
        <v>158</v>
      </c>
      <c r="D19" s="125" t="s">
        <v>35</v>
      </c>
      <c r="E19" s="126"/>
      <c r="F19" s="127"/>
      <c r="G19" s="31"/>
      <c r="H19" s="140" t="s">
        <v>28</v>
      </c>
      <c r="I19" s="141"/>
      <c r="J19" s="142"/>
      <c r="K19" s="32" t="s">
        <v>157</v>
      </c>
      <c r="L19" s="32" t="s">
        <v>20</v>
      </c>
      <c r="M19" s="32" t="s">
        <v>1</v>
      </c>
    </row>
    <row r="20" spans="1:13" ht="18" customHeight="1">
      <c r="A20" s="74" t="s">
        <v>236</v>
      </c>
      <c r="B20" s="71">
        <v>7.0000000000000007E-2</v>
      </c>
      <c r="C20" s="72">
        <v>0</v>
      </c>
      <c r="D20" s="125">
        <v>183000000</v>
      </c>
      <c r="E20" s="126">
        <v>183000000</v>
      </c>
      <c r="F20" s="127">
        <v>183000000</v>
      </c>
      <c r="G20" s="66"/>
      <c r="H20" s="128" t="s">
        <v>109</v>
      </c>
      <c r="I20" s="129" t="s">
        <v>109</v>
      </c>
      <c r="J20" s="130" t="s">
        <v>109</v>
      </c>
      <c r="K20" s="71">
        <v>7.28</v>
      </c>
      <c r="L20" s="72">
        <v>-0.27</v>
      </c>
      <c r="M20" s="73">
        <v>277338559.83999997</v>
      </c>
    </row>
    <row r="21" spans="1:13" ht="18" customHeight="1">
      <c r="A21" s="9" t="s">
        <v>67</v>
      </c>
      <c r="B21" s="71">
        <v>0.18</v>
      </c>
      <c r="C21" s="72">
        <v>-5.26</v>
      </c>
      <c r="D21" s="125">
        <v>114784941</v>
      </c>
      <c r="E21" s="126">
        <v>114784941</v>
      </c>
      <c r="F21" s="127">
        <v>114784941</v>
      </c>
      <c r="G21" s="66"/>
      <c r="H21" s="128" t="s">
        <v>179</v>
      </c>
      <c r="I21" s="129" t="s">
        <v>179</v>
      </c>
      <c r="J21" s="130" t="s">
        <v>179</v>
      </c>
      <c r="K21" s="71">
        <v>1.1399999999999999</v>
      </c>
      <c r="L21" s="72">
        <v>-0.87</v>
      </c>
      <c r="M21" s="73">
        <v>86164598</v>
      </c>
    </row>
    <row r="22" spans="1:13" ht="18" customHeight="1">
      <c r="A22" s="74" t="s">
        <v>209</v>
      </c>
      <c r="B22" s="71">
        <v>0.19</v>
      </c>
      <c r="C22" s="72">
        <v>-5</v>
      </c>
      <c r="D22" s="125">
        <v>81500000</v>
      </c>
      <c r="E22" s="126">
        <v>81500000</v>
      </c>
      <c r="F22" s="127">
        <v>81500000</v>
      </c>
      <c r="G22" s="66"/>
      <c r="H22" s="128" t="s">
        <v>91</v>
      </c>
      <c r="I22" s="129" t="s">
        <v>91</v>
      </c>
      <c r="J22" s="130" t="s">
        <v>91</v>
      </c>
      <c r="K22" s="71">
        <v>3.87</v>
      </c>
      <c r="L22" s="72">
        <v>-0.77</v>
      </c>
      <c r="M22" s="73">
        <v>71827051.560000002</v>
      </c>
    </row>
    <row r="23" spans="1:13" ht="18" customHeight="1">
      <c r="A23" s="74" t="s">
        <v>179</v>
      </c>
      <c r="B23" s="71">
        <v>1.1399999999999999</v>
      </c>
      <c r="C23" s="72">
        <v>-0.87</v>
      </c>
      <c r="D23" s="125">
        <v>75553200</v>
      </c>
      <c r="E23" s="126">
        <v>75553200</v>
      </c>
      <c r="F23" s="127">
        <v>75553200</v>
      </c>
      <c r="G23" s="66"/>
      <c r="H23" s="128" t="s">
        <v>246</v>
      </c>
      <c r="I23" s="129" t="s">
        <v>246</v>
      </c>
      <c r="J23" s="130" t="s">
        <v>246</v>
      </c>
      <c r="K23" s="71">
        <v>9.75</v>
      </c>
      <c r="L23" s="72">
        <v>0.52</v>
      </c>
      <c r="M23" s="73">
        <v>58228500</v>
      </c>
    </row>
    <row r="24" spans="1:13" ht="18" customHeight="1">
      <c r="A24" s="79" t="s">
        <v>109</v>
      </c>
      <c r="B24" s="95">
        <v>7.28</v>
      </c>
      <c r="C24" s="96">
        <v>-0.27</v>
      </c>
      <c r="D24" s="125">
        <v>38465578</v>
      </c>
      <c r="E24" s="126">
        <v>38465578</v>
      </c>
      <c r="F24" s="127">
        <v>38465578</v>
      </c>
      <c r="G24" s="66"/>
      <c r="H24" s="128" t="s">
        <v>79</v>
      </c>
      <c r="I24" s="129" t="s">
        <v>79</v>
      </c>
      <c r="J24" s="130" t="s">
        <v>79</v>
      </c>
      <c r="K24" s="95">
        <v>10.07</v>
      </c>
      <c r="L24" s="96">
        <v>-1.37</v>
      </c>
      <c r="M24" s="97">
        <v>41527882.490000002</v>
      </c>
    </row>
    <row r="25" spans="1:13" ht="21" customHeight="1">
      <c r="A25" s="132" t="s">
        <v>161</v>
      </c>
      <c r="B25" s="132"/>
      <c r="C25" s="132"/>
      <c r="D25" s="132"/>
      <c r="E25" s="132"/>
      <c r="F25" s="132"/>
      <c r="G25" s="132"/>
      <c r="H25" s="132"/>
      <c r="I25" s="132"/>
      <c r="J25" s="132"/>
      <c r="K25" s="132"/>
      <c r="L25" s="132"/>
      <c r="M25" s="132"/>
    </row>
    <row r="26" spans="1:13" ht="17.25" customHeight="1">
      <c r="A26" s="133" t="s">
        <v>162</v>
      </c>
      <c r="B26" s="134"/>
      <c r="C26" s="134"/>
      <c r="D26" s="134"/>
      <c r="E26" s="134"/>
      <c r="F26" s="134"/>
      <c r="G26" s="134"/>
      <c r="H26" s="134"/>
      <c r="I26" s="134"/>
      <c r="J26" s="134"/>
      <c r="K26" s="134"/>
      <c r="L26" s="134"/>
      <c r="M26" s="135"/>
    </row>
    <row r="27" spans="1:13" ht="18" customHeight="1">
      <c r="A27" s="131" t="s">
        <v>163</v>
      </c>
      <c r="B27" s="131"/>
      <c r="C27" s="131"/>
      <c r="D27" s="131"/>
      <c r="E27" s="131"/>
      <c r="F27" s="131"/>
      <c r="G27" s="131"/>
      <c r="H27" s="131"/>
      <c r="I27" s="131"/>
      <c r="J27" s="131"/>
      <c r="K27" s="131"/>
      <c r="L27" s="131"/>
      <c r="M27" s="131"/>
    </row>
  </sheetData>
  <mergeCells count="45">
    <mergeCell ref="D20:F20"/>
    <mergeCell ref="H20:J20"/>
    <mergeCell ref="D21:F21"/>
    <mergeCell ref="H21:J21"/>
    <mergeCell ref="D22:F22"/>
    <mergeCell ref="H22:J22"/>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12:F12"/>
    <mergeCell ref="H12:J12"/>
    <mergeCell ref="A18:F18"/>
    <mergeCell ref="H18:M18"/>
    <mergeCell ref="D19:F19"/>
    <mergeCell ref="H19:J19"/>
    <mergeCell ref="H13:J13"/>
    <mergeCell ref="H14:J14"/>
    <mergeCell ref="H15:J15"/>
    <mergeCell ref="H16:J16"/>
    <mergeCell ref="H17:J17"/>
    <mergeCell ref="D13:F13"/>
    <mergeCell ref="D14:F14"/>
    <mergeCell ref="D15:F15"/>
    <mergeCell ref="D16:F16"/>
    <mergeCell ref="D17:F17"/>
    <mergeCell ref="D23:F23"/>
    <mergeCell ref="H23:J23"/>
    <mergeCell ref="A27:M27"/>
    <mergeCell ref="D24:F24"/>
    <mergeCell ref="H24:J24"/>
    <mergeCell ref="A25:M25"/>
    <mergeCell ref="A26:M26"/>
  </mergeCells>
  <pageMargins left="0.70866141732283472" right="0.70866141732283472" top="0.74803149606299213" bottom="0.74803149606299213" header="0.31496062992125984" footer="0.31496062992125984"/>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7"/>
  <sheetViews>
    <sheetView rightToLeft="1" topLeftCell="A62" workbookViewId="0">
      <selection activeCell="Q49" sqref="Q49"/>
    </sheetView>
  </sheetViews>
  <sheetFormatPr defaultColWidth="9" defaultRowHeight="19.5" customHeight="1"/>
  <cols>
    <col min="1" max="1" width="1.28515625" style="35" customWidth="1"/>
    <col min="2" max="2" width="20.140625" style="35" customWidth="1"/>
    <col min="3" max="3" width="7.42578125" style="35" customWidth="1"/>
    <col min="4" max="12" width="8.7109375" style="35" customWidth="1"/>
    <col min="13" max="14" width="18.85546875" style="35" customWidth="1"/>
    <col min="15" max="16384" width="9" style="35"/>
  </cols>
  <sheetData>
    <row r="1" spans="2:16" ht="20.25" customHeight="1">
      <c r="B1" s="192" t="s">
        <v>309</v>
      </c>
      <c r="C1" s="192"/>
      <c r="D1" s="192"/>
      <c r="E1" s="192"/>
      <c r="F1" s="192"/>
      <c r="G1" s="192"/>
      <c r="H1" s="192"/>
      <c r="I1" s="192"/>
      <c r="J1" s="192"/>
      <c r="K1" s="192"/>
      <c r="L1" s="192"/>
      <c r="M1" s="192"/>
      <c r="N1" s="193"/>
    </row>
    <row r="2" spans="2:16" ht="29.25" customHeight="1">
      <c r="B2" s="36" t="s">
        <v>11</v>
      </c>
      <c r="C2" s="37" t="s">
        <v>12</v>
      </c>
      <c r="D2" s="37" t="s">
        <v>13</v>
      </c>
      <c r="E2" s="37" t="s">
        <v>14</v>
      </c>
      <c r="F2" s="37" t="s">
        <v>15</v>
      </c>
      <c r="G2" s="37" t="s">
        <v>16</v>
      </c>
      <c r="H2" s="37" t="s">
        <v>17</v>
      </c>
      <c r="I2" s="37" t="s">
        <v>18</v>
      </c>
      <c r="J2" s="37" t="s">
        <v>19</v>
      </c>
      <c r="K2" s="37" t="s">
        <v>20</v>
      </c>
      <c r="L2" s="37" t="s">
        <v>3</v>
      </c>
      <c r="M2" s="37" t="s">
        <v>2</v>
      </c>
      <c r="N2" s="37" t="s">
        <v>1</v>
      </c>
    </row>
    <row r="3" spans="2:16" ht="12.6" customHeight="1">
      <c r="B3" s="176" t="s">
        <v>21</v>
      </c>
      <c r="C3" s="177"/>
      <c r="D3" s="177"/>
      <c r="E3" s="177"/>
      <c r="F3" s="177"/>
      <c r="G3" s="177"/>
      <c r="H3" s="177"/>
      <c r="I3" s="177"/>
      <c r="J3" s="177"/>
      <c r="K3" s="177"/>
      <c r="L3" s="177"/>
      <c r="M3" s="177"/>
      <c r="N3" s="178"/>
    </row>
    <row r="4" spans="2:16" ht="12.6" customHeight="1">
      <c r="B4" s="15" t="s">
        <v>219</v>
      </c>
      <c r="C4" s="16" t="s">
        <v>218</v>
      </c>
      <c r="D4" s="40">
        <v>0.45</v>
      </c>
      <c r="E4" s="40">
        <v>0.45</v>
      </c>
      <c r="F4" s="40">
        <v>0.45</v>
      </c>
      <c r="G4" s="40">
        <v>0.45</v>
      </c>
      <c r="H4" s="40">
        <v>0.46</v>
      </c>
      <c r="I4" s="40">
        <v>0.45</v>
      </c>
      <c r="J4" s="40">
        <v>0.46</v>
      </c>
      <c r="K4" s="41">
        <v>-2.17</v>
      </c>
      <c r="L4" s="42">
        <v>1</v>
      </c>
      <c r="M4" s="42">
        <v>100000</v>
      </c>
      <c r="N4" s="42">
        <v>45000</v>
      </c>
      <c r="P4" s="8"/>
    </row>
    <row r="5" spans="2:16" ht="12.6" customHeight="1">
      <c r="B5" s="15" t="s">
        <v>289</v>
      </c>
      <c r="C5" s="16" t="s">
        <v>290</v>
      </c>
      <c r="D5" s="40">
        <v>0.52</v>
      </c>
      <c r="E5" s="40">
        <v>0.52</v>
      </c>
      <c r="F5" s="40">
        <v>0.51</v>
      </c>
      <c r="G5" s="40">
        <v>0.51</v>
      </c>
      <c r="H5" s="40">
        <v>0.53</v>
      </c>
      <c r="I5" s="40">
        <v>0.51</v>
      </c>
      <c r="J5" s="40">
        <v>0.53</v>
      </c>
      <c r="K5" s="41">
        <v>-3.77</v>
      </c>
      <c r="L5" s="42">
        <v>25</v>
      </c>
      <c r="M5" s="42">
        <v>38300000</v>
      </c>
      <c r="N5" s="42">
        <v>19703000</v>
      </c>
      <c r="P5" s="8"/>
    </row>
    <row r="6" spans="2:16" ht="12.6" customHeight="1">
      <c r="B6" s="38" t="s">
        <v>209</v>
      </c>
      <c r="C6" s="39" t="s">
        <v>210</v>
      </c>
      <c r="D6" s="40">
        <v>0.19</v>
      </c>
      <c r="E6" s="40">
        <v>0.19</v>
      </c>
      <c r="F6" s="40">
        <v>0.19</v>
      </c>
      <c r="G6" s="40">
        <v>0.19</v>
      </c>
      <c r="H6" s="40">
        <v>0.19</v>
      </c>
      <c r="I6" s="40">
        <v>0.19</v>
      </c>
      <c r="J6" s="40">
        <v>0.2</v>
      </c>
      <c r="K6" s="41">
        <v>-5</v>
      </c>
      <c r="L6" s="42">
        <v>7</v>
      </c>
      <c r="M6" s="42">
        <v>81500000</v>
      </c>
      <c r="N6" s="42">
        <v>15485000</v>
      </c>
      <c r="P6" s="8"/>
    </row>
    <row r="7" spans="2:16" ht="12.6" customHeight="1">
      <c r="B7" s="38" t="s">
        <v>56</v>
      </c>
      <c r="C7" s="39" t="s">
        <v>57</v>
      </c>
      <c r="D7" s="40">
        <v>0.45</v>
      </c>
      <c r="E7" s="40">
        <v>0.45</v>
      </c>
      <c r="F7" s="40">
        <v>0.45</v>
      </c>
      <c r="G7" s="40">
        <v>0.45</v>
      </c>
      <c r="H7" s="40">
        <v>0.47</v>
      </c>
      <c r="I7" s="40">
        <v>0.45</v>
      </c>
      <c r="J7" s="40">
        <v>0.47</v>
      </c>
      <c r="K7" s="41">
        <v>-4.26</v>
      </c>
      <c r="L7" s="42">
        <v>2</v>
      </c>
      <c r="M7" s="42">
        <v>210411</v>
      </c>
      <c r="N7" s="42">
        <v>94684.95</v>
      </c>
      <c r="P7" s="8"/>
    </row>
    <row r="8" spans="2:16" ht="12.6" customHeight="1">
      <c r="B8" s="38" t="s">
        <v>67</v>
      </c>
      <c r="C8" s="39" t="s">
        <v>68</v>
      </c>
      <c r="D8" s="40">
        <v>0.18</v>
      </c>
      <c r="E8" s="40">
        <v>0.18</v>
      </c>
      <c r="F8" s="40">
        <v>0.18</v>
      </c>
      <c r="G8" s="40">
        <v>0.18</v>
      </c>
      <c r="H8" s="40">
        <v>0.18</v>
      </c>
      <c r="I8" s="40">
        <v>0.18</v>
      </c>
      <c r="J8" s="40">
        <v>0.19</v>
      </c>
      <c r="K8" s="41">
        <v>-5.26</v>
      </c>
      <c r="L8" s="42">
        <v>16</v>
      </c>
      <c r="M8" s="42">
        <v>114784941</v>
      </c>
      <c r="N8" s="42">
        <v>20661289.379999999</v>
      </c>
      <c r="P8" s="8"/>
    </row>
    <row r="9" spans="2:16" ht="12.6" customHeight="1">
      <c r="B9" s="94" t="s">
        <v>304</v>
      </c>
      <c r="C9" s="106" t="s">
        <v>303</v>
      </c>
      <c r="D9" s="40">
        <v>0.23</v>
      </c>
      <c r="E9" s="40">
        <v>0.23</v>
      </c>
      <c r="F9" s="40">
        <v>0.21</v>
      </c>
      <c r="G9" s="40">
        <v>0.22</v>
      </c>
      <c r="H9" s="40">
        <v>0.22</v>
      </c>
      <c r="I9" s="40">
        <v>0.21</v>
      </c>
      <c r="J9" s="40">
        <v>0.23</v>
      </c>
      <c r="K9" s="41">
        <v>-8.6999999999999993</v>
      </c>
      <c r="L9" s="42">
        <v>9</v>
      </c>
      <c r="M9" s="42">
        <v>20633055</v>
      </c>
      <c r="N9" s="42">
        <v>4531991.55</v>
      </c>
      <c r="P9" s="8"/>
    </row>
    <row r="10" spans="2:16" ht="12.6" customHeight="1">
      <c r="B10" s="49" t="s">
        <v>179</v>
      </c>
      <c r="C10" s="50" t="s">
        <v>180</v>
      </c>
      <c r="D10" s="40">
        <v>1.1499999999999999</v>
      </c>
      <c r="E10" s="40">
        <v>1.1599999999999999</v>
      </c>
      <c r="F10" s="40">
        <v>1.1399999999999999</v>
      </c>
      <c r="G10" s="40">
        <v>1.1399999999999999</v>
      </c>
      <c r="H10" s="40">
        <v>1.1599999999999999</v>
      </c>
      <c r="I10" s="40">
        <v>1.1399999999999999</v>
      </c>
      <c r="J10" s="40">
        <v>1.1499999999999999</v>
      </c>
      <c r="K10" s="41">
        <v>-0.87</v>
      </c>
      <c r="L10" s="42">
        <v>37</v>
      </c>
      <c r="M10" s="42">
        <v>75553200</v>
      </c>
      <c r="N10" s="42">
        <v>86164598</v>
      </c>
      <c r="P10" s="8"/>
    </row>
    <row r="11" spans="2:16" ht="12.6" customHeight="1">
      <c r="B11" s="38" t="s">
        <v>50</v>
      </c>
      <c r="C11" s="39" t="s">
        <v>49</v>
      </c>
      <c r="D11" s="40">
        <v>0.22</v>
      </c>
      <c r="E11" s="40">
        <v>0.22</v>
      </c>
      <c r="F11" s="40">
        <v>0.22</v>
      </c>
      <c r="G11" s="40">
        <v>0.22</v>
      </c>
      <c r="H11" s="40">
        <v>0.23</v>
      </c>
      <c r="I11" s="40">
        <v>0.22</v>
      </c>
      <c r="J11" s="40">
        <v>0.23</v>
      </c>
      <c r="K11" s="41">
        <v>-4.3499999999999996</v>
      </c>
      <c r="L11" s="42">
        <v>4</v>
      </c>
      <c r="M11" s="42">
        <v>30000000</v>
      </c>
      <c r="N11" s="42">
        <v>6600000</v>
      </c>
      <c r="P11" s="8"/>
    </row>
    <row r="12" spans="2:16" ht="12.6" customHeight="1">
      <c r="B12" s="15" t="s">
        <v>112</v>
      </c>
      <c r="C12" s="16" t="s">
        <v>113</v>
      </c>
      <c r="D12" s="40">
        <v>1</v>
      </c>
      <c r="E12" s="40">
        <v>1</v>
      </c>
      <c r="F12" s="40">
        <v>1</v>
      </c>
      <c r="G12" s="40">
        <v>1</v>
      </c>
      <c r="H12" s="40">
        <v>1</v>
      </c>
      <c r="I12" s="40">
        <v>1</v>
      </c>
      <c r="J12" s="40">
        <v>1</v>
      </c>
      <c r="K12" s="41">
        <v>0</v>
      </c>
      <c r="L12" s="42">
        <v>1</v>
      </c>
      <c r="M12" s="42">
        <v>8880</v>
      </c>
      <c r="N12" s="42">
        <v>8880</v>
      </c>
      <c r="P12" s="8"/>
    </row>
    <row r="13" spans="2:16" ht="12.6" customHeight="1">
      <c r="B13" s="174" t="s">
        <v>22</v>
      </c>
      <c r="C13" s="175"/>
      <c r="D13" s="171"/>
      <c r="E13" s="172"/>
      <c r="F13" s="172"/>
      <c r="G13" s="172"/>
      <c r="H13" s="172"/>
      <c r="I13" s="172"/>
      <c r="J13" s="172"/>
      <c r="K13" s="173"/>
      <c r="L13" s="42">
        <f>SUM(L4:L12)</f>
        <v>102</v>
      </c>
      <c r="M13" s="42">
        <f>SUM(M4:M12)</f>
        <v>361090487</v>
      </c>
      <c r="N13" s="42">
        <f>SUM(N4:N12)</f>
        <v>153294443.88</v>
      </c>
      <c r="P13" s="8"/>
    </row>
    <row r="14" spans="2:16" ht="12.6" customHeight="1">
      <c r="B14" s="176" t="s">
        <v>38</v>
      </c>
      <c r="C14" s="177"/>
      <c r="D14" s="177"/>
      <c r="E14" s="177"/>
      <c r="F14" s="177"/>
      <c r="G14" s="177"/>
      <c r="H14" s="177"/>
      <c r="I14" s="177"/>
      <c r="J14" s="177"/>
      <c r="K14" s="177"/>
      <c r="L14" s="177"/>
      <c r="M14" s="177"/>
      <c r="N14" s="178"/>
      <c r="P14" s="8"/>
    </row>
    <row r="15" spans="2:16" ht="12.6" customHeight="1">
      <c r="B15" s="38" t="s">
        <v>109</v>
      </c>
      <c r="C15" s="39" t="s">
        <v>103</v>
      </c>
      <c r="D15" s="40">
        <v>7.31</v>
      </c>
      <c r="E15" s="40">
        <v>7.31</v>
      </c>
      <c r="F15" s="40">
        <v>7.17</v>
      </c>
      <c r="G15" s="40">
        <v>7.21</v>
      </c>
      <c r="H15" s="40">
        <v>7.29</v>
      </c>
      <c r="I15" s="40">
        <v>7.28</v>
      </c>
      <c r="J15" s="40">
        <v>7.3</v>
      </c>
      <c r="K15" s="41">
        <v>-0.27</v>
      </c>
      <c r="L15" s="42">
        <v>154</v>
      </c>
      <c r="M15" s="42">
        <v>38465578</v>
      </c>
      <c r="N15" s="42">
        <v>277338559.83999997</v>
      </c>
    </row>
    <row r="16" spans="2:16" ht="12.6" customHeight="1">
      <c r="B16" s="174" t="s">
        <v>104</v>
      </c>
      <c r="C16" s="175"/>
      <c r="D16" s="171"/>
      <c r="E16" s="172"/>
      <c r="F16" s="172"/>
      <c r="G16" s="172"/>
      <c r="H16" s="172"/>
      <c r="I16" s="172"/>
      <c r="J16" s="172"/>
      <c r="K16" s="173"/>
      <c r="L16" s="42">
        <v>154</v>
      </c>
      <c r="M16" s="42">
        <v>38465578</v>
      </c>
      <c r="N16" s="42">
        <v>277338559.83999997</v>
      </c>
    </row>
    <row r="17" spans="2:15" ht="12.6" customHeight="1">
      <c r="B17" s="176" t="s">
        <v>23</v>
      </c>
      <c r="C17" s="177"/>
      <c r="D17" s="177"/>
      <c r="E17" s="177"/>
      <c r="F17" s="177"/>
      <c r="G17" s="177"/>
      <c r="H17" s="177"/>
      <c r="I17" s="177"/>
      <c r="J17" s="177"/>
      <c r="K17" s="177"/>
      <c r="L17" s="177"/>
      <c r="M17" s="177"/>
      <c r="N17" s="178"/>
    </row>
    <row r="18" spans="2:15" ht="12.6" customHeight="1">
      <c r="B18" s="38" t="s">
        <v>214</v>
      </c>
      <c r="C18" s="39" t="s">
        <v>213</v>
      </c>
      <c r="D18" s="40">
        <v>38.85</v>
      </c>
      <c r="E18" s="40">
        <v>38.85</v>
      </c>
      <c r="F18" s="40">
        <v>38.200000000000003</v>
      </c>
      <c r="G18" s="40">
        <v>38.49</v>
      </c>
      <c r="H18" s="40">
        <v>38.86</v>
      </c>
      <c r="I18" s="40">
        <v>38.4</v>
      </c>
      <c r="J18" s="40">
        <v>38.799999999999997</v>
      </c>
      <c r="K18" s="41">
        <v>-1.03</v>
      </c>
      <c r="L18" s="42">
        <v>9</v>
      </c>
      <c r="M18" s="42">
        <v>441000</v>
      </c>
      <c r="N18" s="42">
        <v>16972350</v>
      </c>
    </row>
    <row r="19" spans="2:15" ht="12.6" customHeight="1">
      <c r="B19" s="15" t="s">
        <v>198</v>
      </c>
      <c r="C19" s="16" t="s">
        <v>199</v>
      </c>
      <c r="D19" s="40">
        <v>2.58</v>
      </c>
      <c r="E19" s="40">
        <v>2.64</v>
      </c>
      <c r="F19" s="40">
        <v>2.58</v>
      </c>
      <c r="G19" s="40">
        <v>2.6</v>
      </c>
      <c r="H19" s="40">
        <v>2.56</v>
      </c>
      <c r="I19" s="40">
        <v>2.64</v>
      </c>
      <c r="J19" s="40">
        <v>2.59</v>
      </c>
      <c r="K19" s="41">
        <v>1.93</v>
      </c>
      <c r="L19" s="42">
        <v>190</v>
      </c>
      <c r="M19" s="42">
        <v>11570000</v>
      </c>
      <c r="N19" s="42">
        <v>30059500</v>
      </c>
    </row>
    <row r="20" spans="2:15" ht="12.6" customHeight="1">
      <c r="B20" s="15" t="s">
        <v>232</v>
      </c>
      <c r="C20" s="16" t="s">
        <v>233</v>
      </c>
      <c r="D20" s="40">
        <v>11.5</v>
      </c>
      <c r="E20" s="40">
        <v>11.5</v>
      </c>
      <c r="F20" s="40">
        <v>11.5</v>
      </c>
      <c r="G20" s="40">
        <v>11.5</v>
      </c>
      <c r="H20" s="40">
        <v>11.6</v>
      </c>
      <c r="I20" s="40">
        <v>11.5</v>
      </c>
      <c r="J20" s="40">
        <v>11.6</v>
      </c>
      <c r="K20" s="41">
        <v>-0.86</v>
      </c>
      <c r="L20" s="42">
        <v>6</v>
      </c>
      <c r="M20" s="42">
        <v>1300000</v>
      </c>
      <c r="N20" s="42">
        <v>14950000</v>
      </c>
    </row>
    <row r="21" spans="2:15" ht="12.6" customHeight="1">
      <c r="B21" s="38" t="s">
        <v>99</v>
      </c>
      <c r="C21" s="39" t="s">
        <v>100</v>
      </c>
      <c r="D21" s="40">
        <v>7.35</v>
      </c>
      <c r="E21" s="40">
        <v>7.6</v>
      </c>
      <c r="F21" s="40">
        <v>7.35</v>
      </c>
      <c r="G21" s="40">
        <v>7.48</v>
      </c>
      <c r="H21" s="40">
        <v>7.42</v>
      </c>
      <c r="I21" s="40">
        <v>7.46</v>
      </c>
      <c r="J21" s="40">
        <v>7.5</v>
      </c>
      <c r="K21" s="41">
        <v>-0.53</v>
      </c>
      <c r="L21" s="42">
        <v>9</v>
      </c>
      <c r="M21" s="42">
        <v>3200000</v>
      </c>
      <c r="N21" s="42">
        <v>23943522.300000001</v>
      </c>
    </row>
    <row r="22" spans="2:15" ht="12.75" customHeight="1">
      <c r="B22" s="174" t="s">
        <v>78</v>
      </c>
      <c r="C22" s="175"/>
      <c r="D22" s="171"/>
      <c r="E22" s="172"/>
      <c r="F22" s="172"/>
      <c r="G22" s="172"/>
      <c r="H22" s="172"/>
      <c r="I22" s="172"/>
      <c r="J22" s="172"/>
      <c r="K22" s="173"/>
      <c r="L22" s="42">
        <f>SUM(L18:L21)</f>
        <v>214</v>
      </c>
      <c r="M22" s="42">
        <f>SUM(M18:M21)</f>
        <v>16511000</v>
      </c>
      <c r="N22" s="42">
        <f>SUM(N18:N21)</f>
        <v>85925372.299999997</v>
      </c>
    </row>
    <row r="23" spans="2:15" ht="12.6" customHeight="1">
      <c r="B23" s="176" t="s">
        <v>24</v>
      </c>
      <c r="C23" s="177"/>
      <c r="D23" s="177"/>
      <c r="E23" s="177"/>
      <c r="F23" s="177"/>
      <c r="G23" s="177"/>
      <c r="H23" s="177"/>
      <c r="I23" s="177"/>
      <c r="J23" s="177"/>
      <c r="K23" s="177"/>
      <c r="L23" s="177"/>
      <c r="M23" s="177"/>
      <c r="N23" s="178"/>
    </row>
    <row r="24" spans="2:15" ht="12.6" customHeight="1">
      <c r="B24" s="15" t="s">
        <v>91</v>
      </c>
      <c r="C24" s="16" t="s">
        <v>90</v>
      </c>
      <c r="D24" s="40">
        <v>3.89</v>
      </c>
      <c r="E24" s="40">
        <v>3.89</v>
      </c>
      <c r="F24" s="40">
        <v>3.86</v>
      </c>
      <c r="G24" s="40">
        <v>3.88</v>
      </c>
      <c r="H24" s="40">
        <v>3.92</v>
      </c>
      <c r="I24" s="40">
        <v>3.87</v>
      </c>
      <c r="J24" s="40">
        <v>3.9</v>
      </c>
      <c r="K24" s="41">
        <v>-0.77</v>
      </c>
      <c r="L24" s="42">
        <v>70</v>
      </c>
      <c r="M24" s="42">
        <v>18491518</v>
      </c>
      <c r="N24" s="42">
        <v>71827051.560000002</v>
      </c>
    </row>
    <row r="25" spans="2:15" ht="12.6" customHeight="1">
      <c r="B25" s="15" t="s">
        <v>183</v>
      </c>
      <c r="C25" s="16" t="s">
        <v>184</v>
      </c>
      <c r="D25" s="40">
        <v>0.59</v>
      </c>
      <c r="E25" s="40">
        <v>0.6</v>
      </c>
      <c r="F25" s="40">
        <v>0.59</v>
      </c>
      <c r="G25" s="40">
        <v>0.59</v>
      </c>
      <c r="H25" s="40">
        <v>0.6</v>
      </c>
      <c r="I25" s="40">
        <v>0.6</v>
      </c>
      <c r="J25" s="40">
        <v>0.61</v>
      </c>
      <c r="K25" s="41">
        <v>-1.64</v>
      </c>
      <c r="L25" s="42">
        <v>4</v>
      </c>
      <c r="M25" s="42">
        <v>2885625</v>
      </c>
      <c r="N25" s="42">
        <v>1705018.75</v>
      </c>
    </row>
    <row r="26" spans="2:15" ht="12.6" customHeight="1">
      <c r="B26" s="15" t="s">
        <v>65</v>
      </c>
      <c r="C26" s="16" t="s">
        <v>66</v>
      </c>
      <c r="D26" s="40">
        <v>5.75</v>
      </c>
      <c r="E26" s="40">
        <v>5.75</v>
      </c>
      <c r="F26" s="40">
        <v>5.75</v>
      </c>
      <c r="G26" s="40">
        <v>5.75</v>
      </c>
      <c r="H26" s="40">
        <v>5.75</v>
      </c>
      <c r="I26" s="40">
        <v>5.75</v>
      </c>
      <c r="J26" s="40">
        <v>5.75</v>
      </c>
      <c r="K26" s="41">
        <v>0</v>
      </c>
      <c r="L26" s="42">
        <v>1</v>
      </c>
      <c r="M26" s="42">
        <v>34986</v>
      </c>
      <c r="N26" s="42">
        <v>201169.5</v>
      </c>
    </row>
    <row r="27" spans="2:15" ht="12.6" customHeight="1">
      <c r="B27" s="15" t="s">
        <v>181</v>
      </c>
      <c r="C27" s="16" t="s">
        <v>182</v>
      </c>
      <c r="D27" s="40">
        <v>14.7</v>
      </c>
      <c r="E27" s="40">
        <v>14.75</v>
      </c>
      <c r="F27" s="40">
        <v>14.7</v>
      </c>
      <c r="G27" s="40">
        <v>14.72</v>
      </c>
      <c r="H27" s="40">
        <v>14.75</v>
      </c>
      <c r="I27" s="40">
        <v>14.75</v>
      </c>
      <c r="J27" s="40">
        <v>14.75</v>
      </c>
      <c r="K27" s="41">
        <v>0</v>
      </c>
      <c r="L27" s="42">
        <v>2</v>
      </c>
      <c r="M27" s="42">
        <v>24169</v>
      </c>
      <c r="N27" s="42">
        <v>355802.95</v>
      </c>
    </row>
    <row r="28" spans="2:15" ht="12.6" customHeight="1">
      <c r="B28" s="15" t="s">
        <v>92</v>
      </c>
      <c r="C28" s="16" t="s">
        <v>93</v>
      </c>
      <c r="D28" s="40">
        <v>1.37</v>
      </c>
      <c r="E28" s="40">
        <v>1.38</v>
      </c>
      <c r="F28" s="40">
        <v>1.37</v>
      </c>
      <c r="G28" s="40">
        <v>1.37</v>
      </c>
      <c r="H28" s="40">
        <v>1.36</v>
      </c>
      <c r="I28" s="40">
        <v>1.37</v>
      </c>
      <c r="J28" s="40">
        <v>1.37</v>
      </c>
      <c r="K28" s="41">
        <v>0</v>
      </c>
      <c r="L28" s="42">
        <v>30</v>
      </c>
      <c r="M28" s="42">
        <v>10720599</v>
      </c>
      <c r="N28" s="42">
        <v>14707220.630000001</v>
      </c>
      <c r="O28" s="100"/>
    </row>
    <row r="29" spans="2:15" ht="12.6" customHeight="1">
      <c r="B29" s="15" t="s">
        <v>299</v>
      </c>
      <c r="C29" s="16" t="s">
        <v>300</v>
      </c>
      <c r="D29" s="40">
        <v>2.15</v>
      </c>
      <c r="E29" s="40">
        <v>2.2999999999999998</v>
      </c>
      <c r="F29" s="40">
        <v>2.15</v>
      </c>
      <c r="G29" s="40">
        <v>2.25</v>
      </c>
      <c r="H29" s="40">
        <v>2.12</v>
      </c>
      <c r="I29" s="40">
        <v>2.25</v>
      </c>
      <c r="J29" s="40">
        <v>2.15</v>
      </c>
      <c r="K29" s="41">
        <v>4.6500000000000004</v>
      </c>
      <c r="L29" s="42">
        <v>21</v>
      </c>
      <c r="M29" s="42">
        <v>5287500</v>
      </c>
      <c r="N29" s="42">
        <v>11887500</v>
      </c>
      <c r="O29" s="100"/>
    </row>
    <row r="30" spans="2:15" ht="12.6" customHeight="1">
      <c r="B30" s="15" t="s">
        <v>205</v>
      </c>
      <c r="C30" s="16" t="s">
        <v>204</v>
      </c>
      <c r="D30" s="40">
        <v>5.5</v>
      </c>
      <c r="E30" s="40">
        <v>5.5</v>
      </c>
      <c r="F30" s="40">
        <v>5.5</v>
      </c>
      <c r="G30" s="40">
        <v>5.5</v>
      </c>
      <c r="H30" s="40">
        <v>5.5</v>
      </c>
      <c r="I30" s="40">
        <v>5.5</v>
      </c>
      <c r="J30" s="40">
        <v>5.5</v>
      </c>
      <c r="K30" s="41">
        <v>0</v>
      </c>
      <c r="L30" s="42">
        <v>1</v>
      </c>
      <c r="M30" s="42">
        <v>100000</v>
      </c>
      <c r="N30" s="42">
        <v>550000</v>
      </c>
      <c r="O30" s="100"/>
    </row>
    <row r="31" spans="2:15" ht="12.6" customHeight="1">
      <c r="B31" s="15" t="s">
        <v>280</v>
      </c>
      <c r="C31" s="16" t="s">
        <v>281</v>
      </c>
      <c r="D31" s="40">
        <v>5.0999999999999996</v>
      </c>
      <c r="E31" s="40">
        <v>5.0999999999999996</v>
      </c>
      <c r="F31" s="40">
        <v>4.91</v>
      </c>
      <c r="G31" s="40">
        <v>4.97</v>
      </c>
      <c r="H31" s="40">
        <v>5.05</v>
      </c>
      <c r="I31" s="40">
        <v>4.9800000000000004</v>
      </c>
      <c r="J31" s="40">
        <v>5.01</v>
      </c>
      <c r="K31" s="41">
        <v>-0.6</v>
      </c>
      <c r="L31" s="42">
        <v>17</v>
      </c>
      <c r="M31" s="42">
        <v>2070000</v>
      </c>
      <c r="N31" s="42">
        <v>10294500</v>
      </c>
    </row>
    <row r="32" spans="2:15" ht="12.6" customHeight="1">
      <c r="B32" s="174" t="s">
        <v>25</v>
      </c>
      <c r="C32" s="175"/>
      <c r="D32" s="171"/>
      <c r="E32" s="172"/>
      <c r="F32" s="172"/>
      <c r="G32" s="172"/>
      <c r="H32" s="172"/>
      <c r="I32" s="172"/>
      <c r="J32" s="172"/>
      <c r="K32" s="173"/>
      <c r="L32" s="42">
        <f>SUM(L24:L31)</f>
        <v>146</v>
      </c>
      <c r="M32" s="42">
        <f>SUM(M24:M31)</f>
        <v>39614397</v>
      </c>
      <c r="N32" s="42">
        <f>SUM(N24:N31)</f>
        <v>111528263.39</v>
      </c>
    </row>
    <row r="33" spans="2:14" ht="12.6" customHeight="1">
      <c r="B33" s="176" t="s">
        <v>40</v>
      </c>
      <c r="C33" s="177"/>
      <c r="D33" s="177"/>
      <c r="E33" s="177"/>
      <c r="F33" s="177"/>
      <c r="G33" s="177"/>
      <c r="H33" s="177"/>
      <c r="I33" s="177"/>
      <c r="J33" s="177"/>
      <c r="K33" s="177"/>
      <c r="L33" s="177"/>
      <c r="M33" s="177"/>
      <c r="N33" s="178"/>
    </row>
    <row r="34" spans="2:14" ht="12.6" customHeight="1">
      <c r="B34" s="15" t="s">
        <v>83</v>
      </c>
      <c r="C34" s="16" t="s">
        <v>84</v>
      </c>
      <c r="D34" s="40">
        <v>9.5</v>
      </c>
      <c r="E34" s="40">
        <v>9.5</v>
      </c>
      <c r="F34" s="40">
        <v>9.5</v>
      </c>
      <c r="G34" s="40">
        <v>9.5</v>
      </c>
      <c r="H34" s="40">
        <v>9.4</v>
      </c>
      <c r="I34" s="40">
        <v>9.5</v>
      </c>
      <c r="J34" s="40">
        <v>9.4</v>
      </c>
      <c r="K34" s="41">
        <v>1.06</v>
      </c>
      <c r="L34" s="42">
        <v>3</v>
      </c>
      <c r="M34" s="42">
        <v>265000</v>
      </c>
      <c r="N34" s="42">
        <v>2517500</v>
      </c>
    </row>
    <row r="35" spans="2:14" ht="12.6" customHeight="1">
      <c r="B35" s="38" t="s">
        <v>188</v>
      </c>
      <c r="C35" s="39" t="s">
        <v>189</v>
      </c>
      <c r="D35" s="40">
        <v>11</v>
      </c>
      <c r="E35" s="40">
        <v>11</v>
      </c>
      <c r="F35" s="40">
        <v>11</v>
      </c>
      <c r="G35" s="40">
        <v>11</v>
      </c>
      <c r="H35" s="40">
        <v>11</v>
      </c>
      <c r="I35" s="40">
        <v>11</v>
      </c>
      <c r="J35" s="40">
        <v>11</v>
      </c>
      <c r="K35" s="41">
        <v>0</v>
      </c>
      <c r="L35" s="42">
        <v>4</v>
      </c>
      <c r="M35" s="42">
        <v>90569</v>
      </c>
      <c r="N35" s="42">
        <v>996259</v>
      </c>
    </row>
    <row r="36" spans="2:14" ht="12.6" customHeight="1">
      <c r="B36" s="174" t="s">
        <v>82</v>
      </c>
      <c r="C36" s="175"/>
      <c r="D36" s="171"/>
      <c r="E36" s="172"/>
      <c r="F36" s="172"/>
      <c r="G36" s="172"/>
      <c r="H36" s="172"/>
      <c r="I36" s="172"/>
      <c r="J36" s="172"/>
      <c r="K36" s="173"/>
      <c r="L36" s="101">
        <f>SUM(L34:L35)</f>
        <v>7</v>
      </c>
      <c r="M36" s="101">
        <f>SUM(M34:M35)</f>
        <v>355569</v>
      </c>
      <c r="N36" s="101">
        <f>SUM(N34:N35)</f>
        <v>3513759</v>
      </c>
    </row>
    <row r="37" spans="2:14" ht="12.6" customHeight="1">
      <c r="B37" s="176" t="s">
        <v>26</v>
      </c>
      <c r="C37" s="177"/>
      <c r="D37" s="177"/>
      <c r="E37" s="177"/>
      <c r="F37" s="177"/>
      <c r="G37" s="177"/>
      <c r="H37" s="177"/>
      <c r="I37" s="177"/>
      <c r="J37" s="177"/>
      <c r="K37" s="177"/>
      <c r="L37" s="177"/>
      <c r="M37" s="177"/>
      <c r="N37" s="178"/>
    </row>
    <row r="38" spans="2:14" ht="12.6" customHeight="1">
      <c r="B38" s="15" t="s">
        <v>192</v>
      </c>
      <c r="C38" s="16" t="s">
        <v>191</v>
      </c>
      <c r="D38" s="40">
        <v>0.86</v>
      </c>
      <c r="E38" s="40">
        <v>0.86</v>
      </c>
      <c r="F38" s="40">
        <v>0.86</v>
      </c>
      <c r="G38" s="40">
        <v>0.86</v>
      </c>
      <c r="H38" s="40">
        <v>0.86</v>
      </c>
      <c r="I38" s="40">
        <v>0.86</v>
      </c>
      <c r="J38" s="40">
        <v>0.86</v>
      </c>
      <c r="K38" s="41">
        <v>0</v>
      </c>
      <c r="L38" s="42">
        <v>1</v>
      </c>
      <c r="M38" s="42">
        <v>5791</v>
      </c>
      <c r="N38" s="42">
        <v>4980.26</v>
      </c>
    </row>
    <row r="39" spans="2:14" ht="12.6" customHeight="1">
      <c r="B39" s="38" t="s">
        <v>261</v>
      </c>
      <c r="C39" s="39" t="s">
        <v>262</v>
      </c>
      <c r="D39" s="40">
        <v>5.91</v>
      </c>
      <c r="E39" s="40">
        <v>5.91</v>
      </c>
      <c r="F39" s="40">
        <v>5.91</v>
      </c>
      <c r="G39" s="40">
        <v>5.91</v>
      </c>
      <c r="H39" s="40">
        <v>5.91</v>
      </c>
      <c r="I39" s="40">
        <v>5.91</v>
      </c>
      <c r="J39" s="40">
        <v>5.91</v>
      </c>
      <c r="K39" s="41">
        <v>0</v>
      </c>
      <c r="L39" s="42">
        <v>2</v>
      </c>
      <c r="M39" s="42">
        <v>5000</v>
      </c>
      <c r="N39" s="42">
        <v>29550</v>
      </c>
    </row>
    <row r="40" spans="2:14" ht="16.5" customHeight="1">
      <c r="B40" s="15" t="s">
        <v>79</v>
      </c>
      <c r="C40" s="16" t="s">
        <v>80</v>
      </c>
      <c r="D40" s="40">
        <v>10.15</v>
      </c>
      <c r="E40" s="40">
        <v>10.210000000000001</v>
      </c>
      <c r="F40" s="40">
        <v>10</v>
      </c>
      <c r="G40" s="40">
        <v>10.06</v>
      </c>
      <c r="H40" s="40">
        <v>10.26</v>
      </c>
      <c r="I40" s="40">
        <v>10.07</v>
      </c>
      <c r="J40" s="40">
        <v>10.210000000000001</v>
      </c>
      <c r="K40" s="41">
        <v>-1.37</v>
      </c>
      <c r="L40" s="42">
        <v>42</v>
      </c>
      <c r="M40" s="42">
        <v>4128249</v>
      </c>
      <c r="N40" s="42">
        <v>41527882.490000002</v>
      </c>
    </row>
    <row r="41" spans="2:14" ht="14.25" customHeight="1">
      <c r="B41" s="174" t="s">
        <v>81</v>
      </c>
      <c r="C41" s="175"/>
      <c r="D41" s="171"/>
      <c r="E41" s="172"/>
      <c r="F41" s="172"/>
      <c r="G41" s="172"/>
      <c r="H41" s="172"/>
      <c r="I41" s="172"/>
      <c r="J41" s="172"/>
      <c r="K41" s="173"/>
      <c r="L41" s="101">
        <f>SUM(L38:L40)</f>
        <v>45</v>
      </c>
      <c r="M41" s="101">
        <f>SUM(M38:M40)</f>
        <v>4139040</v>
      </c>
      <c r="N41" s="101">
        <f>SUM(N38:N40)</f>
        <v>41562412.75</v>
      </c>
    </row>
    <row r="42" spans="2:14" ht="21.75" customHeight="1">
      <c r="B42" s="187" t="s">
        <v>27</v>
      </c>
      <c r="C42" s="188"/>
      <c r="D42" s="189"/>
      <c r="E42" s="190"/>
      <c r="F42" s="190"/>
      <c r="G42" s="190"/>
      <c r="H42" s="190"/>
      <c r="I42" s="190"/>
      <c r="J42" s="190"/>
      <c r="K42" s="191"/>
      <c r="L42" s="67">
        <f>L41+L36+L32+L22+L16+L13</f>
        <v>668</v>
      </c>
      <c r="M42" s="67">
        <f t="shared" ref="M42:N42" si="0">M41+M36+M32+M22+M16+M13</f>
        <v>460176071</v>
      </c>
      <c r="N42" s="67">
        <f t="shared" si="0"/>
        <v>673162811.15999997</v>
      </c>
    </row>
    <row r="43" spans="2:14" ht="18.75" customHeight="1">
      <c r="B43" s="192" t="s">
        <v>310</v>
      </c>
      <c r="C43" s="192"/>
      <c r="D43" s="192"/>
      <c r="E43" s="192"/>
      <c r="F43" s="192"/>
      <c r="G43" s="192"/>
      <c r="H43" s="192"/>
      <c r="I43" s="192"/>
      <c r="J43" s="192"/>
      <c r="K43" s="192"/>
      <c r="L43" s="192"/>
      <c r="M43" s="192"/>
      <c r="N43" s="193"/>
    </row>
    <row r="44" spans="2:14" ht="31.5" customHeight="1">
      <c r="B44" s="36" t="s">
        <v>11</v>
      </c>
      <c r="C44" s="37" t="s">
        <v>12</v>
      </c>
      <c r="D44" s="37" t="s">
        <v>13</v>
      </c>
      <c r="E44" s="37" t="s">
        <v>14</v>
      </c>
      <c r="F44" s="37" t="s">
        <v>15</v>
      </c>
      <c r="G44" s="37" t="s">
        <v>16</v>
      </c>
      <c r="H44" s="37" t="s">
        <v>17</v>
      </c>
      <c r="I44" s="37" t="s">
        <v>18</v>
      </c>
      <c r="J44" s="37" t="s">
        <v>19</v>
      </c>
      <c r="K44" s="37" t="s">
        <v>20</v>
      </c>
      <c r="L44" s="37" t="s">
        <v>3</v>
      </c>
      <c r="M44" s="37" t="s">
        <v>2</v>
      </c>
      <c r="N44" s="37" t="s">
        <v>1</v>
      </c>
    </row>
    <row r="45" spans="2:14" ht="11.1" customHeight="1">
      <c r="B45" s="166" t="s">
        <v>21</v>
      </c>
      <c r="C45" s="167"/>
      <c r="D45" s="167"/>
      <c r="E45" s="167"/>
      <c r="F45" s="167"/>
      <c r="G45" s="167"/>
      <c r="H45" s="167"/>
      <c r="I45" s="167"/>
      <c r="J45" s="167"/>
      <c r="K45" s="167"/>
      <c r="L45" s="167"/>
      <c r="M45" s="167"/>
      <c r="N45" s="168"/>
    </row>
    <row r="46" spans="2:14" ht="12.95" customHeight="1">
      <c r="B46" s="15" t="s">
        <v>224</v>
      </c>
      <c r="C46" s="16" t="s">
        <v>223</v>
      </c>
      <c r="D46" s="40">
        <v>0.19</v>
      </c>
      <c r="E46" s="40">
        <v>0.19</v>
      </c>
      <c r="F46" s="40">
        <v>0.19</v>
      </c>
      <c r="G46" s="40">
        <v>0.19</v>
      </c>
      <c r="H46" s="40">
        <v>0.19</v>
      </c>
      <c r="I46" s="40">
        <v>0.19</v>
      </c>
      <c r="J46" s="40">
        <v>0.19</v>
      </c>
      <c r="K46" s="41">
        <v>0</v>
      </c>
      <c r="L46" s="42">
        <v>1</v>
      </c>
      <c r="M46" s="42">
        <v>2000000</v>
      </c>
      <c r="N46" s="42">
        <v>380000</v>
      </c>
    </row>
    <row r="47" spans="2:14" ht="12.95" customHeight="1">
      <c r="B47" s="15" t="s">
        <v>194</v>
      </c>
      <c r="C47" s="16" t="s">
        <v>195</v>
      </c>
      <c r="D47" s="40">
        <v>0.23</v>
      </c>
      <c r="E47" s="40">
        <v>0.23</v>
      </c>
      <c r="F47" s="40">
        <v>0.23</v>
      </c>
      <c r="G47" s="40">
        <v>0.23</v>
      </c>
      <c r="H47" s="40">
        <v>0.23</v>
      </c>
      <c r="I47" s="40">
        <v>0.23</v>
      </c>
      <c r="J47" s="40">
        <v>0.25</v>
      </c>
      <c r="K47" s="41">
        <v>-8</v>
      </c>
      <c r="L47" s="42">
        <v>2</v>
      </c>
      <c r="M47" s="42">
        <v>500000</v>
      </c>
      <c r="N47" s="42">
        <v>115000</v>
      </c>
    </row>
    <row r="48" spans="2:14" ht="12.95" customHeight="1">
      <c r="B48" s="15" t="s">
        <v>58</v>
      </c>
      <c r="C48" s="16" t="s">
        <v>59</v>
      </c>
      <c r="D48" s="40">
        <v>0.35</v>
      </c>
      <c r="E48" s="40">
        <v>0.35</v>
      </c>
      <c r="F48" s="40">
        <v>0.35</v>
      </c>
      <c r="G48" s="40">
        <v>0.35</v>
      </c>
      <c r="H48" s="40">
        <v>0.36</v>
      </c>
      <c r="I48" s="40">
        <v>0.35</v>
      </c>
      <c r="J48" s="40">
        <v>0.36</v>
      </c>
      <c r="K48" s="41">
        <v>-2.78</v>
      </c>
      <c r="L48" s="42">
        <v>1</v>
      </c>
      <c r="M48" s="42">
        <v>1000000</v>
      </c>
      <c r="N48" s="42">
        <v>350000</v>
      </c>
    </row>
    <row r="49" spans="2:14" ht="11.1" customHeight="1">
      <c r="B49" s="169" t="s">
        <v>22</v>
      </c>
      <c r="C49" s="170"/>
      <c r="D49" s="171"/>
      <c r="E49" s="172"/>
      <c r="F49" s="172"/>
      <c r="G49" s="172"/>
      <c r="H49" s="172"/>
      <c r="I49" s="172"/>
      <c r="J49" s="172"/>
      <c r="K49" s="173"/>
      <c r="L49" s="42">
        <f>SUM(L46:L48)</f>
        <v>4</v>
      </c>
      <c r="M49" s="42">
        <f>SUM(M46:M48)</f>
        <v>3500000</v>
      </c>
      <c r="N49" s="42">
        <f>SUM(N46:N48)</f>
        <v>845000</v>
      </c>
    </row>
    <row r="50" spans="2:14" ht="11.1" customHeight="1">
      <c r="B50" s="176" t="s">
        <v>330</v>
      </c>
      <c r="C50" s="177"/>
      <c r="D50" s="177"/>
      <c r="E50" s="177"/>
      <c r="F50" s="177"/>
      <c r="G50" s="177"/>
      <c r="H50" s="177"/>
      <c r="I50" s="177"/>
      <c r="J50" s="177"/>
      <c r="K50" s="177"/>
      <c r="L50" s="177"/>
      <c r="M50" s="177"/>
      <c r="N50" s="178"/>
    </row>
    <row r="51" spans="2:14" ht="12.95" customHeight="1">
      <c r="B51" s="15" t="s">
        <v>44</v>
      </c>
      <c r="C51" s="16" t="s">
        <v>45</v>
      </c>
      <c r="D51" s="40">
        <v>0.4</v>
      </c>
      <c r="E51" s="40">
        <v>0.4</v>
      </c>
      <c r="F51" s="40">
        <v>0.4</v>
      </c>
      <c r="G51" s="40">
        <v>0.4</v>
      </c>
      <c r="H51" s="40">
        <v>0.4</v>
      </c>
      <c r="I51" s="40">
        <v>0.4</v>
      </c>
      <c r="J51" s="40">
        <v>0.4</v>
      </c>
      <c r="K51" s="41">
        <v>0</v>
      </c>
      <c r="L51" s="42">
        <v>1</v>
      </c>
      <c r="M51" s="42">
        <v>2050000</v>
      </c>
      <c r="N51" s="42">
        <v>820000</v>
      </c>
    </row>
    <row r="52" spans="2:14" ht="11.1" customHeight="1">
      <c r="B52" s="169" t="s">
        <v>331</v>
      </c>
      <c r="C52" s="170"/>
      <c r="D52" s="171"/>
      <c r="E52" s="172"/>
      <c r="F52" s="172"/>
      <c r="G52" s="172"/>
      <c r="H52" s="172"/>
      <c r="I52" s="172"/>
      <c r="J52" s="172"/>
      <c r="K52" s="173"/>
      <c r="L52" s="42">
        <v>1</v>
      </c>
      <c r="M52" s="42">
        <v>2050000</v>
      </c>
      <c r="N52" s="42">
        <v>820000</v>
      </c>
    </row>
    <row r="53" spans="2:14" ht="11.1" customHeight="1">
      <c r="B53" s="176" t="s">
        <v>24</v>
      </c>
      <c r="C53" s="177"/>
      <c r="D53" s="177"/>
      <c r="E53" s="177"/>
      <c r="F53" s="177"/>
      <c r="G53" s="177"/>
      <c r="H53" s="177"/>
      <c r="I53" s="177"/>
      <c r="J53" s="177"/>
      <c r="K53" s="177"/>
      <c r="L53" s="177"/>
      <c r="M53" s="177"/>
      <c r="N53" s="178"/>
    </row>
    <row r="54" spans="2:14" ht="11.1" customHeight="1">
      <c r="B54" s="18" t="s">
        <v>70</v>
      </c>
      <c r="C54" s="19" t="s">
        <v>71</v>
      </c>
      <c r="D54" s="40">
        <v>2.69</v>
      </c>
      <c r="E54" s="40">
        <v>2.75</v>
      </c>
      <c r="F54" s="40">
        <v>2.69</v>
      </c>
      <c r="G54" s="40">
        <v>2.69</v>
      </c>
      <c r="H54" s="40">
        <v>2.7</v>
      </c>
      <c r="I54" s="40">
        <v>2.75</v>
      </c>
      <c r="J54" s="40">
        <v>2.69</v>
      </c>
      <c r="K54" s="41">
        <v>2.23</v>
      </c>
      <c r="L54" s="42">
        <v>15</v>
      </c>
      <c r="M54" s="42">
        <v>1825000</v>
      </c>
      <c r="N54" s="42">
        <v>4916750</v>
      </c>
    </row>
    <row r="55" spans="2:14" ht="11.1" customHeight="1">
      <c r="B55" s="174" t="s">
        <v>25</v>
      </c>
      <c r="C55" s="175"/>
      <c r="D55" s="171" t="s">
        <v>288</v>
      </c>
      <c r="E55" s="172"/>
      <c r="F55" s="172"/>
      <c r="G55" s="172"/>
      <c r="H55" s="172"/>
      <c r="I55" s="172"/>
      <c r="J55" s="172"/>
      <c r="K55" s="173"/>
      <c r="L55" s="42">
        <v>15</v>
      </c>
      <c r="M55" s="42">
        <v>1825000</v>
      </c>
      <c r="N55" s="42">
        <v>4916750</v>
      </c>
    </row>
    <row r="56" spans="2:14" ht="11.1" customHeight="1">
      <c r="B56" s="176" t="s">
        <v>40</v>
      </c>
      <c r="C56" s="177"/>
      <c r="D56" s="177"/>
      <c r="E56" s="177"/>
      <c r="F56" s="177"/>
      <c r="G56" s="177"/>
      <c r="H56" s="177"/>
      <c r="I56" s="177"/>
      <c r="J56" s="177"/>
      <c r="K56" s="177"/>
      <c r="L56" s="177"/>
      <c r="M56" s="177"/>
      <c r="N56" s="178"/>
    </row>
    <row r="57" spans="2:14" ht="12" customHeight="1">
      <c r="B57" s="18" t="s">
        <v>282</v>
      </c>
      <c r="C57" s="19" t="s">
        <v>283</v>
      </c>
      <c r="D57" s="40">
        <v>10</v>
      </c>
      <c r="E57" s="40">
        <v>10</v>
      </c>
      <c r="F57" s="40">
        <v>10</v>
      </c>
      <c r="G57" s="40">
        <v>10</v>
      </c>
      <c r="H57" s="40">
        <v>10</v>
      </c>
      <c r="I57" s="40">
        <v>10</v>
      </c>
      <c r="J57" s="40">
        <v>10</v>
      </c>
      <c r="K57" s="41">
        <v>0</v>
      </c>
      <c r="L57" s="42">
        <v>6</v>
      </c>
      <c r="M57" s="42">
        <v>136000</v>
      </c>
      <c r="N57" s="42">
        <v>1360000</v>
      </c>
    </row>
    <row r="58" spans="2:14" ht="11.1" customHeight="1">
      <c r="B58" s="174" t="s">
        <v>82</v>
      </c>
      <c r="C58" s="175"/>
      <c r="D58" s="171"/>
      <c r="E58" s="172"/>
      <c r="F58" s="172"/>
      <c r="G58" s="172"/>
      <c r="H58" s="172"/>
      <c r="I58" s="172"/>
      <c r="J58" s="172"/>
      <c r="K58" s="173"/>
      <c r="L58" s="42">
        <v>6</v>
      </c>
      <c r="M58" s="42">
        <v>136000</v>
      </c>
      <c r="N58" s="42">
        <v>1360000</v>
      </c>
    </row>
    <row r="59" spans="2:14" ht="12" customHeight="1">
      <c r="B59" s="187" t="s">
        <v>85</v>
      </c>
      <c r="C59" s="188"/>
      <c r="D59" s="189"/>
      <c r="E59" s="190"/>
      <c r="F59" s="190"/>
      <c r="G59" s="190"/>
      <c r="H59" s="190"/>
      <c r="I59" s="190"/>
      <c r="J59" s="190"/>
      <c r="K59" s="191"/>
      <c r="L59" s="67">
        <f>L58+L55+L52+L49</f>
        <v>26</v>
      </c>
      <c r="M59" s="67">
        <f t="shared" ref="M59:N59" si="1">M58+M55+M52+M49</f>
        <v>7511000</v>
      </c>
      <c r="N59" s="67">
        <f t="shared" si="1"/>
        <v>7941750</v>
      </c>
    </row>
    <row r="60" spans="2:14" ht="15" customHeight="1">
      <c r="B60" s="192" t="s">
        <v>311</v>
      </c>
      <c r="C60" s="192"/>
      <c r="D60" s="192"/>
      <c r="E60" s="192"/>
      <c r="F60" s="192"/>
      <c r="G60" s="192"/>
      <c r="H60" s="192"/>
      <c r="I60" s="192"/>
      <c r="J60" s="192"/>
      <c r="K60" s="192"/>
      <c r="L60" s="192"/>
      <c r="M60" s="192"/>
      <c r="N60" s="193"/>
    </row>
    <row r="61" spans="2:14" ht="33" customHeight="1">
      <c r="B61" s="36" t="s">
        <v>11</v>
      </c>
      <c r="C61" s="37" t="s">
        <v>12</v>
      </c>
      <c r="D61" s="37" t="s">
        <v>13</v>
      </c>
      <c r="E61" s="37" t="s">
        <v>14</v>
      </c>
      <c r="F61" s="37" t="s">
        <v>15</v>
      </c>
      <c r="G61" s="37" t="s">
        <v>16</v>
      </c>
      <c r="H61" s="37" t="s">
        <v>17</v>
      </c>
      <c r="I61" s="37" t="s">
        <v>18</v>
      </c>
      <c r="J61" s="37" t="s">
        <v>19</v>
      </c>
      <c r="K61" s="37" t="s">
        <v>20</v>
      </c>
      <c r="L61" s="37" t="s">
        <v>3</v>
      </c>
      <c r="M61" s="37" t="s">
        <v>2</v>
      </c>
      <c r="N61" s="37" t="s">
        <v>1</v>
      </c>
    </row>
    <row r="62" spans="2:14" ht="11.45" customHeight="1">
      <c r="B62" s="166" t="s">
        <v>21</v>
      </c>
      <c r="C62" s="167"/>
      <c r="D62" s="167"/>
      <c r="E62" s="167"/>
      <c r="F62" s="167"/>
      <c r="G62" s="167"/>
      <c r="H62" s="167"/>
      <c r="I62" s="167"/>
      <c r="J62" s="167"/>
      <c r="K62" s="167"/>
      <c r="L62" s="167"/>
      <c r="M62" s="167"/>
      <c r="N62" s="168"/>
    </row>
    <row r="63" spans="2:14" ht="11.45" customHeight="1">
      <c r="B63" s="15" t="s">
        <v>127</v>
      </c>
      <c r="C63" s="16" t="s">
        <v>128</v>
      </c>
      <c r="D63" s="40">
        <v>7.0000000000000007E-2</v>
      </c>
      <c r="E63" s="40">
        <v>7.0000000000000007E-2</v>
      </c>
      <c r="F63" s="40">
        <v>7.0000000000000007E-2</v>
      </c>
      <c r="G63" s="40">
        <v>7.0000000000000007E-2</v>
      </c>
      <c r="H63" s="40">
        <v>7.0000000000000007E-2</v>
      </c>
      <c r="I63" s="40">
        <v>7.0000000000000007E-2</v>
      </c>
      <c r="J63" s="40">
        <v>7.0000000000000007E-2</v>
      </c>
      <c r="K63" s="41">
        <v>0</v>
      </c>
      <c r="L63" s="42">
        <v>1</v>
      </c>
      <c r="M63" s="42">
        <v>15000000</v>
      </c>
      <c r="N63" s="42">
        <v>1050000</v>
      </c>
    </row>
    <row r="64" spans="2:14" ht="11.45" customHeight="1">
      <c r="B64" s="18" t="s">
        <v>130</v>
      </c>
      <c r="C64" s="19" t="s">
        <v>129</v>
      </c>
      <c r="D64" s="40">
        <v>0.08</v>
      </c>
      <c r="E64" s="40">
        <v>0.08</v>
      </c>
      <c r="F64" s="40">
        <v>0.08</v>
      </c>
      <c r="G64" s="40">
        <v>0.08</v>
      </c>
      <c r="H64" s="40">
        <v>0.08</v>
      </c>
      <c r="I64" s="40">
        <v>0.08</v>
      </c>
      <c r="J64" s="40">
        <v>0.08</v>
      </c>
      <c r="K64" s="41">
        <v>0</v>
      </c>
      <c r="L64" s="42">
        <v>4</v>
      </c>
      <c r="M64" s="42">
        <v>12001284</v>
      </c>
      <c r="N64" s="42">
        <v>960102.72</v>
      </c>
    </row>
    <row r="65" spans="2:14" ht="11.45" customHeight="1">
      <c r="B65" s="15" t="s">
        <v>236</v>
      </c>
      <c r="C65" s="16" t="s">
        <v>237</v>
      </c>
      <c r="D65" s="40">
        <v>7.0000000000000007E-2</v>
      </c>
      <c r="E65" s="40">
        <v>7.0000000000000007E-2</v>
      </c>
      <c r="F65" s="40">
        <v>7.0000000000000007E-2</v>
      </c>
      <c r="G65" s="40">
        <v>7.0000000000000007E-2</v>
      </c>
      <c r="H65" s="40">
        <v>7.0000000000000007E-2</v>
      </c>
      <c r="I65" s="40">
        <v>7.0000000000000007E-2</v>
      </c>
      <c r="J65" s="40">
        <v>7.0000000000000007E-2</v>
      </c>
      <c r="K65" s="41">
        <v>0</v>
      </c>
      <c r="L65" s="42">
        <v>10</v>
      </c>
      <c r="M65" s="42">
        <v>183000000</v>
      </c>
      <c r="N65" s="42">
        <v>12810000</v>
      </c>
    </row>
    <row r="66" spans="2:14" ht="11.45" customHeight="1">
      <c r="B66" s="169" t="s">
        <v>22</v>
      </c>
      <c r="C66" s="170"/>
      <c r="D66" s="179"/>
      <c r="E66" s="180"/>
      <c r="F66" s="180"/>
      <c r="G66" s="180"/>
      <c r="H66" s="180"/>
      <c r="I66" s="180"/>
      <c r="J66" s="180"/>
      <c r="K66" s="181"/>
      <c r="L66" s="42">
        <f>SUM(L63:L65)</f>
        <v>15</v>
      </c>
      <c r="M66" s="42">
        <f>SUM(M63:M65)</f>
        <v>210001284</v>
      </c>
      <c r="N66" s="42">
        <f>SUM(N63:N65)</f>
        <v>14820102.720000001</v>
      </c>
    </row>
    <row r="67" spans="2:14" ht="11.45" customHeight="1">
      <c r="B67" s="199" t="s">
        <v>23</v>
      </c>
      <c r="C67" s="200"/>
      <c r="D67" s="200"/>
      <c r="E67" s="200"/>
      <c r="F67" s="200"/>
      <c r="G67" s="200"/>
      <c r="H67" s="200"/>
      <c r="I67" s="200"/>
      <c r="J67" s="200"/>
      <c r="K67" s="200"/>
      <c r="L67" s="200"/>
      <c r="M67" s="200"/>
      <c r="N67" s="201"/>
    </row>
    <row r="68" spans="2:14" ht="11.45" customHeight="1">
      <c r="B68" s="38" t="s">
        <v>256</v>
      </c>
      <c r="C68" s="39" t="s">
        <v>257</v>
      </c>
      <c r="D68" s="40">
        <v>1</v>
      </c>
      <c r="E68" s="40">
        <v>1.01</v>
      </c>
      <c r="F68" s="40">
        <v>1</v>
      </c>
      <c r="G68" s="40">
        <v>1</v>
      </c>
      <c r="H68" s="40">
        <v>1</v>
      </c>
      <c r="I68" s="40">
        <v>1.01</v>
      </c>
      <c r="J68" s="40">
        <v>1.01</v>
      </c>
      <c r="K68" s="41">
        <v>0</v>
      </c>
      <c r="L68" s="42">
        <v>6</v>
      </c>
      <c r="M68" s="42">
        <v>4250000</v>
      </c>
      <c r="N68" s="42">
        <v>4252500</v>
      </c>
    </row>
    <row r="69" spans="2:14" ht="11.45" customHeight="1">
      <c r="B69" s="38" t="s">
        <v>133</v>
      </c>
      <c r="C69" s="39" t="s">
        <v>132</v>
      </c>
      <c r="D69" s="40">
        <v>1.73</v>
      </c>
      <c r="E69" s="40">
        <v>1.87</v>
      </c>
      <c r="F69" s="40">
        <v>1.73</v>
      </c>
      <c r="G69" s="40">
        <v>1.73</v>
      </c>
      <c r="H69" s="40">
        <v>1.82</v>
      </c>
      <c r="I69" s="40">
        <v>1.75</v>
      </c>
      <c r="J69" s="40">
        <v>1.82</v>
      </c>
      <c r="K69" s="41">
        <v>-3.85</v>
      </c>
      <c r="L69" s="42">
        <v>5</v>
      </c>
      <c r="M69" s="42">
        <v>1643511</v>
      </c>
      <c r="N69" s="42">
        <v>2848257.89</v>
      </c>
    </row>
    <row r="70" spans="2:14" ht="11.45" customHeight="1">
      <c r="B70" s="202" t="s">
        <v>78</v>
      </c>
      <c r="C70" s="203"/>
      <c r="D70" s="179"/>
      <c r="E70" s="180"/>
      <c r="F70" s="180"/>
      <c r="G70" s="180"/>
      <c r="H70" s="180"/>
      <c r="I70" s="180"/>
      <c r="J70" s="180"/>
      <c r="K70" s="181"/>
      <c r="L70" s="42">
        <f>SUM(L68:L69)</f>
        <v>11</v>
      </c>
      <c r="M70" s="42">
        <f>SUM(M68:M69)</f>
        <v>5893511</v>
      </c>
      <c r="N70" s="42">
        <f>SUM(N68:N69)</f>
        <v>7100757.8900000006</v>
      </c>
    </row>
    <row r="71" spans="2:14" ht="11.45" customHeight="1">
      <c r="B71" s="199" t="s">
        <v>24</v>
      </c>
      <c r="C71" s="200"/>
      <c r="D71" s="200"/>
      <c r="E71" s="200"/>
      <c r="F71" s="200"/>
      <c r="G71" s="200"/>
      <c r="H71" s="200"/>
      <c r="I71" s="200"/>
      <c r="J71" s="200"/>
      <c r="K71" s="200"/>
      <c r="L71" s="200"/>
      <c r="M71" s="200"/>
      <c r="N71" s="201"/>
    </row>
    <row r="72" spans="2:14" ht="11.45" customHeight="1">
      <c r="B72" s="38" t="s">
        <v>138</v>
      </c>
      <c r="C72" s="39" t="s">
        <v>137</v>
      </c>
      <c r="D72" s="40">
        <v>0.56000000000000005</v>
      </c>
      <c r="E72" s="40">
        <v>0.56000000000000005</v>
      </c>
      <c r="F72" s="40">
        <v>0.56000000000000005</v>
      </c>
      <c r="G72" s="40">
        <v>0.56000000000000005</v>
      </c>
      <c r="H72" s="40">
        <v>0.57999999999999996</v>
      </c>
      <c r="I72" s="40">
        <v>0.56000000000000005</v>
      </c>
      <c r="J72" s="40">
        <v>0.57999999999999996</v>
      </c>
      <c r="K72" s="41">
        <v>-3.45</v>
      </c>
      <c r="L72" s="42">
        <v>1</v>
      </c>
      <c r="M72" s="42">
        <v>60000</v>
      </c>
      <c r="N72" s="42">
        <v>33600</v>
      </c>
    </row>
    <row r="73" spans="2:14" ht="11.45" customHeight="1">
      <c r="B73" s="38" t="s">
        <v>173</v>
      </c>
      <c r="C73" s="39" t="s">
        <v>174</v>
      </c>
      <c r="D73" s="40">
        <v>0.77</v>
      </c>
      <c r="E73" s="40">
        <v>0.77</v>
      </c>
      <c r="F73" s="40">
        <v>0.77</v>
      </c>
      <c r="G73" s="40">
        <v>0.77</v>
      </c>
      <c r="H73" s="40">
        <v>0.79</v>
      </c>
      <c r="I73" s="40">
        <v>0.77</v>
      </c>
      <c r="J73" s="40">
        <v>0.79</v>
      </c>
      <c r="K73" s="41">
        <v>-2.5299999999999998</v>
      </c>
      <c r="L73" s="42">
        <v>1</v>
      </c>
      <c r="M73" s="42">
        <v>324675</v>
      </c>
      <c r="N73" s="42">
        <v>249999.75</v>
      </c>
    </row>
    <row r="74" spans="2:14" ht="11.45" customHeight="1">
      <c r="B74" s="38" t="s">
        <v>140</v>
      </c>
      <c r="C74" s="39" t="s">
        <v>135</v>
      </c>
      <c r="D74" s="40">
        <v>0.46</v>
      </c>
      <c r="E74" s="40">
        <v>0.46</v>
      </c>
      <c r="F74" s="40">
        <v>0.46</v>
      </c>
      <c r="G74" s="40">
        <v>0.46</v>
      </c>
      <c r="H74" s="40">
        <v>0.5</v>
      </c>
      <c r="I74" s="40">
        <v>0.46</v>
      </c>
      <c r="J74" s="40">
        <v>0.48</v>
      </c>
      <c r="K74" s="41">
        <v>-4.17</v>
      </c>
      <c r="L74" s="42">
        <v>1</v>
      </c>
      <c r="M74" s="42">
        <v>100000</v>
      </c>
      <c r="N74" s="42">
        <v>46000</v>
      </c>
    </row>
    <row r="75" spans="2:14" ht="11.45" customHeight="1">
      <c r="B75" s="38" t="s">
        <v>242</v>
      </c>
      <c r="C75" s="39" t="s">
        <v>243</v>
      </c>
      <c r="D75" s="40">
        <v>1.9</v>
      </c>
      <c r="E75" s="40">
        <v>1.9</v>
      </c>
      <c r="F75" s="40">
        <v>1.89</v>
      </c>
      <c r="G75" s="40">
        <v>1.9</v>
      </c>
      <c r="H75" s="40">
        <v>1.82</v>
      </c>
      <c r="I75" s="40">
        <v>1.89</v>
      </c>
      <c r="J75" s="40">
        <v>1.9</v>
      </c>
      <c r="K75" s="41">
        <v>-0.53</v>
      </c>
      <c r="L75" s="42">
        <v>5</v>
      </c>
      <c r="M75" s="42">
        <v>200000</v>
      </c>
      <c r="N75" s="42">
        <v>379000</v>
      </c>
    </row>
    <row r="76" spans="2:14" ht="11.45" customHeight="1">
      <c r="B76" s="38" t="s">
        <v>139</v>
      </c>
      <c r="C76" s="39" t="s">
        <v>136</v>
      </c>
      <c r="D76" s="40">
        <v>0.54</v>
      </c>
      <c r="E76" s="40">
        <v>0.55000000000000004</v>
      </c>
      <c r="F76" s="40">
        <v>0.54</v>
      </c>
      <c r="G76" s="40">
        <v>0.55000000000000004</v>
      </c>
      <c r="H76" s="40">
        <v>0.55000000000000004</v>
      </c>
      <c r="I76" s="40">
        <v>0.55000000000000004</v>
      </c>
      <c r="J76" s="40">
        <v>0.54</v>
      </c>
      <c r="K76" s="41">
        <v>1.85</v>
      </c>
      <c r="L76" s="42">
        <v>5</v>
      </c>
      <c r="M76" s="42">
        <v>12699660</v>
      </c>
      <c r="N76" s="42">
        <v>6977816.4000000004</v>
      </c>
    </row>
    <row r="77" spans="2:14" ht="11.45" customHeight="1">
      <c r="B77" s="174" t="s">
        <v>25</v>
      </c>
      <c r="C77" s="175"/>
      <c r="D77" s="179"/>
      <c r="E77" s="180"/>
      <c r="F77" s="180"/>
      <c r="G77" s="180"/>
      <c r="H77" s="180"/>
      <c r="I77" s="180"/>
      <c r="J77" s="180"/>
      <c r="K77" s="181"/>
      <c r="L77" s="42">
        <f>SUM(L72:L76)</f>
        <v>13</v>
      </c>
      <c r="M77" s="42">
        <f>SUM(M72:M76)</f>
        <v>13384335</v>
      </c>
      <c r="N77" s="42">
        <f>SUM(N72:N76)</f>
        <v>7686416.1500000004</v>
      </c>
    </row>
    <row r="78" spans="2:14" ht="11.45" customHeight="1">
      <c r="B78" s="176" t="s">
        <v>40</v>
      </c>
      <c r="C78" s="177"/>
      <c r="D78" s="177"/>
      <c r="E78" s="177"/>
      <c r="F78" s="177"/>
      <c r="G78" s="177"/>
      <c r="H78" s="177"/>
      <c r="I78" s="177"/>
      <c r="J78" s="177"/>
      <c r="K78" s="177"/>
      <c r="L78" s="177"/>
      <c r="M78" s="177"/>
      <c r="N78" s="178"/>
    </row>
    <row r="79" spans="2:14" ht="11.45" customHeight="1">
      <c r="B79" s="54" t="s">
        <v>246</v>
      </c>
      <c r="C79" s="55" t="s">
        <v>247</v>
      </c>
      <c r="D79" s="40">
        <v>9.6999999999999993</v>
      </c>
      <c r="E79" s="40">
        <v>9.75</v>
      </c>
      <c r="F79" s="40">
        <v>9.65</v>
      </c>
      <c r="G79" s="40">
        <v>9.6999999999999993</v>
      </c>
      <c r="H79" s="40">
        <v>9.73</v>
      </c>
      <c r="I79" s="40">
        <v>9.75</v>
      </c>
      <c r="J79" s="40">
        <v>9.6999999999999993</v>
      </c>
      <c r="K79" s="41">
        <v>0.52</v>
      </c>
      <c r="L79" s="42">
        <v>28</v>
      </c>
      <c r="M79" s="42">
        <v>6000000</v>
      </c>
      <c r="N79" s="42">
        <v>58228500</v>
      </c>
    </row>
    <row r="80" spans="2:14" ht="11.45" customHeight="1">
      <c r="B80" s="54" t="s">
        <v>176</v>
      </c>
      <c r="C80" s="55" t="s">
        <v>175</v>
      </c>
      <c r="D80" s="40">
        <v>13.1</v>
      </c>
      <c r="E80" s="40">
        <v>13.85</v>
      </c>
      <c r="F80" s="40">
        <v>13.1</v>
      </c>
      <c r="G80" s="40">
        <v>13.35</v>
      </c>
      <c r="H80" s="40">
        <v>13.12</v>
      </c>
      <c r="I80" s="40">
        <v>13.85</v>
      </c>
      <c r="J80" s="40">
        <v>13.2</v>
      </c>
      <c r="K80" s="41">
        <v>4.92</v>
      </c>
      <c r="L80" s="42">
        <v>9</v>
      </c>
      <c r="M80" s="42">
        <v>850000</v>
      </c>
      <c r="N80" s="42">
        <v>11347000</v>
      </c>
    </row>
    <row r="81" spans="2:14" ht="11.45" customHeight="1">
      <c r="B81" s="38" t="s">
        <v>244</v>
      </c>
      <c r="C81" s="39" t="s">
        <v>245</v>
      </c>
      <c r="D81" s="40">
        <v>14.4</v>
      </c>
      <c r="E81" s="40">
        <v>14.4</v>
      </c>
      <c r="F81" s="40">
        <v>14.4</v>
      </c>
      <c r="G81" s="40">
        <v>14.4</v>
      </c>
      <c r="H81" s="40">
        <v>14.4</v>
      </c>
      <c r="I81" s="40">
        <v>14.4</v>
      </c>
      <c r="J81" s="40">
        <v>14.4</v>
      </c>
      <c r="K81" s="41">
        <v>0</v>
      </c>
      <c r="L81" s="42">
        <v>3</v>
      </c>
      <c r="M81" s="42">
        <v>186269</v>
      </c>
      <c r="N81" s="42">
        <v>2682273.6</v>
      </c>
    </row>
    <row r="82" spans="2:14" ht="11.45" customHeight="1">
      <c r="B82" s="174" t="s">
        <v>82</v>
      </c>
      <c r="C82" s="175"/>
      <c r="D82" s="179"/>
      <c r="E82" s="180"/>
      <c r="F82" s="180"/>
      <c r="G82" s="180"/>
      <c r="H82" s="180"/>
      <c r="I82" s="180"/>
      <c r="J82" s="180"/>
      <c r="K82" s="181"/>
      <c r="L82" s="42">
        <f>SUM(L79:L81)</f>
        <v>40</v>
      </c>
      <c r="M82" s="42">
        <f>SUM(M79:M81)</f>
        <v>7036269</v>
      </c>
      <c r="N82" s="42">
        <f>SUM(N79:N81)</f>
        <v>72257773.599999994</v>
      </c>
    </row>
    <row r="83" spans="2:14" ht="11.45" customHeight="1">
      <c r="B83" s="176" t="s">
        <v>26</v>
      </c>
      <c r="C83" s="177"/>
      <c r="D83" s="177"/>
      <c r="E83" s="177"/>
      <c r="F83" s="177"/>
      <c r="G83" s="177"/>
      <c r="H83" s="177"/>
      <c r="I83" s="177"/>
      <c r="J83" s="177"/>
      <c r="K83" s="177"/>
      <c r="L83" s="177"/>
      <c r="M83" s="177"/>
      <c r="N83" s="178"/>
    </row>
    <row r="84" spans="2:14" ht="11.45" customHeight="1">
      <c r="B84" s="54" t="s">
        <v>266</v>
      </c>
      <c r="C84" s="55" t="s">
        <v>265</v>
      </c>
      <c r="D84" s="40">
        <v>0.32</v>
      </c>
      <c r="E84" s="40">
        <v>0.32</v>
      </c>
      <c r="F84" s="40">
        <v>0.32</v>
      </c>
      <c r="G84" s="40">
        <v>0.32</v>
      </c>
      <c r="H84" s="40">
        <v>0.33</v>
      </c>
      <c r="I84" s="40">
        <v>0.32</v>
      </c>
      <c r="J84" s="40">
        <v>0.33</v>
      </c>
      <c r="K84" s="41">
        <v>-3.03</v>
      </c>
      <c r="L84" s="42">
        <v>1</v>
      </c>
      <c r="M84" s="42">
        <v>10000</v>
      </c>
      <c r="N84" s="42">
        <v>3200</v>
      </c>
    </row>
    <row r="85" spans="2:14" ht="11.45" customHeight="1">
      <c r="B85" s="174" t="s">
        <v>81</v>
      </c>
      <c r="C85" s="175"/>
      <c r="D85" s="179"/>
      <c r="E85" s="180"/>
      <c r="F85" s="180"/>
      <c r="G85" s="180"/>
      <c r="H85" s="180"/>
      <c r="I85" s="180"/>
      <c r="J85" s="180"/>
      <c r="K85" s="181"/>
      <c r="L85" s="42">
        <v>1</v>
      </c>
      <c r="M85" s="42">
        <v>10000</v>
      </c>
      <c r="N85" s="42">
        <v>3200</v>
      </c>
    </row>
    <row r="86" spans="2:14" ht="11.45" customHeight="1">
      <c r="B86" s="194" t="s">
        <v>200</v>
      </c>
      <c r="C86" s="195"/>
      <c r="D86" s="196"/>
      <c r="E86" s="197"/>
      <c r="F86" s="197"/>
      <c r="G86" s="197"/>
      <c r="H86" s="197"/>
      <c r="I86" s="197"/>
      <c r="J86" s="197"/>
      <c r="K86" s="198"/>
      <c r="L86" s="68">
        <f>L85+L82+L77+L70+L66</f>
        <v>80</v>
      </c>
      <c r="M86" s="68">
        <f>M85+M82+M77+M70+M66</f>
        <v>236325399</v>
      </c>
      <c r="N86" s="68">
        <f>N85+N82+N77+N70+N66</f>
        <v>101868250.36</v>
      </c>
    </row>
    <row r="87" spans="2:14" ht="11.45" customHeight="1">
      <c r="B87" s="182" t="s">
        <v>203</v>
      </c>
      <c r="C87" s="183"/>
      <c r="D87" s="184"/>
      <c r="E87" s="185"/>
      <c r="F87" s="185"/>
      <c r="G87" s="185"/>
      <c r="H87" s="185"/>
      <c r="I87" s="185"/>
      <c r="J87" s="185"/>
      <c r="K87" s="186"/>
      <c r="L87" s="69">
        <f>L86+L59+L42</f>
        <v>774</v>
      </c>
      <c r="M87" s="69">
        <f t="shared" ref="M87:N87" si="2">M86+M59+M42</f>
        <v>704012470</v>
      </c>
      <c r="N87" s="69">
        <f t="shared" si="2"/>
        <v>782972811.51999998</v>
      </c>
    </row>
  </sheetData>
  <mergeCells count="56">
    <mergeCell ref="B1:N1"/>
    <mergeCell ref="B43:N43"/>
    <mergeCell ref="D42:K42"/>
    <mergeCell ref="B42:C42"/>
    <mergeCell ref="D41:K41"/>
    <mergeCell ref="B41:C41"/>
    <mergeCell ref="B37:N37"/>
    <mergeCell ref="D36:K36"/>
    <mergeCell ref="B36:C36"/>
    <mergeCell ref="B3:N3"/>
    <mergeCell ref="B17:N17"/>
    <mergeCell ref="D16:K16"/>
    <mergeCell ref="B16:C16"/>
    <mergeCell ref="B33:N33"/>
    <mergeCell ref="B13:C13"/>
    <mergeCell ref="D13:K13"/>
    <mergeCell ref="B14:N14"/>
    <mergeCell ref="D32:K32"/>
    <mergeCell ref="B32:C32"/>
    <mergeCell ref="B23:N23"/>
    <mergeCell ref="D22:K22"/>
    <mergeCell ref="B22:C22"/>
    <mergeCell ref="B87:C87"/>
    <mergeCell ref="D87:K87"/>
    <mergeCell ref="B59:C59"/>
    <mergeCell ref="D59:K59"/>
    <mergeCell ref="B60:N60"/>
    <mergeCell ref="B86:C86"/>
    <mergeCell ref="D86:K86"/>
    <mergeCell ref="D70:K70"/>
    <mergeCell ref="B67:N67"/>
    <mergeCell ref="B77:C77"/>
    <mergeCell ref="B66:C66"/>
    <mergeCell ref="B82:C82"/>
    <mergeCell ref="D82:K82"/>
    <mergeCell ref="B70:C70"/>
    <mergeCell ref="B71:N71"/>
    <mergeCell ref="B78:N78"/>
    <mergeCell ref="B83:N83"/>
    <mergeCell ref="B85:C85"/>
    <mergeCell ref="D85:K85"/>
    <mergeCell ref="D77:K77"/>
    <mergeCell ref="B53:N53"/>
    <mergeCell ref="B55:C55"/>
    <mergeCell ref="B62:N62"/>
    <mergeCell ref="D55:K55"/>
    <mergeCell ref="D66:K66"/>
    <mergeCell ref="B56:N56"/>
    <mergeCell ref="B45:N45"/>
    <mergeCell ref="B49:C49"/>
    <mergeCell ref="D49:K49"/>
    <mergeCell ref="B58:C58"/>
    <mergeCell ref="D58:K58"/>
    <mergeCell ref="B50:N50"/>
    <mergeCell ref="B52:C52"/>
    <mergeCell ref="D52:K52"/>
  </mergeCells>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2"/>
  <sheetViews>
    <sheetView rightToLeft="1" topLeftCell="A25" workbookViewId="0">
      <selection activeCell="A25" sqref="A1:XFD1048576"/>
    </sheetView>
  </sheetViews>
  <sheetFormatPr defaultRowHeight="18.75"/>
  <cols>
    <col min="1" max="1" width="3.7109375" style="93" customWidth="1"/>
    <col min="2" max="2" width="25.28515625" style="93" bestFit="1" customWidth="1"/>
    <col min="3" max="3" width="12.42578125" style="93" customWidth="1"/>
    <col min="4" max="4" width="11.5703125" style="93" customWidth="1"/>
    <col min="5" max="5" width="16.28515625" style="93" customWidth="1"/>
    <col min="6" max="6" width="20.7109375" style="93" customWidth="1"/>
    <col min="7" max="256" width="9.140625" style="93"/>
    <col min="257" max="257" width="3.7109375" style="93" customWidth="1"/>
    <col min="258" max="258" width="25.28515625" style="93" bestFit="1" customWidth="1"/>
    <col min="259" max="259" width="12.42578125" style="93" customWidth="1"/>
    <col min="260" max="260" width="11.5703125" style="93" customWidth="1"/>
    <col min="261" max="261" width="16.28515625" style="93" customWidth="1"/>
    <col min="262" max="262" width="20.7109375" style="93" customWidth="1"/>
    <col min="263" max="512" width="9.140625" style="93"/>
    <col min="513" max="513" width="3.7109375" style="93" customWidth="1"/>
    <col min="514" max="514" width="25.28515625" style="93" bestFit="1" customWidth="1"/>
    <col min="515" max="515" width="12.42578125" style="93" customWidth="1"/>
    <col min="516" max="516" width="11.5703125" style="93" customWidth="1"/>
    <col min="517" max="517" width="16.28515625" style="93" customWidth="1"/>
    <col min="518" max="518" width="20.7109375" style="93" customWidth="1"/>
    <col min="519" max="768" width="9.140625" style="93"/>
    <col min="769" max="769" width="3.7109375" style="93" customWidth="1"/>
    <col min="770" max="770" width="25.28515625" style="93" bestFit="1" customWidth="1"/>
    <col min="771" max="771" width="12.42578125" style="93" customWidth="1"/>
    <col min="772" max="772" width="11.5703125" style="93" customWidth="1"/>
    <col min="773" max="773" width="16.28515625" style="93" customWidth="1"/>
    <col min="774" max="774" width="20.7109375" style="93" customWidth="1"/>
    <col min="775" max="1024" width="9.140625" style="93"/>
    <col min="1025" max="1025" width="3.7109375" style="93" customWidth="1"/>
    <col min="1026" max="1026" width="25.28515625" style="93" bestFit="1" customWidth="1"/>
    <col min="1027" max="1027" width="12.42578125" style="93" customWidth="1"/>
    <col min="1028" max="1028" width="11.5703125" style="93" customWidth="1"/>
    <col min="1029" max="1029" width="16.28515625" style="93" customWidth="1"/>
    <col min="1030" max="1030" width="20.7109375" style="93" customWidth="1"/>
    <col min="1031" max="1280" width="9.140625" style="93"/>
    <col min="1281" max="1281" width="3.7109375" style="93" customWidth="1"/>
    <col min="1282" max="1282" width="25.28515625" style="93" bestFit="1" customWidth="1"/>
    <col min="1283" max="1283" width="12.42578125" style="93" customWidth="1"/>
    <col min="1284" max="1284" width="11.5703125" style="93" customWidth="1"/>
    <col min="1285" max="1285" width="16.28515625" style="93" customWidth="1"/>
    <col min="1286" max="1286" width="20.7109375" style="93" customWidth="1"/>
    <col min="1287" max="1536" width="9.140625" style="93"/>
    <col min="1537" max="1537" width="3.7109375" style="93" customWidth="1"/>
    <col min="1538" max="1538" width="25.28515625" style="93" bestFit="1" customWidth="1"/>
    <col min="1539" max="1539" width="12.42578125" style="93" customWidth="1"/>
    <col min="1540" max="1540" width="11.5703125" style="93" customWidth="1"/>
    <col min="1541" max="1541" width="16.28515625" style="93" customWidth="1"/>
    <col min="1542" max="1542" width="20.7109375" style="93" customWidth="1"/>
    <col min="1543" max="1792" width="9.140625" style="93"/>
    <col min="1793" max="1793" width="3.7109375" style="93" customWidth="1"/>
    <col min="1794" max="1794" width="25.28515625" style="93" bestFit="1" customWidth="1"/>
    <col min="1795" max="1795" width="12.42578125" style="93" customWidth="1"/>
    <col min="1796" max="1796" width="11.5703125" style="93" customWidth="1"/>
    <col min="1797" max="1797" width="16.28515625" style="93" customWidth="1"/>
    <col min="1798" max="1798" width="20.7109375" style="93" customWidth="1"/>
    <col min="1799" max="2048" width="9.140625" style="93"/>
    <col min="2049" max="2049" width="3.7109375" style="93" customWidth="1"/>
    <col min="2050" max="2050" width="25.28515625" style="93" bestFit="1" customWidth="1"/>
    <col min="2051" max="2051" width="12.42578125" style="93" customWidth="1"/>
    <col min="2052" max="2052" width="11.5703125" style="93" customWidth="1"/>
    <col min="2053" max="2053" width="16.28515625" style="93" customWidth="1"/>
    <col min="2054" max="2054" width="20.7109375" style="93" customWidth="1"/>
    <col min="2055" max="2304" width="9.140625" style="93"/>
    <col min="2305" max="2305" width="3.7109375" style="93" customWidth="1"/>
    <col min="2306" max="2306" width="25.28515625" style="93" bestFit="1" customWidth="1"/>
    <col min="2307" max="2307" width="12.42578125" style="93" customWidth="1"/>
    <col min="2308" max="2308" width="11.5703125" style="93" customWidth="1"/>
    <col min="2309" max="2309" width="16.28515625" style="93" customWidth="1"/>
    <col min="2310" max="2310" width="20.7109375" style="93" customWidth="1"/>
    <col min="2311" max="2560" width="9.140625" style="93"/>
    <col min="2561" max="2561" width="3.7109375" style="93" customWidth="1"/>
    <col min="2562" max="2562" width="25.28515625" style="93" bestFit="1" customWidth="1"/>
    <col min="2563" max="2563" width="12.42578125" style="93" customWidth="1"/>
    <col min="2564" max="2564" width="11.5703125" style="93" customWidth="1"/>
    <col min="2565" max="2565" width="16.28515625" style="93" customWidth="1"/>
    <col min="2566" max="2566" width="20.7109375" style="93" customWidth="1"/>
    <col min="2567" max="2816" width="9.140625" style="93"/>
    <col min="2817" max="2817" width="3.7109375" style="93" customWidth="1"/>
    <col min="2818" max="2818" width="25.28515625" style="93" bestFit="1" customWidth="1"/>
    <col min="2819" max="2819" width="12.42578125" style="93" customWidth="1"/>
    <col min="2820" max="2820" width="11.5703125" style="93" customWidth="1"/>
    <col min="2821" max="2821" width="16.28515625" style="93" customWidth="1"/>
    <col min="2822" max="2822" width="20.7109375" style="93" customWidth="1"/>
    <col min="2823" max="3072" width="9.140625" style="93"/>
    <col min="3073" max="3073" width="3.7109375" style="93" customWidth="1"/>
    <col min="3074" max="3074" width="25.28515625" style="93" bestFit="1" customWidth="1"/>
    <col min="3075" max="3075" width="12.42578125" style="93" customWidth="1"/>
    <col min="3076" max="3076" width="11.5703125" style="93" customWidth="1"/>
    <col min="3077" max="3077" width="16.28515625" style="93" customWidth="1"/>
    <col min="3078" max="3078" width="20.7109375" style="93" customWidth="1"/>
    <col min="3079" max="3328" width="9.140625" style="93"/>
    <col min="3329" max="3329" width="3.7109375" style="93" customWidth="1"/>
    <col min="3330" max="3330" width="25.28515625" style="93" bestFit="1" customWidth="1"/>
    <col min="3331" max="3331" width="12.42578125" style="93" customWidth="1"/>
    <col min="3332" max="3332" width="11.5703125" style="93" customWidth="1"/>
    <col min="3333" max="3333" width="16.28515625" style="93" customWidth="1"/>
    <col min="3334" max="3334" width="20.7109375" style="93" customWidth="1"/>
    <col min="3335" max="3584" width="9.140625" style="93"/>
    <col min="3585" max="3585" width="3.7109375" style="93" customWidth="1"/>
    <col min="3586" max="3586" width="25.28515625" style="93" bestFit="1" customWidth="1"/>
    <col min="3587" max="3587" width="12.42578125" style="93" customWidth="1"/>
    <col min="3588" max="3588" width="11.5703125" style="93" customWidth="1"/>
    <col min="3589" max="3589" width="16.28515625" style="93" customWidth="1"/>
    <col min="3590" max="3590" width="20.7109375" style="93" customWidth="1"/>
    <col min="3591" max="3840" width="9.140625" style="93"/>
    <col min="3841" max="3841" width="3.7109375" style="93" customWidth="1"/>
    <col min="3842" max="3842" width="25.28515625" style="93" bestFit="1" customWidth="1"/>
    <col min="3843" max="3843" width="12.42578125" style="93" customWidth="1"/>
    <col min="3844" max="3844" width="11.5703125" style="93" customWidth="1"/>
    <col min="3845" max="3845" width="16.28515625" style="93" customWidth="1"/>
    <col min="3846" max="3846" width="20.7109375" style="93" customWidth="1"/>
    <col min="3847" max="4096" width="9.140625" style="93"/>
    <col min="4097" max="4097" width="3.7109375" style="93" customWidth="1"/>
    <col min="4098" max="4098" width="25.28515625" style="93" bestFit="1" customWidth="1"/>
    <col min="4099" max="4099" width="12.42578125" style="93" customWidth="1"/>
    <col min="4100" max="4100" width="11.5703125" style="93" customWidth="1"/>
    <col min="4101" max="4101" width="16.28515625" style="93" customWidth="1"/>
    <col min="4102" max="4102" width="20.7109375" style="93" customWidth="1"/>
    <col min="4103" max="4352" width="9.140625" style="93"/>
    <col min="4353" max="4353" width="3.7109375" style="93" customWidth="1"/>
    <col min="4354" max="4354" width="25.28515625" style="93" bestFit="1" customWidth="1"/>
    <col min="4355" max="4355" width="12.42578125" style="93" customWidth="1"/>
    <col min="4356" max="4356" width="11.5703125" style="93" customWidth="1"/>
    <col min="4357" max="4357" width="16.28515625" style="93" customWidth="1"/>
    <col min="4358" max="4358" width="20.7109375" style="93" customWidth="1"/>
    <col min="4359" max="4608" width="9.140625" style="93"/>
    <col min="4609" max="4609" width="3.7109375" style="93" customWidth="1"/>
    <col min="4610" max="4610" width="25.28515625" style="93" bestFit="1" customWidth="1"/>
    <col min="4611" max="4611" width="12.42578125" style="93" customWidth="1"/>
    <col min="4612" max="4612" width="11.5703125" style="93" customWidth="1"/>
    <col min="4613" max="4613" width="16.28515625" style="93" customWidth="1"/>
    <col min="4614" max="4614" width="20.7109375" style="93" customWidth="1"/>
    <col min="4615" max="4864" width="9.140625" style="93"/>
    <col min="4865" max="4865" width="3.7109375" style="93" customWidth="1"/>
    <col min="4866" max="4866" width="25.28515625" style="93" bestFit="1" customWidth="1"/>
    <col min="4867" max="4867" width="12.42578125" style="93" customWidth="1"/>
    <col min="4868" max="4868" width="11.5703125" style="93" customWidth="1"/>
    <col min="4869" max="4869" width="16.28515625" style="93" customWidth="1"/>
    <col min="4870" max="4870" width="20.7109375" style="93" customWidth="1"/>
    <col min="4871" max="5120" width="9.140625" style="93"/>
    <col min="5121" max="5121" width="3.7109375" style="93" customWidth="1"/>
    <col min="5122" max="5122" width="25.28515625" style="93" bestFit="1" customWidth="1"/>
    <col min="5123" max="5123" width="12.42578125" style="93" customWidth="1"/>
    <col min="5124" max="5124" width="11.5703125" style="93" customWidth="1"/>
    <col min="5125" max="5125" width="16.28515625" style="93" customWidth="1"/>
    <col min="5126" max="5126" width="20.7109375" style="93" customWidth="1"/>
    <col min="5127" max="5376" width="9.140625" style="93"/>
    <col min="5377" max="5377" width="3.7109375" style="93" customWidth="1"/>
    <col min="5378" max="5378" width="25.28515625" style="93" bestFit="1" customWidth="1"/>
    <col min="5379" max="5379" width="12.42578125" style="93" customWidth="1"/>
    <col min="5380" max="5380" width="11.5703125" style="93" customWidth="1"/>
    <col min="5381" max="5381" width="16.28515625" style="93" customWidth="1"/>
    <col min="5382" max="5382" width="20.7109375" style="93" customWidth="1"/>
    <col min="5383" max="5632" width="9.140625" style="93"/>
    <col min="5633" max="5633" width="3.7109375" style="93" customWidth="1"/>
    <col min="5634" max="5634" width="25.28515625" style="93" bestFit="1" customWidth="1"/>
    <col min="5635" max="5635" width="12.42578125" style="93" customWidth="1"/>
    <col min="5636" max="5636" width="11.5703125" style="93" customWidth="1"/>
    <col min="5637" max="5637" width="16.28515625" style="93" customWidth="1"/>
    <col min="5638" max="5638" width="20.7109375" style="93" customWidth="1"/>
    <col min="5639" max="5888" width="9.140625" style="93"/>
    <col min="5889" max="5889" width="3.7109375" style="93" customWidth="1"/>
    <col min="5890" max="5890" width="25.28515625" style="93" bestFit="1" customWidth="1"/>
    <col min="5891" max="5891" width="12.42578125" style="93" customWidth="1"/>
    <col min="5892" max="5892" width="11.5703125" style="93" customWidth="1"/>
    <col min="5893" max="5893" width="16.28515625" style="93" customWidth="1"/>
    <col min="5894" max="5894" width="20.7109375" style="93" customWidth="1"/>
    <col min="5895" max="6144" width="9.140625" style="93"/>
    <col min="6145" max="6145" width="3.7109375" style="93" customWidth="1"/>
    <col min="6146" max="6146" width="25.28515625" style="93" bestFit="1" customWidth="1"/>
    <col min="6147" max="6147" width="12.42578125" style="93" customWidth="1"/>
    <col min="6148" max="6148" width="11.5703125" style="93" customWidth="1"/>
    <col min="6149" max="6149" width="16.28515625" style="93" customWidth="1"/>
    <col min="6150" max="6150" width="20.7109375" style="93" customWidth="1"/>
    <col min="6151" max="6400" width="9.140625" style="93"/>
    <col min="6401" max="6401" width="3.7109375" style="93" customWidth="1"/>
    <col min="6402" max="6402" width="25.28515625" style="93" bestFit="1" customWidth="1"/>
    <col min="6403" max="6403" width="12.42578125" style="93" customWidth="1"/>
    <col min="6404" max="6404" width="11.5703125" style="93" customWidth="1"/>
    <col min="6405" max="6405" width="16.28515625" style="93" customWidth="1"/>
    <col min="6406" max="6406" width="20.7109375" style="93" customWidth="1"/>
    <col min="6407" max="6656" width="9.140625" style="93"/>
    <col min="6657" max="6657" width="3.7109375" style="93" customWidth="1"/>
    <col min="6658" max="6658" width="25.28515625" style="93" bestFit="1" customWidth="1"/>
    <col min="6659" max="6659" width="12.42578125" style="93" customWidth="1"/>
    <col min="6660" max="6660" width="11.5703125" style="93" customWidth="1"/>
    <col min="6661" max="6661" width="16.28515625" style="93" customWidth="1"/>
    <col min="6662" max="6662" width="20.7109375" style="93" customWidth="1"/>
    <col min="6663" max="6912" width="9.140625" style="93"/>
    <col min="6913" max="6913" width="3.7109375" style="93" customWidth="1"/>
    <col min="6914" max="6914" width="25.28515625" style="93" bestFit="1" customWidth="1"/>
    <col min="6915" max="6915" width="12.42578125" style="93" customWidth="1"/>
    <col min="6916" max="6916" width="11.5703125" style="93" customWidth="1"/>
    <col min="6917" max="6917" width="16.28515625" style="93" customWidth="1"/>
    <col min="6918" max="6918" width="20.7109375" style="93" customWidth="1"/>
    <col min="6919" max="7168" width="9.140625" style="93"/>
    <col min="7169" max="7169" width="3.7109375" style="93" customWidth="1"/>
    <col min="7170" max="7170" width="25.28515625" style="93" bestFit="1" customWidth="1"/>
    <col min="7171" max="7171" width="12.42578125" style="93" customWidth="1"/>
    <col min="7172" max="7172" width="11.5703125" style="93" customWidth="1"/>
    <col min="7173" max="7173" width="16.28515625" style="93" customWidth="1"/>
    <col min="7174" max="7174" width="20.7109375" style="93" customWidth="1"/>
    <col min="7175" max="7424" width="9.140625" style="93"/>
    <col min="7425" max="7425" width="3.7109375" style="93" customWidth="1"/>
    <col min="7426" max="7426" width="25.28515625" style="93" bestFit="1" customWidth="1"/>
    <col min="7427" max="7427" width="12.42578125" style="93" customWidth="1"/>
    <col min="7428" max="7428" width="11.5703125" style="93" customWidth="1"/>
    <col min="7429" max="7429" width="16.28515625" style="93" customWidth="1"/>
    <col min="7430" max="7430" width="20.7109375" style="93" customWidth="1"/>
    <col min="7431" max="7680" width="9.140625" style="93"/>
    <col min="7681" max="7681" width="3.7109375" style="93" customWidth="1"/>
    <col min="7682" max="7682" width="25.28515625" style="93" bestFit="1" customWidth="1"/>
    <col min="7683" max="7683" width="12.42578125" style="93" customWidth="1"/>
    <col min="7684" max="7684" width="11.5703125" style="93" customWidth="1"/>
    <col min="7685" max="7685" width="16.28515625" style="93" customWidth="1"/>
    <col min="7686" max="7686" width="20.7109375" style="93" customWidth="1"/>
    <col min="7687" max="7936" width="9.140625" style="93"/>
    <col min="7937" max="7937" width="3.7109375" style="93" customWidth="1"/>
    <col min="7938" max="7938" width="25.28515625" style="93" bestFit="1" customWidth="1"/>
    <col min="7939" max="7939" width="12.42578125" style="93" customWidth="1"/>
    <col min="7940" max="7940" width="11.5703125" style="93" customWidth="1"/>
    <col min="7941" max="7941" width="16.28515625" style="93" customWidth="1"/>
    <col min="7942" max="7942" width="20.7109375" style="93" customWidth="1"/>
    <col min="7943" max="8192" width="9.140625" style="93"/>
    <col min="8193" max="8193" width="3.7109375" style="93" customWidth="1"/>
    <col min="8194" max="8194" width="25.28515625" style="93" bestFit="1" customWidth="1"/>
    <col min="8195" max="8195" width="12.42578125" style="93" customWidth="1"/>
    <col min="8196" max="8196" width="11.5703125" style="93" customWidth="1"/>
    <col min="8197" max="8197" width="16.28515625" style="93" customWidth="1"/>
    <col min="8198" max="8198" width="20.7109375" style="93" customWidth="1"/>
    <col min="8199" max="8448" width="9.140625" style="93"/>
    <col min="8449" max="8449" width="3.7109375" style="93" customWidth="1"/>
    <col min="8450" max="8450" width="25.28515625" style="93" bestFit="1" customWidth="1"/>
    <col min="8451" max="8451" width="12.42578125" style="93" customWidth="1"/>
    <col min="8452" max="8452" width="11.5703125" style="93" customWidth="1"/>
    <col min="8453" max="8453" width="16.28515625" style="93" customWidth="1"/>
    <col min="8454" max="8454" width="20.7109375" style="93" customWidth="1"/>
    <col min="8455" max="8704" width="9.140625" style="93"/>
    <col min="8705" max="8705" width="3.7109375" style="93" customWidth="1"/>
    <col min="8706" max="8706" width="25.28515625" style="93" bestFit="1" customWidth="1"/>
    <col min="8707" max="8707" width="12.42578125" style="93" customWidth="1"/>
    <col min="8708" max="8708" width="11.5703125" style="93" customWidth="1"/>
    <col min="8709" max="8709" width="16.28515625" style="93" customWidth="1"/>
    <col min="8710" max="8710" width="20.7109375" style="93" customWidth="1"/>
    <col min="8711" max="8960" width="9.140625" style="93"/>
    <col min="8961" max="8961" width="3.7109375" style="93" customWidth="1"/>
    <col min="8962" max="8962" width="25.28515625" style="93" bestFit="1" customWidth="1"/>
    <col min="8963" max="8963" width="12.42578125" style="93" customWidth="1"/>
    <col min="8964" max="8964" width="11.5703125" style="93" customWidth="1"/>
    <col min="8965" max="8965" width="16.28515625" style="93" customWidth="1"/>
    <col min="8966" max="8966" width="20.7109375" style="93" customWidth="1"/>
    <col min="8967" max="9216" width="9.140625" style="93"/>
    <col min="9217" max="9217" width="3.7109375" style="93" customWidth="1"/>
    <col min="9218" max="9218" width="25.28515625" style="93" bestFit="1" customWidth="1"/>
    <col min="9219" max="9219" width="12.42578125" style="93" customWidth="1"/>
    <col min="9220" max="9220" width="11.5703125" style="93" customWidth="1"/>
    <col min="9221" max="9221" width="16.28515625" style="93" customWidth="1"/>
    <col min="9222" max="9222" width="20.7109375" style="93" customWidth="1"/>
    <col min="9223" max="9472" width="9.140625" style="93"/>
    <col min="9473" max="9473" width="3.7109375" style="93" customWidth="1"/>
    <col min="9474" max="9474" width="25.28515625" style="93" bestFit="1" customWidth="1"/>
    <col min="9475" max="9475" width="12.42578125" style="93" customWidth="1"/>
    <col min="9476" max="9476" width="11.5703125" style="93" customWidth="1"/>
    <col min="9477" max="9477" width="16.28515625" style="93" customWidth="1"/>
    <col min="9478" max="9478" width="20.7109375" style="93" customWidth="1"/>
    <col min="9479" max="9728" width="9.140625" style="93"/>
    <col min="9729" max="9729" width="3.7109375" style="93" customWidth="1"/>
    <col min="9730" max="9730" width="25.28515625" style="93" bestFit="1" customWidth="1"/>
    <col min="9731" max="9731" width="12.42578125" style="93" customWidth="1"/>
    <col min="9732" max="9732" width="11.5703125" style="93" customWidth="1"/>
    <col min="9733" max="9733" width="16.28515625" style="93" customWidth="1"/>
    <col min="9734" max="9734" width="20.7109375" style="93" customWidth="1"/>
    <col min="9735" max="9984" width="9.140625" style="93"/>
    <col min="9985" max="9985" width="3.7109375" style="93" customWidth="1"/>
    <col min="9986" max="9986" width="25.28515625" style="93" bestFit="1" customWidth="1"/>
    <col min="9987" max="9987" width="12.42578125" style="93" customWidth="1"/>
    <col min="9988" max="9988" width="11.5703125" style="93" customWidth="1"/>
    <col min="9989" max="9989" width="16.28515625" style="93" customWidth="1"/>
    <col min="9990" max="9990" width="20.7109375" style="93" customWidth="1"/>
    <col min="9991" max="10240" width="9.140625" style="93"/>
    <col min="10241" max="10241" width="3.7109375" style="93" customWidth="1"/>
    <col min="10242" max="10242" width="25.28515625" style="93" bestFit="1" customWidth="1"/>
    <col min="10243" max="10243" width="12.42578125" style="93" customWidth="1"/>
    <col min="10244" max="10244" width="11.5703125" style="93" customWidth="1"/>
    <col min="10245" max="10245" width="16.28515625" style="93" customWidth="1"/>
    <col min="10246" max="10246" width="20.7109375" style="93" customWidth="1"/>
    <col min="10247" max="10496" width="9.140625" style="93"/>
    <col min="10497" max="10497" width="3.7109375" style="93" customWidth="1"/>
    <col min="10498" max="10498" width="25.28515625" style="93" bestFit="1" customWidth="1"/>
    <col min="10499" max="10499" width="12.42578125" style="93" customWidth="1"/>
    <col min="10500" max="10500" width="11.5703125" style="93" customWidth="1"/>
    <col min="10501" max="10501" width="16.28515625" style="93" customWidth="1"/>
    <col min="10502" max="10502" width="20.7109375" style="93" customWidth="1"/>
    <col min="10503" max="10752" width="9.140625" style="93"/>
    <col min="10753" max="10753" width="3.7109375" style="93" customWidth="1"/>
    <col min="10754" max="10754" width="25.28515625" style="93" bestFit="1" customWidth="1"/>
    <col min="10755" max="10755" width="12.42578125" style="93" customWidth="1"/>
    <col min="10756" max="10756" width="11.5703125" style="93" customWidth="1"/>
    <col min="10757" max="10757" width="16.28515625" style="93" customWidth="1"/>
    <col min="10758" max="10758" width="20.7109375" style="93" customWidth="1"/>
    <col min="10759" max="11008" width="9.140625" style="93"/>
    <col min="11009" max="11009" width="3.7109375" style="93" customWidth="1"/>
    <col min="11010" max="11010" width="25.28515625" style="93" bestFit="1" customWidth="1"/>
    <col min="11011" max="11011" width="12.42578125" style="93" customWidth="1"/>
    <col min="11012" max="11012" width="11.5703125" style="93" customWidth="1"/>
    <col min="11013" max="11013" width="16.28515625" style="93" customWidth="1"/>
    <col min="11014" max="11014" width="20.7109375" style="93" customWidth="1"/>
    <col min="11015" max="11264" width="9.140625" style="93"/>
    <col min="11265" max="11265" width="3.7109375" style="93" customWidth="1"/>
    <col min="11266" max="11266" width="25.28515625" style="93" bestFit="1" customWidth="1"/>
    <col min="11267" max="11267" width="12.42578125" style="93" customWidth="1"/>
    <col min="11268" max="11268" width="11.5703125" style="93" customWidth="1"/>
    <col min="11269" max="11269" width="16.28515625" style="93" customWidth="1"/>
    <col min="11270" max="11270" width="20.7109375" style="93" customWidth="1"/>
    <col min="11271" max="11520" width="9.140625" style="93"/>
    <col min="11521" max="11521" width="3.7109375" style="93" customWidth="1"/>
    <col min="11522" max="11522" width="25.28515625" style="93" bestFit="1" customWidth="1"/>
    <col min="11523" max="11523" width="12.42578125" style="93" customWidth="1"/>
    <col min="11524" max="11524" width="11.5703125" style="93" customWidth="1"/>
    <col min="11525" max="11525" width="16.28515625" style="93" customWidth="1"/>
    <col min="11526" max="11526" width="20.7109375" style="93" customWidth="1"/>
    <col min="11527" max="11776" width="9.140625" style="93"/>
    <col min="11777" max="11777" width="3.7109375" style="93" customWidth="1"/>
    <col min="11778" max="11778" width="25.28515625" style="93" bestFit="1" customWidth="1"/>
    <col min="11779" max="11779" width="12.42578125" style="93" customWidth="1"/>
    <col min="11780" max="11780" width="11.5703125" style="93" customWidth="1"/>
    <col min="11781" max="11781" width="16.28515625" style="93" customWidth="1"/>
    <col min="11782" max="11782" width="20.7109375" style="93" customWidth="1"/>
    <col min="11783" max="12032" width="9.140625" style="93"/>
    <col min="12033" max="12033" width="3.7109375" style="93" customWidth="1"/>
    <col min="12034" max="12034" width="25.28515625" style="93" bestFit="1" customWidth="1"/>
    <col min="12035" max="12035" width="12.42578125" style="93" customWidth="1"/>
    <col min="12036" max="12036" width="11.5703125" style="93" customWidth="1"/>
    <col min="12037" max="12037" width="16.28515625" style="93" customWidth="1"/>
    <col min="12038" max="12038" width="20.7109375" style="93" customWidth="1"/>
    <col min="12039" max="12288" width="9.140625" style="93"/>
    <col min="12289" max="12289" width="3.7109375" style="93" customWidth="1"/>
    <col min="12290" max="12290" width="25.28515625" style="93" bestFit="1" customWidth="1"/>
    <col min="12291" max="12291" width="12.42578125" style="93" customWidth="1"/>
    <col min="12292" max="12292" width="11.5703125" style="93" customWidth="1"/>
    <col min="12293" max="12293" width="16.28515625" style="93" customWidth="1"/>
    <col min="12294" max="12294" width="20.7109375" style="93" customWidth="1"/>
    <col min="12295" max="12544" width="9.140625" style="93"/>
    <col min="12545" max="12545" width="3.7109375" style="93" customWidth="1"/>
    <col min="12546" max="12546" width="25.28515625" style="93" bestFit="1" customWidth="1"/>
    <col min="12547" max="12547" width="12.42578125" style="93" customWidth="1"/>
    <col min="12548" max="12548" width="11.5703125" style="93" customWidth="1"/>
    <col min="12549" max="12549" width="16.28515625" style="93" customWidth="1"/>
    <col min="12550" max="12550" width="20.7109375" style="93" customWidth="1"/>
    <col min="12551" max="12800" width="9.140625" style="93"/>
    <col min="12801" max="12801" width="3.7109375" style="93" customWidth="1"/>
    <col min="12802" max="12802" width="25.28515625" style="93" bestFit="1" customWidth="1"/>
    <col min="12803" max="12803" width="12.42578125" style="93" customWidth="1"/>
    <col min="12804" max="12804" width="11.5703125" style="93" customWidth="1"/>
    <col min="12805" max="12805" width="16.28515625" style="93" customWidth="1"/>
    <col min="12806" max="12806" width="20.7109375" style="93" customWidth="1"/>
    <col min="12807" max="13056" width="9.140625" style="93"/>
    <col min="13057" max="13057" width="3.7109375" style="93" customWidth="1"/>
    <col min="13058" max="13058" width="25.28515625" style="93" bestFit="1" customWidth="1"/>
    <col min="13059" max="13059" width="12.42578125" style="93" customWidth="1"/>
    <col min="13060" max="13060" width="11.5703125" style="93" customWidth="1"/>
    <col min="13061" max="13061" width="16.28515625" style="93" customWidth="1"/>
    <col min="13062" max="13062" width="20.7109375" style="93" customWidth="1"/>
    <col min="13063" max="13312" width="9.140625" style="93"/>
    <col min="13313" max="13313" width="3.7109375" style="93" customWidth="1"/>
    <col min="13314" max="13314" width="25.28515625" style="93" bestFit="1" customWidth="1"/>
    <col min="13315" max="13315" width="12.42578125" style="93" customWidth="1"/>
    <col min="13316" max="13316" width="11.5703125" style="93" customWidth="1"/>
    <col min="13317" max="13317" width="16.28515625" style="93" customWidth="1"/>
    <col min="13318" max="13318" width="20.7109375" style="93" customWidth="1"/>
    <col min="13319" max="13568" width="9.140625" style="93"/>
    <col min="13569" max="13569" width="3.7109375" style="93" customWidth="1"/>
    <col min="13570" max="13570" width="25.28515625" style="93" bestFit="1" customWidth="1"/>
    <col min="13571" max="13571" width="12.42578125" style="93" customWidth="1"/>
    <col min="13572" max="13572" width="11.5703125" style="93" customWidth="1"/>
    <col min="13573" max="13573" width="16.28515625" style="93" customWidth="1"/>
    <col min="13574" max="13574" width="20.7109375" style="93" customWidth="1"/>
    <col min="13575" max="13824" width="9.140625" style="93"/>
    <col min="13825" max="13825" width="3.7109375" style="93" customWidth="1"/>
    <col min="13826" max="13826" width="25.28515625" style="93" bestFit="1" customWidth="1"/>
    <col min="13827" max="13827" width="12.42578125" style="93" customWidth="1"/>
    <col min="13828" max="13828" width="11.5703125" style="93" customWidth="1"/>
    <col min="13829" max="13829" width="16.28515625" style="93" customWidth="1"/>
    <col min="13830" max="13830" width="20.7109375" style="93" customWidth="1"/>
    <col min="13831" max="14080" width="9.140625" style="93"/>
    <col min="14081" max="14081" width="3.7109375" style="93" customWidth="1"/>
    <col min="14082" max="14082" width="25.28515625" style="93" bestFit="1" customWidth="1"/>
    <col min="14083" max="14083" width="12.42578125" style="93" customWidth="1"/>
    <col min="14084" max="14084" width="11.5703125" style="93" customWidth="1"/>
    <col min="14085" max="14085" width="16.28515625" style="93" customWidth="1"/>
    <col min="14086" max="14086" width="20.7109375" style="93" customWidth="1"/>
    <col min="14087" max="14336" width="9.140625" style="93"/>
    <col min="14337" max="14337" width="3.7109375" style="93" customWidth="1"/>
    <col min="14338" max="14338" width="25.28515625" style="93" bestFit="1" customWidth="1"/>
    <col min="14339" max="14339" width="12.42578125" style="93" customWidth="1"/>
    <col min="14340" max="14340" width="11.5703125" style="93" customWidth="1"/>
    <col min="14341" max="14341" width="16.28515625" style="93" customWidth="1"/>
    <col min="14342" max="14342" width="20.7109375" style="93" customWidth="1"/>
    <col min="14343" max="14592" width="9.140625" style="93"/>
    <col min="14593" max="14593" width="3.7109375" style="93" customWidth="1"/>
    <col min="14594" max="14594" width="25.28515625" style="93" bestFit="1" customWidth="1"/>
    <col min="14595" max="14595" width="12.42578125" style="93" customWidth="1"/>
    <col min="14596" max="14596" width="11.5703125" style="93" customWidth="1"/>
    <col min="14597" max="14597" width="16.28515625" style="93" customWidth="1"/>
    <col min="14598" max="14598" width="20.7109375" style="93" customWidth="1"/>
    <col min="14599" max="14848" width="9.140625" style="93"/>
    <col min="14849" max="14849" width="3.7109375" style="93" customWidth="1"/>
    <col min="14850" max="14850" width="25.28515625" style="93" bestFit="1" customWidth="1"/>
    <col min="14851" max="14851" width="12.42578125" style="93" customWidth="1"/>
    <col min="14852" max="14852" width="11.5703125" style="93" customWidth="1"/>
    <col min="14853" max="14853" width="16.28515625" style="93" customWidth="1"/>
    <col min="14854" max="14854" width="20.7109375" style="93" customWidth="1"/>
    <col min="14855" max="15104" width="9.140625" style="93"/>
    <col min="15105" max="15105" width="3.7109375" style="93" customWidth="1"/>
    <col min="15106" max="15106" width="25.28515625" style="93" bestFit="1" customWidth="1"/>
    <col min="15107" max="15107" width="12.42578125" style="93" customWidth="1"/>
    <col min="15108" max="15108" width="11.5703125" style="93" customWidth="1"/>
    <col min="15109" max="15109" width="16.28515625" style="93" customWidth="1"/>
    <col min="15110" max="15110" width="20.7109375" style="93" customWidth="1"/>
    <col min="15111" max="15360" width="9.140625" style="93"/>
    <col min="15361" max="15361" width="3.7109375" style="93" customWidth="1"/>
    <col min="15362" max="15362" width="25.28515625" style="93" bestFit="1" customWidth="1"/>
    <col min="15363" max="15363" width="12.42578125" style="93" customWidth="1"/>
    <col min="15364" max="15364" width="11.5703125" style="93" customWidth="1"/>
    <col min="15365" max="15365" width="16.28515625" style="93" customWidth="1"/>
    <col min="15366" max="15366" width="20.7109375" style="93" customWidth="1"/>
    <col min="15367" max="15616" width="9.140625" style="93"/>
    <col min="15617" max="15617" width="3.7109375" style="93" customWidth="1"/>
    <col min="15618" max="15618" width="25.28515625" style="93" bestFit="1" customWidth="1"/>
    <col min="15619" max="15619" width="12.42578125" style="93" customWidth="1"/>
    <col min="15620" max="15620" width="11.5703125" style="93" customWidth="1"/>
    <col min="15621" max="15621" width="16.28515625" style="93" customWidth="1"/>
    <col min="15622" max="15622" width="20.7109375" style="93" customWidth="1"/>
    <col min="15623" max="15872" width="9.140625" style="93"/>
    <col min="15873" max="15873" width="3.7109375" style="93" customWidth="1"/>
    <col min="15874" max="15874" width="25.28515625" style="93" bestFit="1" customWidth="1"/>
    <col min="15875" max="15875" width="12.42578125" style="93" customWidth="1"/>
    <col min="15876" max="15876" width="11.5703125" style="93" customWidth="1"/>
    <col min="15877" max="15877" width="16.28515625" style="93" customWidth="1"/>
    <col min="15878" max="15878" width="20.7109375" style="93" customWidth="1"/>
    <col min="15879" max="16128" width="9.140625" style="93"/>
    <col min="16129" max="16129" width="3.7109375" style="93" customWidth="1"/>
    <col min="16130" max="16130" width="25.28515625" style="93" bestFit="1" customWidth="1"/>
    <col min="16131" max="16131" width="12.42578125" style="93" customWidth="1"/>
    <col min="16132" max="16132" width="11.5703125" style="93" customWidth="1"/>
    <col min="16133" max="16133" width="16.28515625" style="93" customWidth="1"/>
    <col min="16134" max="16134" width="20.7109375" style="93" customWidth="1"/>
    <col min="16135" max="16384" width="9.140625" style="93"/>
  </cols>
  <sheetData>
    <row r="1" spans="2:6" ht="27" customHeight="1">
      <c r="B1" s="218" t="s">
        <v>314</v>
      </c>
      <c r="C1" s="218"/>
    </row>
    <row r="2" spans="2:6" ht="18" customHeight="1">
      <c r="B2" s="108" t="s">
        <v>315</v>
      </c>
      <c r="C2" s="108"/>
      <c r="D2" s="109"/>
      <c r="E2" s="109"/>
      <c r="F2" s="109"/>
    </row>
    <row r="3" spans="2:6" ht="21.95" customHeight="1">
      <c r="B3" s="218"/>
      <c r="C3" s="218"/>
      <c r="D3" s="218"/>
    </row>
    <row r="4" spans="2:6" ht="21.95" customHeight="1">
      <c r="B4" s="217" t="s">
        <v>316</v>
      </c>
      <c r="C4" s="217"/>
      <c r="D4" s="217"/>
      <c r="E4" s="217"/>
      <c r="F4" s="217"/>
    </row>
    <row r="5" spans="2:6" ht="21.95" customHeight="1">
      <c r="B5" s="110" t="s">
        <v>28</v>
      </c>
      <c r="C5" s="111" t="s">
        <v>12</v>
      </c>
      <c r="D5" s="111" t="s">
        <v>3</v>
      </c>
      <c r="E5" s="111" t="s">
        <v>35</v>
      </c>
      <c r="F5" s="111" t="s">
        <v>1</v>
      </c>
    </row>
    <row r="6" spans="2:6" ht="21.95" customHeight="1">
      <c r="B6" s="219" t="s">
        <v>21</v>
      </c>
      <c r="C6" s="220"/>
      <c r="D6" s="220"/>
      <c r="E6" s="220"/>
      <c r="F6" s="221"/>
    </row>
    <row r="7" spans="2:6" ht="21.95" customHeight="1">
      <c r="B7" s="112" t="s">
        <v>317</v>
      </c>
      <c r="C7" s="113" t="s">
        <v>180</v>
      </c>
      <c r="D7" s="114">
        <v>15</v>
      </c>
      <c r="E7" s="114">
        <v>40000000</v>
      </c>
      <c r="F7" s="114">
        <v>45600000</v>
      </c>
    </row>
    <row r="8" spans="2:6" ht="21.95" customHeight="1">
      <c r="B8" s="115" t="s">
        <v>318</v>
      </c>
      <c r="C8" s="116" t="s">
        <v>210</v>
      </c>
      <c r="D8" s="114">
        <v>1</v>
      </c>
      <c r="E8" s="114">
        <v>36000000</v>
      </c>
      <c r="F8" s="114">
        <v>6840000</v>
      </c>
    </row>
    <row r="9" spans="2:6" ht="21.95" customHeight="1">
      <c r="B9" s="206" t="s">
        <v>22</v>
      </c>
      <c r="C9" s="207"/>
      <c r="D9" s="114">
        <f>SUM(D7:D8)</f>
        <v>16</v>
      </c>
      <c r="E9" s="114">
        <f>SUM(E7:E8)</f>
        <v>76000000</v>
      </c>
      <c r="F9" s="114">
        <f>SUM(F7:F8)</f>
        <v>52440000</v>
      </c>
    </row>
    <row r="10" spans="2:6" ht="21.95" customHeight="1">
      <c r="B10" s="208" t="s">
        <v>319</v>
      </c>
      <c r="C10" s="209"/>
      <c r="D10" s="209"/>
      <c r="E10" s="209"/>
      <c r="F10" s="210"/>
    </row>
    <row r="11" spans="2:6" ht="21.95" customHeight="1">
      <c r="B11" s="115" t="s">
        <v>320</v>
      </c>
      <c r="C11" s="116" t="s">
        <v>93</v>
      </c>
      <c r="D11" s="114">
        <v>7</v>
      </c>
      <c r="E11" s="114">
        <v>4000000</v>
      </c>
      <c r="F11" s="114">
        <v>5480000</v>
      </c>
    </row>
    <row r="12" spans="2:6" ht="21.75" customHeight="1">
      <c r="B12" s="211" t="s">
        <v>321</v>
      </c>
      <c r="C12" s="212"/>
      <c r="D12" s="114">
        <f>SUM(D11)</f>
        <v>7</v>
      </c>
      <c r="E12" s="114">
        <f>SUM(E11)</f>
        <v>4000000</v>
      </c>
      <c r="F12" s="114">
        <f>SUM(F11)</f>
        <v>5480000</v>
      </c>
    </row>
    <row r="13" spans="2:6" ht="23.25" customHeight="1">
      <c r="B13" s="208" t="s">
        <v>322</v>
      </c>
      <c r="C13" s="209"/>
      <c r="D13" s="209"/>
      <c r="E13" s="209"/>
      <c r="F13" s="210"/>
    </row>
    <row r="14" spans="2:6" ht="21" customHeight="1">
      <c r="B14" s="117" t="s">
        <v>323</v>
      </c>
      <c r="C14" s="118" t="s">
        <v>103</v>
      </c>
      <c r="D14" s="114">
        <v>8</v>
      </c>
      <c r="E14" s="114">
        <v>5400000</v>
      </c>
      <c r="F14" s="114">
        <v>38927778.899999999</v>
      </c>
    </row>
    <row r="15" spans="2:6" ht="21" customHeight="1">
      <c r="B15" s="211" t="s">
        <v>324</v>
      </c>
      <c r="C15" s="212"/>
      <c r="D15" s="114">
        <f>SUM(D14)</f>
        <v>8</v>
      </c>
      <c r="E15" s="114">
        <f>SUM(E14)</f>
        <v>5400000</v>
      </c>
      <c r="F15" s="114">
        <f>SUM(F14)</f>
        <v>38927778.899999999</v>
      </c>
    </row>
    <row r="16" spans="2:6" ht="21" customHeight="1">
      <c r="B16" s="211" t="s">
        <v>325</v>
      </c>
      <c r="C16" s="212"/>
      <c r="D16" s="114">
        <f>D9+D12+D15</f>
        <v>31</v>
      </c>
      <c r="E16" s="114">
        <f>E9+E12+E15</f>
        <v>85400000</v>
      </c>
      <c r="F16" s="114">
        <f>F9+F12+F15</f>
        <v>96847778.900000006</v>
      </c>
    </row>
    <row r="17" spans="2:6">
      <c r="B17" s="119"/>
      <c r="C17" s="119"/>
      <c r="D17" s="119"/>
      <c r="E17" s="119"/>
      <c r="F17" s="119"/>
    </row>
    <row r="18" spans="2:6">
      <c r="B18" s="217" t="s">
        <v>326</v>
      </c>
      <c r="C18" s="217"/>
      <c r="D18" s="217"/>
      <c r="E18" s="217"/>
      <c r="F18" s="217"/>
    </row>
    <row r="19" spans="2:6" ht="21.75" customHeight="1">
      <c r="B19" s="120" t="s">
        <v>28</v>
      </c>
      <c r="C19" s="121" t="s">
        <v>12</v>
      </c>
      <c r="D19" s="121" t="s">
        <v>3</v>
      </c>
      <c r="E19" s="121" t="s">
        <v>35</v>
      </c>
      <c r="F19" s="121" t="s">
        <v>1</v>
      </c>
    </row>
    <row r="20" spans="2:6" ht="21.75" customHeight="1">
      <c r="B20" s="208" t="s">
        <v>21</v>
      </c>
      <c r="C20" s="209"/>
      <c r="D20" s="209"/>
      <c r="E20" s="209"/>
      <c r="F20" s="210"/>
    </row>
    <row r="21" spans="2:6" ht="21.75" customHeight="1">
      <c r="B21" s="115" t="s">
        <v>327</v>
      </c>
      <c r="C21" s="116" t="s">
        <v>290</v>
      </c>
      <c r="D21" s="114">
        <v>8</v>
      </c>
      <c r="E21" s="114">
        <v>5856000</v>
      </c>
      <c r="F21" s="114">
        <v>3011120</v>
      </c>
    </row>
    <row r="22" spans="2:6" ht="21.75" customHeight="1">
      <c r="B22" s="206" t="s">
        <v>22</v>
      </c>
      <c r="C22" s="207"/>
      <c r="D22" s="114">
        <f>SUM(D21)</f>
        <v>8</v>
      </c>
      <c r="E22" s="114">
        <f>SUM(E21)</f>
        <v>5856000</v>
      </c>
      <c r="F22" s="114">
        <f>SUM(F21)</f>
        <v>3011120</v>
      </c>
    </row>
    <row r="23" spans="2:6" ht="21.75" customHeight="1">
      <c r="B23" s="208" t="s">
        <v>322</v>
      </c>
      <c r="C23" s="209"/>
      <c r="D23" s="209"/>
      <c r="E23" s="209"/>
      <c r="F23" s="210"/>
    </row>
    <row r="24" spans="2:6" ht="21.75" customHeight="1">
      <c r="B24" s="117" t="s">
        <v>323</v>
      </c>
      <c r="C24" s="118" t="s">
        <v>103</v>
      </c>
      <c r="D24" s="114">
        <v>89</v>
      </c>
      <c r="E24" s="114">
        <v>28500000</v>
      </c>
      <c r="F24" s="114">
        <v>205346569.34</v>
      </c>
    </row>
    <row r="25" spans="2:6" ht="21.75" customHeight="1">
      <c r="B25" s="211" t="s">
        <v>324</v>
      </c>
      <c r="C25" s="212"/>
      <c r="D25" s="114">
        <f>SUM(D24)</f>
        <v>89</v>
      </c>
      <c r="E25" s="114">
        <f>SUM(E24)</f>
        <v>28500000</v>
      </c>
      <c r="F25" s="114">
        <f>SUM(F24)</f>
        <v>205346569.34</v>
      </c>
    </row>
    <row r="26" spans="2:6">
      <c r="B26" s="211" t="s">
        <v>325</v>
      </c>
      <c r="C26" s="212"/>
      <c r="D26" s="114">
        <f>D22+D25</f>
        <v>97</v>
      </c>
      <c r="E26" s="114">
        <f>E22+E25</f>
        <v>34356000</v>
      </c>
      <c r="F26" s="114">
        <f>F22+F25</f>
        <v>208357689.34</v>
      </c>
    </row>
    <row r="27" spans="2:6">
      <c r="B27" s="213" t="s">
        <v>328</v>
      </c>
      <c r="C27" s="213"/>
      <c r="D27" s="213"/>
      <c r="E27" s="213"/>
      <c r="F27" s="213"/>
    </row>
    <row r="28" spans="2:6">
      <c r="B28" s="122" t="s">
        <v>28</v>
      </c>
      <c r="C28" s="123" t="s">
        <v>12</v>
      </c>
      <c r="D28" s="123" t="s">
        <v>3</v>
      </c>
      <c r="E28" s="123" t="s">
        <v>35</v>
      </c>
      <c r="F28" s="123" t="s">
        <v>1</v>
      </c>
    </row>
    <row r="29" spans="2:6">
      <c r="B29" s="214" t="s">
        <v>319</v>
      </c>
      <c r="C29" s="215"/>
      <c r="D29" s="215"/>
      <c r="E29" s="215"/>
      <c r="F29" s="216"/>
    </row>
    <row r="30" spans="2:6">
      <c r="B30" s="115" t="s">
        <v>329</v>
      </c>
      <c r="C30" s="116" t="s">
        <v>71</v>
      </c>
      <c r="D30" s="124">
        <v>5</v>
      </c>
      <c r="E30" s="124">
        <v>300000</v>
      </c>
      <c r="F30" s="124">
        <v>808000</v>
      </c>
    </row>
    <row r="31" spans="2:6">
      <c r="B31" s="204" t="s">
        <v>321</v>
      </c>
      <c r="C31" s="205"/>
      <c r="D31" s="124">
        <f>SUM(D30)</f>
        <v>5</v>
      </c>
      <c r="E31" s="124">
        <f>SUM(E30)</f>
        <v>300000</v>
      </c>
      <c r="F31" s="124">
        <f>SUM(F30)</f>
        <v>808000</v>
      </c>
    </row>
    <row r="32" spans="2:6">
      <c r="B32" s="204" t="s">
        <v>325</v>
      </c>
      <c r="C32" s="205"/>
      <c r="D32" s="124">
        <f>D31</f>
        <v>5</v>
      </c>
      <c r="E32" s="124">
        <f>E31</f>
        <v>300000</v>
      </c>
      <c r="F32" s="124">
        <f>F31</f>
        <v>808000</v>
      </c>
    </row>
  </sheetData>
  <mergeCells count="20">
    <mergeCell ref="B20:F20"/>
    <mergeCell ref="B1:C1"/>
    <mergeCell ref="B3:D3"/>
    <mergeCell ref="B4:F4"/>
    <mergeCell ref="B6:F6"/>
    <mergeCell ref="B9:C9"/>
    <mergeCell ref="B10:F10"/>
    <mergeCell ref="B12:C12"/>
    <mergeCell ref="B13:F13"/>
    <mergeCell ref="B15:C15"/>
    <mergeCell ref="B16:C16"/>
    <mergeCell ref="B18:F18"/>
    <mergeCell ref="B31:C31"/>
    <mergeCell ref="B32:C32"/>
    <mergeCell ref="B22:C22"/>
    <mergeCell ref="B23:F23"/>
    <mergeCell ref="B25:C25"/>
    <mergeCell ref="B26:C26"/>
    <mergeCell ref="B27:F27"/>
    <mergeCell ref="B29:F29"/>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1"/>
  <sheetViews>
    <sheetView rightToLeft="1" tabSelected="1" topLeftCell="A49" zoomScaleNormal="100" zoomScaleSheetLayoutView="95" workbookViewId="0">
      <selection activeCell="B3" sqref="B3:E30"/>
    </sheetView>
  </sheetViews>
  <sheetFormatPr defaultColWidth="9" defaultRowHeight="15"/>
  <cols>
    <col min="1" max="1" width="1.5703125" style="8" customWidth="1"/>
    <col min="2" max="2" width="27" style="8" customWidth="1"/>
    <col min="3" max="3" width="15.5703125" style="8" customWidth="1"/>
    <col min="4" max="4" width="22.28515625" style="8" customWidth="1"/>
    <col min="5" max="5" width="21.28515625" style="8" customWidth="1"/>
    <col min="6" max="16384" width="9" style="8"/>
  </cols>
  <sheetData>
    <row r="1" spans="2:8" ht="12.75" customHeight="1">
      <c r="B1" s="231" t="s">
        <v>308</v>
      </c>
      <c r="C1" s="231"/>
      <c r="D1" s="231"/>
      <c r="E1" s="231"/>
    </row>
    <row r="2" spans="2:8" ht="13.5" customHeight="1">
      <c r="B2" s="14" t="s">
        <v>11</v>
      </c>
      <c r="C2" s="14" t="s">
        <v>12</v>
      </c>
      <c r="D2" s="14" t="s">
        <v>29</v>
      </c>
      <c r="E2" s="14" t="s">
        <v>30</v>
      </c>
    </row>
    <row r="3" spans="2:8" ht="11.1" customHeight="1">
      <c r="B3" s="228" t="s">
        <v>21</v>
      </c>
      <c r="C3" s="229"/>
      <c r="D3" s="229"/>
      <c r="E3" s="230"/>
    </row>
    <row r="4" spans="2:8" ht="11.1" customHeight="1">
      <c r="B4" s="15" t="s">
        <v>61</v>
      </c>
      <c r="C4" s="16" t="s">
        <v>62</v>
      </c>
      <c r="D4" s="17">
        <v>2.29</v>
      </c>
      <c r="E4" s="83">
        <v>2.29</v>
      </c>
    </row>
    <row r="5" spans="2:8" ht="11.1" customHeight="1">
      <c r="B5" s="15" t="s">
        <v>118</v>
      </c>
      <c r="C5" s="16" t="s">
        <v>119</v>
      </c>
      <c r="D5" s="40">
        <v>0.69</v>
      </c>
      <c r="E5" s="83">
        <v>0.69</v>
      </c>
    </row>
    <row r="6" spans="2:8" ht="11.1" customHeight="1">
      <c r="B6" s="15" t="s">
        <v>270</v>
      </c>
      <c r="C6" s="16" t="s">
        <v>271</v>
      </c>
      <c r="D6" s="40">
        <v>1.08</v>
      </c>
      <c r="E6" s="84">
        <v>1.08</v>
      </c>
      <c r="F6" s="64"/>
      <c r="G6" s="64"/>
      <c r="H6" s="65"/>
    </row>
    <row r="7" spans="2:8" ht="11.1" customHeight="1">
      <c r="B7" s="15" t="s">
        <v>153</v>
      </c>
      <c r="C7" s="16" t="s">
        <v>154</v>
      </c>
      <c r="D7" s="40">
        <v>1.02</v>
      </c>
      <c r="E7" s="84">
        <v>1.02</v>
      </c>
      <c r="F7" s="64"/>
      <c r="G7" s="64"/>
      <c r="H7" s="65"/>
    </row>
    <row r="8" spans="2:8" ht="11.1" customHeight="1">
      <c r="B8" s="15" t="s">
        <v>47</v>
      </c>
      <c r="C8" s="16" t="s">
        <v>46</v>
      </c>
      <c r="D8" s="40">
        <v>0.54</v>
      </c>
      <c r="E8" s="84">
        <v>0.54</v>
      </c>
      <c r="F8" s="64"/>
      <c r="G8" s="64"/>
      <c r="H8" s="65"/>
    </row>
    <row r="9" spans="2:8" ht="11.1" customHeight="1">
      <c r="B9" s="38" t="s">
        <v>297</v>
      </c>
      <c r="C9" s="39" t="s">
        <v>298</v>
      </c>
      <c r="D9" s="40">
        <v>0.28999999999999998</v>
      </c>
      <c r="E9" s="84">
        <v>0.28999999999999998</v>
      </c>
      <c r="F9" s="64"/>
      <c r="G9" s="64"/>
      <c r="H9" s="65"/>
    </row>
    <row r="10" spans="2:8" ht="11.1" customHeight="1">
      <c r="B10" s="15" t="s">
        <v>116</v>
      </c>
      <c r="C10" s="16" t="s">
        <v>117</v>
      </c>
      <c r="D10" s="40">
        <v>0.53</v>
      </c>
      <c r="E10" s="84">
        <v>0.53</v>
      </c>
      <c r="F10" s="64"/>
      <c r="G10" s="64"/>
      <c r="H10" s="65"/>
    </row>
    <row r="11" spans="2:8" ht="11.1" customHeight="1">
      <c r="B11" s="234" t="s">
        <v>38</v>
      </c>
      <c r="C11" s="235"/>
      <c r="D11" s="235"/>
      <c r="E11" s="236"/>
      <c r="F11" s="64"/>
      <c r="G11" s="64"/>
      <c r="H11" s="65"/>
    </row>
    <row r="12" spans="2:8" ht="11.1" customHeight="1">
      <c r="B12" s="38" t="s">
        <v>63</v>
      </c>
      <c r="C12" s="39" t="s">
        <v>64</v>
      </c>
      <c r="D12" s="40">
        <v>2.21</v>
      </c>
      <c r="E12" s="63">
        <v>2.21</v>
      </c>
      <c r="F12" s="64"/>
      <c r="G12" s="64"/>
      <c r="H12" s="65"/>
    </row>
    <row r="13" spans="2:8" ht="11.1" customHeight="1">
      <c r="B13" s="234" t="s">
        <v>31</v>
      </c>
      <c r="C13" s="235"/>
      <c r="D13" s="235"/>
      <c r="E13" s="236"/>
      <c r="F13" s="64"/>
      <c r="G13" s="64"/>
      <c r="H13" s="65"/>
    </row>
    <row r="14" spans="2:8" ht="11.1" customHeight="1">
      <c r="B14" s="38" t="s">
        <v>125</v>
      </c>
      <c r="C14" s="39" t="s">
        <v>126</v>
      </c>
      <c r="D14" s="40">
        <v>0.5</v>
      </c>
      <c r="E14" s="63">
        <v>0.5</v>
      </c>
      <c r="F14" s="64"/>
      <c r="G14" s="64"/>
      <c r="H14" s="65"/>
    </row>
    <row r="15" spans="2:8" ht="11.1" customHeight="1">
      <c r="B15" s="38" t="s">
        <v>268</v>
      </c>
      <c r="C15" s="39" t="s">
        <v>269</v>
      </c>
      <c r="D15" s="102">
        <v>0.42</v>
      </c>
      <c r="E15" s="84">
        <v>0.42</v>
      </c>
      <c r="F15" s="64"/>
      <c r="G15" s="64"/>
      <c r="H15" s="65"/>
    </row>
    <row r="16" spans="2:8" ht="11.1" customHeight="1">
      <c r="B16" s="232" t="s">
        <v>23</v>
      </c>
      <c r="C16" s="229"/>
      <c r="D16" s="229"/>
      <c r="E16" s="233"/>
    </row>
    <row r="17" spans="2:8" ht="11.1" customHeight="1">
      <c r="B17" s="15" t="s">
        <v>114</v>
      </c>
      <c r="C17" s="16" t="s">
        <v>115</v>
      </c>
      <c r="D17" s="40">
        <v>1.5</v>
      </c>
      <c r="E17" s="85">
        <v>1.5</v>
      </c>
    </row>
    <row r="18" spans="2:8" ht="11.1" customHeight="1">
      <c r="B18" s="15" t="s">
        <v>293</v>
      </c>
      <c r="C18" s="16" t="s">
        <v>294</v>
      </c>
      <c r="D18" s="40">
        <v>1.05</v>
      </c>
      <c r="E18" s="85">
        <v>1.05</v>
      </c>
    </row>
    <row r="19" spans="2:8" ht="11.1" customHeight="1">
      <c r="B19" s="228" t="s">
        <v>24</v>
      </c>
      <c r="C19" s="229"/>
      <c r="D19" s="229"/>
      <c r="E19" s="230"/>
    </row>
    <row r="20" spans="2:8" ht="11.1" customHeight="1">
      <c r="B20" s="15" t="s">
        <v>76</v>
      </c>
      <c r="C20" s="16" t="s">
        <v>77</v>
      </c>
      <c r="D20" s="104">
        <v>1.4</v>
      </c>
      <c r="E20" s="84">
        <v>1.4</v>
      </c>
    </row>
    <row r="21" spans="2:8" ht="11.1" customHeight="1">
      <c r="B21" s="15" t="s">
        <v>273</v>
      </c>
      <c r="C21" s="16" t="s">
        <v>274</v>
      </c>
      <c r="D21" s="40">
        <v>2</v>
      </c>
      <c r="E21" s="84">
        <v>2</v>
      </c>
    </row>
    <row r="22" spans="2:8" ht="11.1" customHeight="1">
      <c r="B22" s="15" t="s">
        <v>101</v>
      </c>
      <c r="C22" s="16" t="s">
        <v>102</v>
      </c>
      <c r="D22" s="40">
        <v>0.84</v>
      </c>
      <c r="E22" s="84">
        <v>0.84</v>
      </c>
    </row>
    <row r="23" spans="2:8" ht="11.1" customHeight="1">
      <c r="B23" s="15" t="s">
        <v>211</v>
      </c>
      <c r="C23" s="16" t="s">
        <v>212</v>
      </c>
      <c r="D23" s="40">
        <v>2.37</v>
      </c>
      <c r="E23" s="84">
        <v>2.2999999999999998</v>
      </c>
    </row>
    <row r="24" spans="2:8" ht="11.1" customHeight="1">
      <c r="B24" s="225" t="s">
        <v>26</v>
      </c>
      <c r="C24" s="226"/>
      <c r="D24" s="226"/>
      <c r="E24" s="227"/>
    </row>
    <row r="25" spans="2:8" ht="11.1" customHeight="1">
      <c r="B25" s="38" t="s">
        <v>197</v>
      </c>
      <c r="C25" s="39" t="s">
        <v>196</v>
      </c>
      <c r="D25" s="40">
        <v>20.75</v>
      </c>
      <c r="E25" s="84">
        <v>20.75</v>
      </c>
    </row>
    <row r="26" spans="2:8" ht="11.1" customHeight="1">
      <c r="B26" s="38" t="s">
        <v>107</v>
      </c>
      <c r="C26" s="39" t="s">
        <v>108</v>
      </c>
      <c r="D26" s="40">
        <v>8</v>
      </c>
      <c r="E26" s="84">
        <v>8</v>
      </c>
    </row>
    <row r="27" spans="2:8" ht="11.1" customHeight="1">
      <c r="B27" s="225" t="s">
        <v>40</v>
      </c>
      <c r="C27" s="226"/>
      <c r="D27" s="226"/>
      <c r="E27" s="227"/>
      <c r="F27" s="70"/>
      <c r="G27" s="70"/>
      <c r="H27" s="65"/>
    </row>
    <row r="28" spans="2:8" ht="11.1" customHeight="1">
      <c r="B28" s="15" t="s">
        <v>171</v>
      </c>
      <c r="C28" s="16" t="s">
        <v>172</v>
      </c>
      <c r="D28" s="40">
        <v>100</v>
      </c>
      <c r="E28" s="83">
        <v>100</v>
      </c>
      <c r="F28" s="70"/>
      <c r="G28" s="70"/>
      <c r="H28" s="65"/>
    </row>
    <row r="29" spans="2:8" ht="11.1" customHeight="1">
      <c r="B29" s="15" t="s">
        <v>145</v>
      </c>
      <c r="C29" s="16" t="s">
        <v>146</v>
      </c>
      <c r="D29" s="40">
        <v>7</v>
      </c>
      <c r="E29" s="84">
        <v>7</v>
      </c>
      <c r="F29" s="70"/>
      <c r="G29" s="70"/>
      <c r="H29" s="65"/>
    </row>
    <row r="30" spans="2:8" ht="11.1" customHeight="1">
      <c r="B30" s="38" t="s">
        <v>96</v>
      </c>
      <c r="C30" s="39" t="s">
        <v>97</v>
      </c>
      <c r="D30" s="40">
        <v>27</v>
      </c>
      <c r="E30" s="84">
        <v>27</v>
      </c>
      <c r="F30" s="70"/>
      <c r="G30" s="70"/>
      <c r="H30" s="65"/>
    </row>
    <row r="31" spans="2:8" ht="12" customHeight="1">
      <c r="B31" s="231" t="s">
        <v>307</v>
      </c>
      <c r="C31" s="231"/>
      <c r="D31" s="231"/>
      <c r="E31" s="231"/>
    </row>
    <row r="32" spans="2:8" ht="11.1" customHeight="1">
      <c r="B32" s="225" t="s">
        <v>21</v>
      </c>
      <c r="C32" s="226"/>
      <c r="D32" s="226"/>
      <c r="E32" s="227"/>
    </row>
    <row r="33" spans="2:8" ht="11.1" customHeight="1">
      <c r="B33" s="15" t="s">
        <v>54</v>
      </c>
      <c r="C33" s="16" t="s">
        <v>53</v>
      </c>
      <c r="D33" s="17">
        <v>1</v>
      </c>
      <c r="E33" s="17">
        <v>1</v>
      </c>
    </row>
    <row r="34" spans="2:8" ht="11.1" customHeight="1">
      <c r="B34" s="15" t="s">
        <v>74</v>
      </c>
      <c r="C34" s="16" t="s">
        <v>75</v>
      </c>
      <c r="D34" s="17">
        <v>1</v>
      </c>
      <c r="E34" s="83">
        <v>1</v>
      </c>
    </row>
    <row r="35" spans="2:8" ht="11.1" customHeight="1">
      <c r="B35" s="15" t="s">
        <v>88</v>
      </c>
      <c r="C35" s="16" t="s">
        <v>89</v>
      </c>
      <c r="D35" s="17">
        <v>0.35</v>
      </c>
      <c r="E35" s="17">
        <v>0.35</v>
      </c>
    </row>
    <row r="36" spans="2:8" ht="11.1" customHeight="1">
      <c r="B36" s="15" t="s">
        <v>110</v>
      </c>
      <c r="C36" s="16" t="s">
        <v>111</v>
      </c>
      <c r="D36" s="17">
        <v>1</v>
      </c>
      <c r="E36" s="83">
        <v>1</v>
      </c>
    </row>
    <row r="37" spans="2:8" ht="11.1" customHeight="1">
      <c r="B37" s="15" t="s">
        <v>121</v>
      </c>
      <c r="C37" s="16" t="s">
        <v>122</v>
      </c>
      <c r="D37" s="17">
        <v>1</v>
      </c>
      <c r="E37" s="83">
        <v>1</v>
      </c>
    </row>
    <row r="38" spans="2:8" ht="11.1" customHeight="1">
      <c r="B38" s="15" t="s">
        <v>123</v>
      </c>
      <c r="C38" s="16" t="s">
        <v>124</v>
      </c>
      <c r="D38" s="17">
        <v>1</v>
      </c>
      <c r="E38" s="83">
        <v>1</v>
      </c>
    </row>
    <row r="39" spans="2:8" ht="11.1" customHeight="1">
      <c r="B39" s="15" t="s">
        <v>55</v>
      </c>
      <c r="C39" s="16" t="s">
        <v>177</v>
      </c>
      <c r="D39" s="86">
        <v>1</v>
      </c>
      <c r="E39" s="87">
        <v>1</v>
      </c>
    </row>
    <row r="40" spans="2:8" ht="11.1" customHeight="1">
      <c r="B40" s="15" t="s">
        <v>221</v>
      </c>
      <c r="C40" s="16" t="s">
        <v>220</v>
      </c>
      <c r="D40" s="40">
        <v>0.34</v>
      </c>
      <c r="E40" s="86">
        <v>0.34</v>
      </c>
    </row>
    <row r="41" spans="2:8" ht="11.1" customHeight="1">
      <c r="B41" s="15" t="s">
        <v>228</v>
      </c>
      <c r="C41" s="16" t="s">
        <v>229</v>
      </c>
      <c r="D41" s="88">
        <v>0.24</v>
      </c>
      <c r="E41" s="88">
        <v>0.24</v>
      </c>
    </row>
    <row r="42" spans="2:8" ht="11.1" customHeight="1">
      <c r="B42" s="89" t="s">
        <v>249</v>
      </c>
      <c r="C42" s="90" t="s">
        <v>248</v>
      </c>
      <c r="D42" s="40">
        <v>0.11</v>
      </c>
      <c r="E42" s="63">
        <v>0.11</v>
      </c>
    </row>
    <row r="43" spans="2:8" ht="11.1" customHeight="1">
      <c r="B43" s="38" t="s">
        <v>251</v>
      </c>
      <c r="C43" s="39" t="s">
        <v>252</v>
      </c>
      <c r="D43" s="63">
        <v>0.24</v>
      </c>
      <c r="E43" s="63">
        <v>0.24</v>
      </c>
      <c r="G43" s="64"/>
      <c r="H43" s="65"/>
    </row>
    <row r="44" spans="2:8" ht="11.1" customHeight="1">
      <c r="B44" s="91" t="s">
        <v>169</v>
      </c>
      <c r="C44" s="92" t="s">
        <v>170</v>
      </c>
      <c r="D44" s="40">
        <v>1.75</v>
      </c>
      <c r="E44" s="63">
        <v>1.75</v>
      </c>
      <c r="G44" s="64"/>
      <c r="H44" s="65"/>
    </row>
    <row r="45" spans="2:8" ht="11.1" customHeight="1">
      <c r="B45" s="91" t="s">
        <v>264</v>
      </c>
      <c r="C45" s="92" t="s">
        <v>263</v>
      </c>
      <c r="D45" s="88">
        <v>1</v>
      </c>
      <c r="E45" s="63">
        <v>1</v>
      </c>
      <c r="G45" s="64"/>
      <c r="H45" s="65"/>
    </row>
    <row r="46" spans="2:8" ht="11.1" customHeight="1">
      <c r="B46" s="15" t="s">
        <v>52</v>
      </c>
      <c r="C46" s="16" t="s">
        <v>51</v>
      </c>
      <c r="D46" s="40">
        <v>1</v>
      </c>
      <c r="E46" s="63">
        <v>1</v>
      </c>
    </row>
    <row r="47" spans="2:8" ht="11.1" customHeight="1">
      <c r="B47" s="15" t="s">
        <v>284</v>
      </c>
      <c r="C47" s="16" t="s">
        <v>285</v>
      </c>
      <c r="D47" s="40">
        <v>1</v>
      </c>
      <c r="E47" s="63">
        <v>1</v>
      </c>
    </row>
    <row r="48" spans="2:8" ht="11.1" customHeight="1">
      <c r="B48" s="15" t="s">
        <v>291</v>
      </c>
      <c r="C48" s="16" t="s">
        <v>292</v>
      </c>
      <c r="D48" s="40">
        <v>0.81</v>
      </c>
      <c r="E48" s="63">
        <v>0.81</v>
      </c>
    </row>
    <row r="49" spans="2:5" ht="11.1" customHeight="1">
      <c r="B49" s="222" t="s">
        <v>31</v>
      </c>
      <c r="C49" s="223"/>
      <c r="D49" s="223"/>
      <c r="E49" s="224"/>
    </row>
    <row r="50" spans="2:5" ht="11.1" customHeight="1">
      <c r="B50" s="15" t="s">
        <v>41</v>
      </c>
      <c r="C50" s="16" t="s">
        <v>42</v>
      </c>
      <c r="D50" s="17">
        <v>0.96</v>
      </c>
      <c r="E50" s="83">
        <v>0.96</v>
      </c>
    </row>
    <row r="51" spans="2:5" ht="11.1" customHeight="1">
      <c r="B51" s="38" t="s">
        <v>254</v>
      </c>
      <c r="C51" s="39" t="s">
        <v>253</v>
      </c>
      <c r="D51" s="40">
        <v>0.74</v>
      </c>
      <c r="E51" s="63">
        <v>0.74</v>
      </c>
    </row>
    <row r="52" spans="2:5" ht="11.1" customHeight="1">
      <c r="B52" s="222" t="s">
        <v>32</v>
      </c>
      <c r="C52" s="223"/>
      <c r="D52" s="223"/>
      <c r="E52" s="224"/>
    </row>
    <row r="53" spans="2:5" ht="11.1" customHeight="1">
      <c r="B53" s="15" t="s">
        <v>87</v>
      </c>
      <c r="C53" s="16" t="s">
        <v>86</v>
      </c>
      <c r="D53" s="17">
        <v>0.9</v>
      </c>
      <c r="E53" s="83">
        <v>0.9</v>
      </c>
    </row>
    <row r="54" spans="2:5" ht="11.1" customHeight="1">
      <c r="B54" s="15" t="s">
        <v>105</v>
      </c>
      <c r="C54" s="16" t="s">
        <v>106</v>
      </c>
      <c r="D54" s="17">
        <v>0.5</v>
      </c>
      <c r="E54" s="83">
        <v>0.5</v>
      </c>
    </row>
    <row r="55" spans="2:5" ht="11.1" customHeight="1">
      <c r="B55" s="15" t="s">
        <v>230</v>
      </c>
      <c r="C55" s="16" t="s">
        <v>231</v>
      </c>
      <c r="D55" s="17">
        <v>0.38</v>
      </c>
      <c r="E55" s="83">
        <v>0.38</v>
      </c>
    </row>
    <row r="56" spans="2:5" ht="11.1" customHeight="1">
      <c r="B56" s="222" t="s">
        <v>23</v>
      </c>
      <c r="C56" s="223"/>
      <c r="D56" s="223"/>
      <c r="E56" s="224"/>
    </row>
    <row r="57" spans="2:5" ht="11.1" customHeight="1">
      <c r="B57" s="15" t="s">
        <v>147</v>
      </c>
      <c r="C57" s="16" t="s">
        <v>148</v>
      </c>
      <c r="D57" s="17" t="s">
        <v>33</v>
      </c>
      <c r="E57" s="83" t="s">
        <v>33</v>
      </c>
    </row>
    <row r="58" spans="2:5" ht="11.1" customHeight="1">
      <c r="B58" s="225" t="s">
        <v>26</v>
      </c>
      <c r="C58" s="226"/>
      <c r="D58" s="226"/>
      <c r="E58" s="227"/>
    </row>
    <row r="59" spans="2:5" ht="11.1" customHeight="1">
      <c r="B59" s="15" t="s">
        <v>165</v>
      </c>
      <c r="C59" s="16" t="s">
        <v>166</v>
      </c>
      <c r="D59" s="17" t="s">
        <v>33</v>
      </c>
      <c r="E59" s="83" t="s">
        <v>33</v>
      </c>
    </row>
    <row r="60" spans="2:5" ht="11.1" customHeight="1">
      <c r="B60" s="228" t="s">
        <v>24</v>
      </c>
      <c r="C60" s="229"/>
      <c r="D60" s="229"/>
      <c r="E60" s="230"/>
    </row>
    <row r="61" spans="2:5" ht="11.1" customHeight="1">
      <c r="B61" s="18" t="s">
        <v>201</v>
      </c>
      <c r="C61" s="19" t="s">
        <v>202</v>
      </c>
      <c r="D61" s="88">
        <v>100</v>
      </c>
      <c r="E61" s="63">
        <v>100</v>
      </c>
    </row>
    <row r="62" spans="2:5" ht="11.1" customHeight="1">
      <c r="B62" s="18" t="s">
        <v>234</v>
      </c>
      <c r="C62" s="19" t="s">
        <v>235</v>
      </c>
      <c r="D62" s="88">
        <v>1.7</v>
      </c>
      <c r="E62" s="63">
        <v>1.7</v>
      </c>
    </row>
    <row r="63" spans="2:5" ht="11.25" customHeight="1">
      <c r="B63" s="231" t="s">
        <v>306</v>
      </c>
      <c r="C63" s="231"/>
      <c r="D63" s="231"/>
      <c r="E63" s="231"/>
    </row>
    <row r="64" spans="2:5" ht="11.1" customHeight="1">
      <c r="B64" s="225" t="s">
        <v>21</v>
      </c>
      <c r="C64" s="226"/>
      <c r="D64" s="226"/>
      <c r="E64" s="227"/>
    </row>
    <row r="65" spans="2:5" ht="11.1" customHeight="1">
      <c r="B65" s="18" t="s">
        <v>238</v>
      </c>
      <c r="C65" s="19" t="s">
        <v>239</v>
      </c>
      <c r="D65" s="40">
        <v>1.3</v>
      </c>
      <c r="E65" s="17">
        <v>1.3</v>
      </c>
    </row>
    <row r="66" spans="2:5" ht="11.1" customHeight="1">
      <c r="B66" s="222" t="s">
        <v>32</v>
      </c>
      <c r="C66" s="223"/>
      <c r="D66" s="223"/>
      <c r="E66" s="224"/>
    </row>
    <row r="67" spans="2:5" ht="11.1" customHeight="1">
      <c r="B67" s="18" t="s">
        <v>144</v>
      </c>
      <c r="C67" s="19" t="s">
        <v>143</v>
      </c>
      <c r="D67" s="17">
        <v>0.45</v>
      </c>
      <c r="E67" s="17">
        <v>0.45</v>
      </c>
    </row>
    <row r="68" spans="2:5" ht="11.1" customHeight="1">
      <c r="B68" s="18" t="s">
        <v>240</v>
      </c>
      <c r="C68" s="19" t="s">
        <v>241</v>
      </c>
      <c r="D68" s="40">
        <v>0.25</v>
      </c>
      <c r="E68" s="63">
        <v>0.25</v>
      </c>
    </row>
    <row r="69" spans="2:5" ht="11.1" customHeight="1">
      <c r="B69" s="15" t="s">
        <v>141</v>
      </c>
      <c r="C69" s="16" t="s">
        <v>142</v>
      </c>
      <c r="D69" s="40">
        <v>0.16</v>
      </c>
      <c r="E69" s="63">
        <v>0.16</v>
      </c>
    </row>
    <row r="70" spans="2:5" ht="11.1" customHeight="1">
      <c r="B70" s="222" t="s">
        <v>23</v>
      </c>
      <c r="C70" s="223"/>
      <c r="D70" s="223"/>
      <c r="E70" s="224"/>
    </row>
    <row r="71" spans="2:5" ht="11.1" customHeight="1">
      <c r="B71" s="38" t="s">
        <v>134</v>
      </c>
      <c r="C71" s="39" t="s">
        <v>131</v>
      </c>
      <c r="D71" s="40">
        <v>0.42</v>
      </c>
      <c r="E71" s="63">
        <v>0.42</v>
      </c>
    </row>
  </sheetData>
  <mergeCells count="19">
    <mergeCell ref="B56:E56"/>
    <mergeCell ref="B52:E52"/>
    <mergeCell ref="B63:E63"/>
    <mergeCell ref="B70:E70"/>
    <mergeCell ref="B64:E64"/>
    <mergeCell ref="B60:E60"/>
    <mergeCell ref="B49:E49"/>
    <mergeCell ref="B1:E1"/>
    <mergeCell ref="B3:E3"/>
    <mergeCell ref="B16:E16"/>
    <mergeCell ref="B32:E32"/>
    <mergeCell ref="B31:E31"/>
    <mergeCell ref="B24:E24"/>
    <mergeCell ref="B11:E11"/>
    <mergeCell ref="B19:E19"/>
    <mergeCell ref="B27:E27"/>
    <mergeCell ref="B13:E13"/>
    <mergeCell ref="B58:E58"/>
    <mergeCell ref="B66:E66"/>
  </mergeCells>
  <pageMargins left="0" right="0" top="0" bottom="0" header="0" footer="0"/>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rightToLeft="1" zoomScaleNormal="100" workbookViewId="0">
      <selection activeCell="A5" sqref="A5:XFD5"/>
    </sheetView>
  </sheetViews>
  <sheetFormatPr defaultRowHeight="15"/>
  <cols>
    <col min="1" max="1" width="1.28515625" style="2" customWidth="1"/>
    <col min="2" max="2" width="24.28515625" style="2" customWidth="1"/>
    <col min="3" max="3" width="14.85546875" style="12" customWidth="1"/>
    <col min="4" max="4" width="74.28515625" style="2" customWidth="1"/>
    <col min="5" max="82" width="9" style="2"/>
    <col min="83" max="83" width="23.28515625" style="2" customWidth="1"/>
    <col min="84" max="84" width="10.5703125" style="2" customWidth="1"/>
    <col min="85" max="85" width="9.42578125" style="2" customWidth="1"/>
    <col min="86" max="86" width="14.5703125" style="2" customWidth="1"/>
    <col min="87" max="87" width="12.7109375" style="2" customWidth="1"/>
    <col min="88" max="88" width="30.5703125" style="2" customWidth="1"/>
    <col min="89" max="338" width="9" style="2"/>
    <col min="339" max="339" width="23.28515625" style="2" customWidth="1"/>
    <col min="340" max="340" width="10.5703125" style="2" customWidth="1"/>
    <col min="341" max="341" width="9.42578125" style="2" customWidth="1"/>
    <col min="342" max="342" width="14.5703125" style="2" customWidth="1"/>
    <col min="343" max="343" width="12.7109375" style="2" customWidth="1"/>
    <col min="344" max="344" width="30.5703125" style="2" customWidth="1"/>
    <col min="345" max="594" width="9" style="2"/>
    <col min="595" max="595" width="23.28515625" style="2" customWidth="1"/>
    <col min="596" max="596" width="10.5703125" style="2" customWidth="1"/>
    <col min="597" max="597" width="9.42578125" style="2" customWidth="1"/>
    <col min="598" max="598" width="14.5703125" style="2" customWidth="1"/>
    <col min="599" max="599" width="12.7109375" style="2" customWidth="1"/>
    <col min="600" max="600" width="30.5703125" style="2" customWidth="1"/>
    <col min="601" max="850" width="9" style="2"/>
    <col min="851" max="851" width="23.28515625" style="2" customWidth="1"/>
    <col min="852" max="852" width="10.5703125" style="2" customWidth="1"/>
    <col min="853" max="853" width="9.42578125" style="2" customWidth="1"/>
    <col min="854" max="854" width="14.5703125" style="2" customWidth="1"/>
    <col min="855" max="855" width="12.7109375" style="2" customWidth="1"/>
    <col min="856" max="856" width="30.5703125" style="2" customWidth="1"/>
    <col min="857" max="1106" width="9" style="2"/>
    <col min="1107" max="1107" width="23.28515625" style="2" customWidth="1"/>
    <col min="1108" max="1108" width="10.5703125" style="2" customWidth="1"/>
    <col min="1109" max="1109" width="9.42578125" style="2" customWidth="1"/>
    <col min="1110" max="1110" width="14.5703125" style="2" customWidth="1"/>
    <col min="1111" max="1111" width="12.7109375" style="2" customWidth="1"/>
    <col min="1112" max="1112" width="30.5703125" style="2" customWidth="1"/>
    <col min="1113" max="1362" width="9" style="2"/>
    <col min="1363" max="1363" width="23.28515625" style="2" customWidth="1"/>
    <col min="1364" max="1364" width="10.5703125" style="2" customWidth="1"/>
    <col min="1365" max="1365" width="9.42578125" style="2" customWidth="1"/>
    <col min="1366" max="1366" width="14.5703125" style="2" customWidth="1"/>
    <col min="1367" max="1367" width="12.7109375" style="2" customWidth="1"/>
    <col min="1368" max="1368" width="30.5703125" style="2" customWidth="1"/>
    <col min="1369" max="1618" width="9" style="2"/>
    <col min="1619" max="1619" width="23.28515625" style="2" customWidth="1"/>
    <col min="1620" max="1620" width="10.5703125" style="2" customWidth="1"/>
    <col min="1621" max="1621" width="9.42578125" style="2" customWidth="1"/>
    <col min="1622" max="1622" width="14.5703125" style="2" customWidth="1"/>
    <col min="1623" max="1623" width="12.7109375" style="2" customWidth="1"/>
    <col min="1624" max="1624" width="30.5703125" style="2" customWidth="1"/>
    <col min="1625" max="1874" width="9" style="2"/>
    <col min="1875" max="1875" width="23.28515625" style="2" customWidth="1"/>
    <col min="1876" max="1876" width="10.5703125" style="2" customWidth="1"/>
    <col min="1877" max="1877" width="9.42578125" style="2" customWidth="1"/>
    <col min="1878" max="1878" width="14.5703125" style="2" customWidth="1"/>
    <col min="1879" max="1879" width="12.7109375" style="2" customWidth="1"/>
    <col min="1880" max="1880" width="30.5703125" style="2" customWidth="1"/>
    <col min="1881" max="2130" width="9" style="2"/>
    <col min="2131" max="2131" width="23.28515625" style="2" customWidth="1"/>
    <col min="2132" max="2132" width="10.5703125" style="2" customWidth="1"/>
    <col min="2133" max="2133" width="9.42578125" style="2" customWidth="1"/>
    <col min="2134" max="2134" width="14.5703125" style="2" customWidth="1"/>
    <col min="2135" max="2135" width="12.7109375" style="2" customWidth="1"/>
    <col min="2136" max="2136" width="30.5703125" style="2" customWidth="1"/>
    <col min="2137" max="2386" width="9" style="2"/>
    <col min="2387" max="2387" width="23.28515625" style="2" customWidth="1"/>
    <col min="2388" max="2388" width="10.5703125" style="2" customWidth="1"/>
    <col min="2389" max="2389" width="9.42578125" style="2" customWidth="1"/>
    <col min="2390" max="2390" width="14.5703125" style="2" customWidth="1"/>
    <col min="2391" max="2391" width="12.7109375" style="2" customWidth="1"/>
    <col min="2392" max="2392" width="30.5703125" style="2" customWidth="1"/>
    <col min="2393" max="2642" width="9" style="2"/>
    <col min="2643" max="2643" width="23.28515625" style="2" customWidth="1"/>
    <col min="2644" max="2644" width="10.5703125" style="2" customWidth="1"/>
    <col min="2645" max="2645" width="9.42578125" style="2" customWidth="1"/>
    <col min="2646" max="2646" width="14.5703125" style="2" customWidth="1"/>
    <col min="2647" max="2647" width="12.7109375" style="2" customWidth="1"/>
    <col min="2648" max="2648" width="30.5703125" style="2" customWidth="1"/>
    <col min="2649" max="2898" width="9" style="2"/>
    <col min="2899" max="2899" width="23.28515625" style="2" customWidth="1"/>
    <col min="2900" max="2900" width="10.5703125" style="2" customWidth="1"/>
    <col min="2901" max="2901" width="9.42578125" style="2" customWidth="1"/>
    <col min="2902" max="2902" width="14.5703125" style="2" customWidth="1"/>
    <col min="2903" max="2903" width="12.7109375" style="2" customWidth="1"/>
    <col min="2904" max="2904" width="30.5703125" style="2" customWidth="1"/>
    <col min="2905" max="3154" width="9" style="2"/>
    <col min="3155" max="3155" width="23.28515625" style="2" customWidth="1"/>
    <col min="3156" max="3156" width="10.5703125" style="2" customWidth="1"/>
    <col min="3157" max="3157" width="9.42578125" style="2" customWidth="1"/>
    <col min="3158" max="3158" width="14.5703125" style="2" customWidth="1"/>
    <col min="3159" max="3159" width="12.7109375" style="2" customWidth="1"/>
    <col min="3160" max="3160" width="30.5703125" style="2" customWidth="1"/>
    <col min="3161" max="3410" width="9" style="2"/>
    <col min="3411" max="3411" width="23.28515625" style="2" customWidth="1"/>
    <col min="3412" max="3412" width="10.5703125" style="2" customWidth="1"/>
    <col min="3413" max="3413" width="9.42578125" style="2" customWidth="1"/>
    <col min="3414" max="3414" width="14.5703125" style="2" customWidth="1"/>
    <col min="3415" max="3415" width="12.7109375" style="2" customWidth="1"/>
    <col min="3416" max="3416" width="30.5703125" style="2" customWidth="1"/>
    <col min="3417" max="3666" width="9" style="2"/>
    <col min="3667" max="3667" width="23.28515625" style="2" customWidth="1"/>
    <col min="3668" max="3668" width="10.5703125" style="2" customWidth="1"/>
    <col min="3669" max="3669" width="9.42578125" style="2" customWidth="1"/>
    <col min="3670" max="3670" width="14.5703125" style="2" customWidth="1"/>
    <col min="3671" max="3671" width="12.7109375" style="2" customWidth="1"/>
    <col min="3672" max="3672" width="30.5703125" style="2" customWidth="1"/>
    <col min="3673" max="3922" width="9" style="2"/>
    <col min="3923" max="3923" width="23.28515625" style="2" customWidth="1"/>
    <col min="3924" max="3924" width="10.5703125" style="2" customWidth="1"/>
    <col min="3925" max="3925" width="9.42578125" style="2" customWidth="1"/>
    <col min="3926" max="3926" width="14.5703125" style="2" customWidth="1"/>
    <col min="3927" max="3927" width="12.7109375" style="2" customWidth="1"/>
    <col min="3928" max="3928" width="30.5703125" style="2" customWidth="1"/>
    <col min="3929" max="4178" width="9" style="2"/>
    <col min="4179" max="4179" width="23.28515625" style="2" customWidth="1"/>
    <col min="4180" max="4180" width="10.5703125" style="2" customWidth="1"/>
    <col min="4181" max="4181" width="9.42578125" style="2" customWidth="1"/>
    <col min="4182" max="4182" width="14.5703125" style="2" customWidth="1"/>
    <col min="4183" max="4183" width="12.7109375" style="2" customWidth="1"/>
    <col min="4184" max="4184" width="30.5703125" style="2" customWidth="1"/>
    <col min="4185" max="4434" width="9" style="2"/>
    <col min="4435" max="4435" width="23.28515625" style="2" customWidth="1"/>
    <col min="4436" max="4436" width="10.5703125" style="2" customWidth="1"/>
    <col min="4437" max="4437" width="9.42578125" style="2" customWidth="1"/>
    <col min="4438" max="4438" width="14.5703125" style="2" customWidth="1"/>
    <col min="4439" max="4439" width="12.7109375" style="2" customWidth="1"/>
    <col min="4440" max="4440" width="30.5703125" style="2" customWidth="1"/>
    <col min="4441" max="4690" width="9" style="2"/>
    <col min="4691" max="4691" width="23.28515625" style="2" customWidth="1"/>
    <col min="4692" max="4692" width="10.5703125" style="2" customWidth="1"/>
    <col min="4693" max="4693" width="9.42578125" style="2" customWidth="1"/>
    <col min="4694" max="4694" width="14.5703125" style="2" customWidth="1"/>
    <col min="4695" max="4695" width="12.7109375" style="2" customWidth="1"/>
    <col min="4696" max="4696" width="30.5703125" style="2" customWidth="1"/>
    <col min="4697" max="4946" width="9" style="2"/>
    <col min="4947" max="4947" width="23.28515625" style="2" customWidth="1"/>
    <col min="4948" max="4948" width="10.5703125" style="2" customWidth="1"/>
    <col min="4949" max="4949" width="9.42578125" style="2" customWidth="1"/>
    <col min="4950" max="4950" width="14.5703125" style="2" customWidth="1"/>
    <col min="4951" max="4951" width="12.7109375" style="2" customWidth="1"/>
    <col min="4952" max="4952" width="30.5703125" style="2" customWidth="1"/>
    <col min="4953" max="5202" width="9" style="2"/>
    <col min="5203" max="5203" width="23.28515625" style="2" customWidth="1"/>
    <col min="5204" max="5204" width="10.5703125" style="2" customWidth="1"/>
    <col min="5205" max="5205" width="9.42578125" style="2" customWidth="1"/>
    <col min="5206" max="5206" width="14.5703125" style="2" customWidth="1"/>
    <col min="5207" max="5207" width="12.7109375" style="2" customWidth="1"/>
    <col min="5208" max="5208" width="30.5703125" style="2" customWidth="1"/>
    <col min="5209" max="5458" width="9" style="2"/>
    <col min="5459" max="5459" width="23.28515625" style="2" customWidth="1"/>
    <col min="5460" max="5460" width="10.5703125" style="2" customWidth="1"/>
    <col min="5461" max="5461" width="9.42578125" style="2" customWidth="1"/>
    <col min="5462" max="5462" width="14.5703125" style="2" customWidth="1"/>
    <col min="5463" max="5463" width="12.7109375" style="2" customWidth="1"/>
    <col min="5464" max="5464" width="30.5703125" style="2" customWidth="1"/>
    <col min="5465" max="5714" width="9" style="2"/>
    <col min="5715" max="5715" width="23.28515625" style="2" customWidth="1"/>
    <col min="5716" max="5716" width="10.5703125" style="2" customWidth="1"/>
    <col min="5717" max="5717" width="9.42578125" style="2" customWidth="1"/>
    <col min="5718" max="5718" width="14.5703125" style="2" customWidth="1"/>
    <col min="5719" max="5719" width="12.7109375" style="2" customWidth="1"/>
    <col min="5720" max="5720" width="30.5703125" style="2" customWidth="1"/>
    <col min="5721" max="5970" width="9" style="2"/>
    <col min="5971" max="5971" width="23.28515625" style="2" customWidth="1"/>
    <col min="5972" max="5972" width="10.5703125" style="2" customWidth="1"/>
    <col min="5973" max="5973" width="9.42578125" style="2" customWidth="1"/>
    <col min="5974" max="5974" width="14.5703125" style="2" customWidth="1"/>
    <col min="5975" max="5975" width="12.7109375" style="2" customWidth="1"/>
    <col min="5976" max="5976" width="30.5703125" style="2" customWidth="1"/>
    <col min="5977" max="6226" width="9" style="2"/>
    <col min="6227" max="6227" width="23.28515625" style="2" customWidth="1"/>
    <col min="6228" max="6228" width="10.5703125" style="2" customWidth="1"/>
    <col min="6229" max="6229" width="9.42578125" style="2" customWidth="1"/>
    <col min="6230" max="6230" width="14.5703125" style="2" customWidth="1"/>
    <col min="6231" max="6231" width="12.7109375" style="2" customWidth="1"/>
    <col min="6232" max="6232" width="30.5703125" style="2" customWidth="1"/>
    <col min="6233" max="6482" width="9" style="2"/>
    <col min="6483" max="6483" width="23.28515625" style="2" customWidth="1"/>
    <col min="6484" max="6484" width="10.5703125" style="2" customWidth="1"/>
    <col min="6485" max="6485" width="9.42578125" style="2" customWidth="1"/>
    <col min="6486" max="6486" width="14.5703125" style="2" customWidth="1"/>
    <col min="6487" max="6487" width="12.7109375" style="2" customWidth="1"/>
    <col min="6488" max="6488" width="30.5703125" style="2" customWidth="1"/>
    <col min="6489" max="6738" width="9" style="2"/>
    <col min="6739" max="6739" width="23.28515625" style="2" customWidth="1"/>
    <col min="6740" max="6740" width="10.5703125" style="2" customWidth="1"/>
    <col min="6741" max="6741" width="9.42578125" style="2" customWidth="1"/>
    <col min="6742" max="6742" width="14.5703125" style="2" customWidth="1"/>
    <col min="6743" max="6743" width="12.7109375" style="2" customWidth="1"/>
    <col min="6744" max="6744" width="30.5703125" style="2" customWidth="1"/>
    <col min="6745" max="6994" width="9" style="2"/>
    <col min="6995" max="6995" width="23.28515625" style="2" customWidth="1"/>
    <col min="6996" max="6996" width="10.5703125" style="2" customWidth="1"/>
    <col min="6997" max="6997" width="9.42578125" style="2" customWidth="1"/>
    <col min="6998" max="6998" width="14.5703125" style="2" customWidth="1"/>
    <col min="6999" max="6999" width="12.7109375" style="2" customWidth="1"/>
    <col min="7000" max="7000" width="30.5703125" style="2" customWidth="1"/>
    <col min="7001" max="7250" width="9" style="2"/>
    <col min="7251" max="7251" width="23.28515625" style="2" customWidth="1"/>
    <col min="7252" max="7252" width="10.5703125" style="2" customWidth="1"/>
    <col min="7253" max="7253" width="9.42578125" style="2" customWidth="1"/>
    <col min="7254" max="7254" width="14.5703125" style="2" customWidth="1"/>
    <col min="7255" max="7255" width="12.7109375" style="2" customWidth="1"/>
    <col min="7256" max="7256" width="30.5703125" style="2" customWidth="1"/>
    <col min="7257" max="7506" width="9" style="2"/>
    <col min="7507" max="7507" width="23.28515625" style="2" customWidth="1"/>
    <col min="7508" max="7508" width="10.5703125" style="2" customWidth="1"/>
    <col min="7509" max="7509" width="9.42578125" style="2" customWidth="1"/>
    <col min="7510" max="7510" width="14.5703125" style="2" customWidth="1"/>
    <col min="7511" max="7511" width="12.7109375" style="2" customWidth="1"/>
    <col min="7512" max="7512" width="30.5703125" style="2" customWidth="1"/>
    <col min="7513" max="7762" width="9" style="2"/>
    <col min="7763" max="7763" width="23.28515625" style="2" customWidth="1"/>
    <col min="7764" max="7764" width="10.5703125" style="2" customWidth="1"/>
    <col min="7765" max="7765" width="9.42578125" style="2" customWidth="1"/>
    <col min="7766" max="7766" width="14.5703125" style="2" customWidth="1"/>
    <col min="7767" max="7767" width="12.7109375" style="2" customWidth="1"/>
    <col min="7768" max="7768" width="30.5703125" style="2" customWidth="1"/>
    <col min="7769" max="8018" width="9" style="2"/>
    <col min="8019" max="8019" width="23.28515625" style="2" customWidth="1"/>
    <col min="8020" max="8020" width="10.5703125" style="2" customWidth="1"/>
    <col min="8021" max="8021" width="9.42578125" style="2" customWidth="1"/>
    <col min="8022" max="8022" width="14.5703125" style="2" customWidth="1"/>
    <col min="8023" max="8023" width="12.7109375" style="2" customWidth="1"/>
    <col min="8024" max="8024" width="30.5703125" style="2" customWidth="1"/>
    <col min="8025" max="8274" width="9" style="2"/>
    <col min="8275" max="8275" width="23.28515625" style="2" customWidth="1"/>
    <col min="8276" max="8276" width="10.5703125" style="2" customWidth="1"/>
    <col min="8277" max="8277" width="9.42578125" style="2" customWidth="1"/>
    <col min="8278" max="8278" width="14.5703125" style="2" customWidth="1"/>
    <col min="8279" max="8279" width="12.7109375" style="2" customWidth="1"/>
    <col min="8280" max="8280" width="30.5703125" style="2" customWidth="1"/>
    <col min="8281" max="8530" width="9" style="2"/>
    <col min="8531" max="8531" width="23.28515625" style="2" customWidth="1"/>
    <col min="8532" max="8532" width="10.5703125" style="2" customWidth="1"/>
    <col min="8533" max="8533" width="9.42578125" style="2" customWidth="1"/>
    <col min="8534" max="8534" width="14.5703125" style="2" customWidth="1"/>
    <col min="8535" max="8535" width="12.7109375" style="2" customWidth="1"/>
    <col min="8536" max="8536" width="30.5703125" style="2" customWidth="1"/>
    <col min="8537" max="8786" width="9" style="2"/>
    <col min="8787" max="8787" width="23.28515625" style="2" customWidth="1"/>
    <col min="8788" max="8788" width="10.5703125" style="2" customWidth="1"/>
    <col min="8789" max="8789" width="9.42578125" style="2" customWidth="1"/>
    <col min="8790" max="8790" width="14.5703125" style="2" customWidth="1"/>
    <col min="8791" max="8791" width="12.7109375" style="2" customWidth="1"/>
    <col min="8792" max="8792" width="30.5703125" style="2" customWidth="1"/>
    <col min="8793" max="9042" width="9" style="2"/>
    <col min="9043" max="9043" width="23.28515625" style="2" customWidth="1"/>
    <col min="9044" max="9044" width="10.5703125" style="2" customWidth="1"/>
    <col min="9045" max="9045" width="9.42578125" style="2" customWidth="1"/>
    <col min="9046" max="9046" width="14.5703125" style="2" customWidth="1"/>
    <col min="9047" max="9047" width="12.7109375" style="2" customWidth="1"/>
    <col min="9048" max="9048" width="30.5703125" style="2" customWidth="1"/>
    <col min="9049" max="9298" width="9" style="2"/>
    <col min="9299" max="9299" width="23.28515625" style="2" customWidth="1"/>
    <col min="9300" max="9300" width="10.5703125" style="2" customWidth="1"/>
    <col min="9301" max="9301" width="9.42578125" style="2" customWidth="1"/>
    <col min="9302" max="9302" width="14.5703125" style="2" customWidth="1"/>
    <col min="9303" max="9303" width="12.7109375" style="2" customWidth="1"/>
    <col min="9304" max="9304" width="30.5703125" style="2" customWidth="1"/>
    <col min="9305" max="9554" width="9" style="2"/>
    <col min="9555" max="9555" width="23.28515625" style="2" customWidth="1"/>
    <col min="9556" max="9556" width="10.5703125" style="2" customWidth="1"/>
    <col min="9557" max="9557" width="9.42578125" style="2" customWidth="1"/>
    <col min="9558" max="9558" width="14.5703125" style="2" customWidth="1"/>
    <col min="9559" max="9559" width="12.7109375" style="2" customWidth="1"/>
    <col min="9560" max="9560" width="30.5703125" style="2" customWidth="1"/>
    <col min="9561" max="9810" width="9" style="2"/>
    <col min="9811" max="9811" width="23.28515625" style="2" customWidth="1"/>
    <col min="9812" max="9812" width="10.5703125" style="2" customWidth="1"/>
    <col min="9813" max="9813" width="9.42578125" style="2" customWidth="1"/>
    <col min="9814" max="9814" width="14.5703125" style="2" customWidth="1"/>
    <col min="9815" max="9815" width="12.7109375" style="2" customWidth="1"/>
    <col min="9816" max="9816" width="30.5703125" style="2" customWidth="1"/>
    <col min="9817" max="10066" width="9" style="2"/>
    <col min="10067" max="10067" width="23.28515625" style="2" customWidth="1"/>
    <col min="10068" max="10068" width="10.5703125" style="2" customWidth="1"/>
    <col min="10069" max="10069" width="9.42578125" style="2" customWidth="1"/>
    <col min="10070" max="10070" width="14.5703125" style="2" customWidth="1"/>
    <col min="10071" max="10071" width="12.7109375" style="2" customWidth="1"/>
    <col min="10072" max="10072" width="30.5703125" style="2" customWidth="1"/>
    <col min="10073" max="10322" width="9" style="2"/>
    <col min="10323" max="10323" width="23.28515625" style="2" customWidth="1"/>
    <col min="10324" max="10324" width="10.5703125" style="2" customWidth="1"/>
    <col min="10325" max="10325" width="9.42578125" style="2" customWidth="1"/>
    <col min="10326" max="10326" width="14.5703125" style="2" customWidth="1"/>
    <col min="10327" max="10327" width="12.7109375" style="2" customWidth="1"/>
    <col min="10328" max="10328" width="30.5703125" style="2" customWidth="1"/>
    <col min="10329" max="10578" width="9" style="2"/>
    <col min="10579" max="10579" width="23.28515625" style="2" customWidth="1"/>
    <col min="10580" max="10580" width="10.5703125" style="2" customWidth="1"/>
    <col min="10581" max="10581" width="9.42578125" style="2" customWidth="1"/>
    <col min="10582" max="10582" width="14.5703125" style="2" customWidth="1"/>
    <col min="10583" max="10583" width="12.7109375" style="2" customWidth="1"/>
    <col min="10584" max="10584" width="30.5703125" style="2" customWidth="1"/>
    <col min="10585" max="10834" width="9" style="2"/>
    <col min="10835" max="10835" width="23.28515625" style="2" customWidth="1"/>
    <col min="10836" max="10836" width="10.5703125" style="2" customWidth="1"/>
    <col min="10837" max="10837" width="9.42578125" style="2" customWidth="1"/>
    <col min="10838" max="10838" width="14.5703125" style="2" customWidth="1"/>
    <col min="10839" max="10839" width="12.7109375" style="2" customWidth="1"/>
    <col min="10840" max="10840" width="30.5703125" style="2" customWidth="1"/>
    <col min="10841" max="11090" width="9" style="2"/>
    <col min="11091" max="11091" width="23.28515625" style="2" customWidth="1"/>
    <col min="11092" max="11092" width="10.5703125" style="2" customWidth="1"/>
    <col min="11093" max="11093" width="9.42578125" style="2" customWidth="1"/>
    <col min="11094" max="11094" width="14.5703125" style="2" customWidth="1"/>
    <col min="11095" max="11095" width="12.7109375" style="2" customWidth="1"/>
    <col min="11096" max="11096" width="30.5703125" style="2" customWidth="1"/>
    <col min="11097" max="11346" width="9" style="2"/>
    <col min="11347" max="11347" width="23.28515625" style="2" customWidth="1"/>
    <col min="11348" max="11348" width="10.5703125" style="2" customWidth="1"/>
    <col min="11349" max="11349" width="9.42578125" style="2" customWidth="1"/>
    <col min="11350" max="11350" width="14.5703125" style="2" customWidth="1"/>
    <col min="11351" max="11351" width="12.7109375" style="2" customWidth="1"/>
    <col min="11352" max="11352" width="30.5703125" style="2" customWidth="1"/>
    <col min="11353" max="11602" width="9" style="2"/>
    <col min="11603" max="11603" width="23.28515625" style="2" customWidth="1"/>
    <col min="11604" max="11604" width="10.5703125" style="2" customWidth="1"/>
    <col min="11605" max="11605" width="9.42578125" style="2" customWidth="1"/>
    <col min="11606" max="11606" width="14.5703125" style="2" customWidth="1"/>
    <col min="11607" max="11607" width="12.7109375" style="2" customWidth="1"/>
    <col min="11608" max="11608" width="30.5703125" style="2" customWidth="1"/>
    <col min="11609" max="11858" width="9" style="2"/>
    <col min="11859" max="11859" width="23.28515625" style="2" customWidth="1"/>
    <col min="11860" max="11860" width="10.5703125" style="2" customWidth="1"/>
    <col min="11861" max="11861" width="9.42578125" style="2" customWidth="1"/>
    <col min="11862" max="11862" width="14.5703125" style="2" customWidth="1"/>
    <col min="11863" max="11863" width="12.7109375" style="2" customWidth="1"/>
    <col min="11864" max="11864" width="30.5703125" style="2" customWidth="1"/>
    <col min="11865" max="12114" width="9" style="2"/>
    <col min="12115" max="12115" width="23.28515625" style="2" customWidth="1"/>
    <col min="12116" max="12116" width="10.5703125" style="2" customWidth="1"/>
    <col min="12117" max="12117" width="9.42578125" style="2" customWidth="1"/>
    <col min="12118" max="12118" width="14.5703125" style="2" customWidth="1"/>
    <col min="12119" max="12119" width="12.7109375" style="2" customWidth="1"/>
    <col min="12120" max="12120" width="30.5703125" style="2" customWidth="1"/>
    <col min="12121" max="12370" width="9" style="2"/>
    <col min="12371" max="12371" width="23.28515625" style="2" customWidth="1"/>
    <col min="12372" max="12372" width="10.5703125" style="2" customWidth="1"/>
    <col min="12373" max="12373" width="9.42578125" style="2" customWidth="1"/>
    <col min="12374" max="12374" width="14.5703125" style="2" customWidth="1"/>
    <col min="12375" max="12375" width="12.7109375" style="2" customWidth="1"/>
    <col min="12376" max="12376" width="30.5703125" style="2" customWidth="1"/>
    <col min="12377" max="12626" width="9" style="2"/>
    <col min="12627" max="12627" width="23.28515625" style="2" customWidth="1"/>
    <col min="12628" max="12628" width="10.5703125" style="2" customWidth="1"/>
    <col min="12629" max="12629" width="9.42578125" style="2" customWidth="1"/>
    <col min="12630" max="12630" width="14.5703125" style="2" customWidth="1"/>
    <col min="12631" max="12631" width="12.7109375" style="2" customWidth="1"/>
    <col min="12632" max="12632" width="30.5703125" style="2" customWidth="1"/>
    <col min="12633" max="12882" width="9" style="2"/>
    <col min="12883" max="12883" width="23.28515625" style="2" customWidth="1"/>
    <col min="12884" max="12884" width="10.5703125" style="2" customWidth="1"/>
    <col min="12885" max="12885" width="9.42578125" style="2" customWidth="1"/>
    <col min="12886" max="12886" width="14.5703125" style="2" customWidth="1"/>
    <col min="12887" max="12887" width="12.7109375" style="2" customWidth="1"/>
    <col min="12888" max="12888" width="30.5703125" style="2" customWidth="1"/>
    <col min="12889" max="13138" width="9" style="2"/>
    <col min="13139" max="13139" width="23.28515625" style="2" customWidth="1"/>
    <col min="13140" max="13140" width="10.5703125" style="2" customWidth="1"/>
    <col min="13141" max="13141" width="9.42578125" style="2" customWidth="1"/>
    <col min="13142" max="13142" width="14.5703125" style="2" customWidth="1"/>
    <col min="13143" max="13143" width="12.7109375" style="2" customWidth="1"/>
    <col min="13144" max="13144" width="30.5703125" style="2" customWidth="1"/>
    <col min="13145" max="13394" width="9" style="2"/>
    <col min="13395" max="13395" width="23.28515625" style="2" customWidth="1"/>
    <col min="13396" max="13396" width="10.5703125" style="2" customWidth="1"/>
    <col min="13397" max="13397" width="9.42578125" style="2" customWidth="1"/>
    <col min="13398" max="13398" width="14.5703125" style="2" customWidth="1"/>
    <col min="13399" max="13399" width="12.7109375" style="2" customWidth="1"/>
    <col min="13400" max="13400" width="30.5703125" style="2" customWidth="1"/>
    <col min="13401" max="13650" width="9" style="2"/>
    <col min="13651" max="13651" width="23.28515625" style="2" customWidth="1"/>
    <col min="13652" max="13652" width="10.5703125" style="2" customWidth="1"/>
    <col min="13653" max="13653" width="9.42578125" style="2" customWidth="1"/>
    <col min="13654" max="13654" width="14.5703125" style="2" customWidth="1"/>
    <col min="13655" max="13655" width="12.7109375" style="2" customWidth="1"/>
    <col min="13656" max="13656" width="30.5703125" style="2" customWidth="1"/>
    <col min="13657" max="13906" width="9" style="2"/>
    <col min="13907" max="13907" width="23.28515625" style="2" customWidth="1"/>
    <col min="13908" max="13908" width="10.5703125" style="2" customWidth="1"/>
    <col min="13909" max="13909" width="9.42578125" style="2" customWidth="1"/>
    <col min="13910" max="13910" width="14.5703125" style="2" customWidth="1"/>
    <col min="13911" max="13911" width="12.7109375" style="2" customWidth="1"/>
    <col min="13912" max="13912" width="30.5703125" style="2" customWidth="1"/>
    <col min="13913" max="14162" width="9" style="2"/>
    <col min="14163" max="14163" width="23.28515625" style="2" customWidth="1"/>
    <col min="14164" max="14164" width="10.5703125" style="2" customWidth="1"/>
    <col min="14165" max="14165" width="9.42578125" style="2" customWidth="1"/>
    <col min="14166" max="14166" width="14.5703125" style="2" customWidth="1"/>
    <col min="14167" max="14167" width="12.7109375" style="2" customWidth="1"/>
    <col min="14168" max="14168" width="30.5703125" style="2" customWidth="1"/>
    <col min="14169" max="14418" width="9" style="2"/>
    <col min="14419" max="14419" width="23.28515625" style="2" customWidth="1"/>
    <col min="14420" max="14420" width="10.5703125" style="2" customWidth="1"/>
    <col min="14421" max="14421" width="9.42578125" style="2" customWidth="1"/>
    <col min="14422" max="14422" width="14.5703125" style="2" customWidth="1"/>
    <col min="14423" max="14423" width="12.7109375" style="2" customWidth="1"/>
    <col min="14424" max="14424" width="30.5703125" style="2" customWidth="1"/>
    <col min="14425" max="14674" width="9" style="2"/>
    <col min="14675" max="14675" width="23.28515625" style="2" customWidth="1"/>
    <col min="14676" max="14676" width="10.5703125" style="2" customWidth="1"/>
    <col min="14677" max="14677" width="9.42578125" style="2" customWidth="1"/>
    <col min="14678" max="14678" width="14.5703125" style="2" customWidth="1"/>
    <col min="14679" max="14679" width="12.7109375" style="2" customWidth="1"/>
    <col min="14680" max="14680" width="30.5703125" style="2" customWidth="1"/>
    <col min="14681" max="14930" width="9" style="2"/>
    <col min="14931" max="14931" width="23.28515625" style="2" customWidth="1"/>
    <col min="14932" max="14932" width="10.5703125" style="2" customWidth="1"/>
    <col min="14933" max="14933" width="9.42578125" style="2" customWidth="1"/>
    <col min="14934" max="14934" width="14.5703125" style="2" customWidth="1"/>
    <col min="14935" max="14935" width="12.7109375" style="2" customWidth="1"/>
    <col min="14936" max="14936" width="30.5703125" style="2" customWidth="1"/>
    <col min="14937" max="15186" width="9" style="2"/>
    <col min="15187" max="15187" width="23.28515625" style="2" customWidth="1"/>
    <col min="15188" max="15188" width="10.5703125" style="2" customWidth="1"/>
    <col min="15189" max="15189" width="9.42578125" style="2" customWidth="1"/>
    <col min="15190" max="15190" width="14.5703125" style="2" customWidth="1"/>
    <col min="15191" max="15191" width="12.7109375" style="2" customWidth="1"/>
    <col min="15192" max="15192" width="30.5703125" style="2" customWidth="1"/>
    <col min="15193" max="15442" width="9" style="2"/>
    <col min="15443" max="15443" width="23.28515625" style="2" customWidth="1"/>
    <col min="15444" max="15444" width="10.5703125" style="2" customWidth="1"/>
    <col min="15445" max="15445" width="9.42578125" style="2" customWidth="1"/>
    <col min="15446" max="15446" width="14.5703125" style="2" customWidth="1"/>
    <col min="15447" max="15447" width="12.7109375" style="2" customWidth="1"/>
    <col min="15448" max="15448" width="30.5703125" style="2" customWidth="1"/>
    <col min="15449" max="15698" width="9" style="2"/>
    <col min="15699" max="15699" width="23.28515625" style="2" customWidth="1"/>
    <col min="15700" max="15700" width="10.5703125" style="2" customWidth="1"/>
    <col min="15701" max="15701" width="9.42578125" style="2" customWidth="1"/>
    <col min="15702" max="15702" width="14.5703125" style="2" customWidth="1"/>
    <col min="15703" max="15703" width="12.7109375" style="2" customWidth="1"/>
    <col min="15704" max="15704" width="30.5703125" style="2" customWidth="1"/>
    <col min="15705" max="15954" width="9" style="2"/>
    <col min="15955" max="15955" width="23.28515625" style="2" customWidth="1"/>
    <col min="15956" max="15956" width="10.5703125" style="2" customWidth="1"/>
    <col min="15957" max="15957" width="9.42578125" style="2" customWidth="1"/>
    <col min="15958" max="15958" width="14.5703125" style="2" customWidth="1"/>
    <col min="15959" max="15959" width="12.7109375" style="2" customWidth="1"/>
    <col min="15960" max="15960" width="30.5703125" style="2" customWidth="1"/>
    <col min="15961" max="16384" width="9" style="2"/>
  </cols>
  <sheetData>
    <row r="1" spans="1:4" s="4" customFormat="1" ht="26.25" customHeight="1">
      <c r="A1" s="5"/>
      <c r="B1" s="237" t="s">
        <v>39</v>
      </c>
      <c r="C1" s="237"/>
      <c r="D1" s="237"/>
    </row>
    <row r="2" spans="1:4" s="7" customFormat="1" ht="34.5" customHeight="1">
      <c r="B2" s="20" t="s">
        <v>28</v>
      </c>
      <c r="C2" s="21" t="s">
        <v>36</v>
      </c>
      <c r="D2" s="20" t="s">
        <v>37</v>
      </c>
    </row>
    <row r="3" spans="1:4" ht="66.75" customHeight="1">
      <c r="B3" s="22" t="s">
        <v>34</v>
      </c>
      <c r="C3" s="23">
        <v>42591</v>
      </c>
      <c r="D3" s="24" t="s">
        <v>185</v>
      </c>
    </row>
    <row r="4" spans="1:4" ht="31.5" customHeight="1">
      <c r="B4" s="80" t="s">
        <v>193</v>
      </c>
      <c r="C4" s="25">
        <v>44458</v>
      </c>
      <c r="D4" s="26" t="s">
        <v>186</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rightToLeft="1" topLeftCell="B1" zoomScaleNormal="100" workbookViewId="0">
      <selection activeCell="C1" sqref="C1:D1"/>
    </sheetView>
  </sheetViews>
  <sheetFormatPr defaultRowHeight="15"/>
  <cols>
    <col min="1" max="1" width="2.7109375" style="11" hidden="1" customWidth="1"/>
    <col min="2" max="2" width="1.140625" style="11" customWidth="1"/>
    <col min="3" max="3" width="28.7109375" style="11" customWidth="1"/>
    <col min="4" max="4" width="99" style="11" customWidth="1"/>
    <col min="5" max="205" width="9" style="11"/>
    <col min="206" max="206" width="0" style="11" hidden="1" customWidth="1"/>
    <col min="207" max="207" width="1" style="11" customWidth="1"/>
    <col min="208" max="208" width="21.7109375" style="11" customWidth="1"/>
    <col min="209" max="209" width="91.85546875" style="11" customWidth="1"/>
    <col min="210" max="461" width="9" style="11"/>
    <col min="462" max="462" width="0" style="11" hidden="1" customWidth="1"/>
    <col min="463" max="463" width="1" style="11" customWidth="1"/>
    <col min="464" max="464" width="21.7109375" style="11" customWidth="1"/>
    <col min="465" max="465" width="91.85546875" style="11" customWidth="1"/>
    <col min="466" max="717" width="9" style="11"/>
    <col min="718" max="718" width="0" style="11" hidden="1" customWidth="1"/>
    <col min="719" max="719" width="1" style="11" customWidth="1"/>
    <col min="720" max="720" width="21.7109375" style="11" customWidth="1"/>
    <col min="721" max="721" width="91.85546875" style="11" customWidth="1"/>
    <col min="722" max="973" width="9" style="11"/>
    <col min="974" max="974" width="0" style="11" hidden="1" customWidth="1"/>
    <col min="975" max="975" width="1" style="11" customWidth="1"/>
    <col min="976" max="976" width="21.7109375" style="11" customWidth="1"/>
    <col min="977" max="977" width="91.85546875" style="11" customWidth="1"/>
    <col min="978" max="1229" width="9" style="11"/>
    <col min="1230" max="1230" width="0" style="11" hidden="1" customWidth="1"/>
    <col min="1231" max="1231" width="1" style="11" customWidth="1"/>
    <col min="1232" max="1232" width="21.7109375" style="11" customWidth="1"/>
    <col min="1233" max="1233" width="91.85546875" style="11" customWidth="1"/>
    <col min="1234" max="1485" width="9" style="11"/>
    <col min="1486" max="1486" width="0" style="11" hidden="1" customWidth="1"/>
    <col min="1487" max="1487" width="1" style="11" customWidth="1"/>
    <col min="1488" max="1488" width="21.7109375" style="11" customWidth="1"/>
    <col min="1489" max="1489" width="91.85546875" style="11" customWidth="1"/>
    <col min="1490" max="1741" width="9" style="11"/>
    <col min="1742" max="1742" width="0" style="11" hidden="1" customWidth="1"/>
    <col min="1743" max="1743" width="1" style="11" customWidth="1"/>
    <col min="1744" max="1744" width="21.7109375" style="11" customWidth="1"/>
    <col min="1745" max="1745" width="91.85546875" style="11" customWidth="1"/>
    <col min="1746" max="1997" width="9" style="11"/>
    <col min="1998" max="1998" width="0" style="11" hidden="1" customWidth="1"/>
    <col min="1999" max="1999" width="1" style="11" customWidth="1"/>
    <col min="2000" max="2000" width="21.7109375" style="11" customWidth="1"/>
    <col min="2001" max="2001" width="91.85546875" style="11" customWidth="1"/>
    <col min="2002" max="2253" width="9" style="11"/>
    <col min="2254" max="2254" width="0" style="11" hidden="1" customWidth="1"/>
    <col min="2255" max="2255" width="1" style="11" customWidth="1"/>
    <col min="2256" max="2256" width="21.7109375" style="11" customWidth="1"/>
    <col min="2257" max="2257" width="91.85546875" style="11" customWidth="1"/>
    <col min="2258" max="2509" width="9" style="11"/>
    <col min="2510" max="2510" width="0" style="11" hidden="1" customWidth="1"/>
    <col min="2511" max="2511" width="1" style="11" customWidth="1"/>
    <col min="2512" max="2512" width="21.7109375" style="11" customWidth="1"/>
    <col min="2513" max="2513" width="91.85546875" style="11" customWidth="1"/>
    <col min="2514" max="2765" width="9" style="11"/>
    <col min="2766" max="2766" width="0" style="11" hidden="1" customWidth="1"/>
    <col min="2767" max="2767" width="1" style="11" customWidth="1"/>
    <col min="2768" max="2768" width="21.7109375" style="11" customWidth="1"/>
    <col min="2769" max="2769" width="91.85546875" style="11" customWidth="1"/>
    <col min="2770" max="3021" width="9" style="11"/>
    <col min="3022" max="3022" width="0" style="11" hidden="1" customWidth="1"/>
    <col min="3023" max="3023" width="1" style="11" customWidth="1"/>
    <col min="3024" max="3024" width="21.7109375" style="11" customWidth="1"/>
    <col min="3025" max="3025" width="91.85546875" style="11" customWidth="1"/>
    <col min="3026" max="3277" width="9" style="11"/>
    <col min="3278" max="3278" width="0" style="11" hidden="1" customWidth="1"/>
    <col min="3279" max="3279" width="1" style="11" customWidth="1"/>
    <col min="3280" max="3280" width="21.7109375" style="11" customWidth="1"/>
    <col min="3281" max="3281" width="91.85546875" style="11" customWidth="1"/>
    <col min="3282" max="3533" width="9" style="11"/>
    <col min="3534" max="3534" width="0" style="11" hidden="1" customWidth="1"/>
    <col min="3535" max="3535" width="1" style="11" customWidth="1"/>
    <col min="3536" max="3536" width="21.7109375" style="11" customWidth="1"/>
    <col min="3537" max="3537" width="91.85546875" style="11" customWidth="1"/>
    <col min="3538" max="3789" width="9" style="11"/>
    <col min="3790" max="3790" width="0" style="11" hidden="1" customWidth="1"/>
    <col min="3791" max="3791" width="1" style="11" customWidth="1"/>
    <col min="3792" max="3792" width="21.7109375" style="11" customWidth="1"/>
    <col min="3793" max="3793" width="91.85546875" style="11" customWidth="1"/>
    <col min="3794" max="4045" width="9" style="11"/>
    <col min="4046" max="4046" width="0" style="11" hidden="1" customWidth="1"/>
    <col min="4047" max="4047" width="1" style="11" customWidth="1"/>
    <col min="4048" max="4048" width="21.7109375" style="11" customWidth="1"/>
    <col min="4049" max="4049" width="91.85546875" style="11" customWidth="1"/>
    <col min="4050" max="4301" width="9" style="11"/>
    <col min="4302" max="4302" width="0" style="11" hidden="1" customWidth="1"/>
    <col min="4303" max="4303" width="1" style="11" customWidth="1"/>
    <col min="4304" max="4304" width="21.7109375" style="11" customWidth="1"/>
    <col min="4305" max="4305" width="91.85546875" style="11" customWidth="1"/>
    <col min="4306" max="4557" width="9" style="11"/>
    <col min="4558" max="4558" width="0" style="11" hidden="1" customWidth="1"/>
    <col min="4559" max="4559" width="1" style="11" customWidth="1"/>
    <col min="4560" max="4560" width="21.7109375" style="11" customWidth="1"/>
    <col min="4561" max="4561" width="91.85546875" style="11" customWidth="1"/>
    <col min="4562" max="4813" width="9" style="11"/>
    <col min="4814" max="4814" width="0" style="11" hidden="1" customWidth="1"/>
    <col min="4815" max="4815" width="1" style="11" customWidth="1"/>
    <col min="4816" max="4816" width="21.7109375" style="11" customWidth="1"/>
    <col min="4817" max="4817" width="91.85546875" style="11" customWidth="1"/>
    <col min="4818" max="5069" width="9" style="11"/>
    <col min="5070" max="5070" width="0" style="11" hidden="1" customWidth="1"/>
    <col min="5071" max="5071" width="1" style="11" customWidth="1"/>
    <col min="5072" max="5072" width="21.7109375" style="11" customWidth="1"/>
    <col min="5073" max="5073" width="91.85546875" style="11" customWidth="1"/>
    <col min="5074" max="5325" width="9" style="11"/>
    <col min="5326" max="5326" width="0" style="11" hidden="1" customWidth="1"/>
    <col min="5327" max="5327" width="1" style="11" customWidth="1"/>
    <col min="5328" max="5328" width="21.7109375" style="11" customWidth="1"/>
    <col min="5329" max="5329" width="91.85546875" style="11" customWidth="1"/>
    <col min="5330" max="5581" width="9" style="11"/>
    <col min="5582" max="5582" width="0" style="11" hidden="1" customWidth="1"/>
    <col min="5583" max="5583" width="1" style="11" customWidth="1"/>
    <col min="5584" max="5584" width="21.7109375" style="11" customWidth="1"/>
    <col min="5585" max="5585" width="91.85546875" style="11" customWidth="1"/>
    <col min="5586" max="5837" width="9" style="11"/>
    <col min="5838" max="5838" width="0" style="11" hidden="1" customWidth="1"/>
    <col min="5839" max="5839" width="1" style="11" customWidth="1"/>
    <col min="5840" max="5840" width="21.7109375" style="11" customWidth="1"/>
    <col min="5841" max="5841" width="91.85546875" style="11" customWidth="1"/>
    <col min="5842" max="6093" width="9" style="11"/>
    <col min="6094" max="6094" width="0" style="11" hidden="1" customWidth="1"/>
    <col min="6095" max="6095" width="1" style="11" customWidth="1"/>
    <col min="6096" max="6096" width="21.7109375" style="11" customWidth="1"/>
    <col min="6097" max="6097" width="91.85546875" style="11" customWidth="1"/>
    <col min="6098" max="6349" width="9" style="11"/>
    <col min="6350" max="6350" width="0" style="11" hidden="1" customWidth="1"/>
    <col min="6351" max="6351" width="1" style="11" customWidth="1"/>
    <col min="6352" max="6352" width="21.7109375" style="11" customWidth="1"/>
    <col min="6353" max="6353" width="91.85546875" style="11" customWidth="1"/>
    <col min="6354" max="6605" width="9" style="11"/>
    <col min="6606" max="6606" width="0" style="11" hidden="1" customWidth="1"/>
    <col min="6607" max="6607" width="1" style="11" customWidth="1"/>
    <col min="6608" max="6608" width="21.7109375" style="11" customWidth="1"/>
    <col min="6609" max="6609" width="91.85546875" style="11" customWidth="1"/>
    <col min="6610" max="6861" width="9" style="11"/>
    <col min="6862" max="6862" width="0" style="11" hidden="1" customWidth="1"/>
    <col min="6863" max="6863" width="1" style="11" customWidth="1"/>
    <col min="6864" max="6864" width="21.7109375" style="11" customWidth="1"/>
    <col min="6865" max="6865" width="91.85546875" style="11" customWidth="1"/>
    <col min="6866" max="7117" width="9" style="11"/>
    <col min="7118" max="7118" width="0" style="11" hidden="1" customWidth="1"/>
    <col min="7119" max="7119" width="1" style="11" customWidth="1"/>
    <col min="7120" max="7120" width="21.7109375" style="11" customWidth="1"/>
    <col min="7121" max="7121" width="91.85546875" style="11" customWidth="1"/>
    <col min="7122" max="7373" width="9" style="11"/>
    <col min="7374" max="7374" width="0" style="11" hidden="1" customWidth="1"/>
    <col min="7375" max="7375" width="1" style="11" customWidth="1"/>
    <col min="7376" max="7376" width="21.7109375" style="11" customWidth="1"/>
    <col min="7377" max="7377" width="91.85546875" style="11" customWidth="1"/>
    <col min="7378" max="7629" width="9" style="11"/>
    <col min="7630" max="7630" width="0" style="11" hidden="1" customWidth="1"/>
    <col min="7631" max="7631" width="1" style="11" customWidth="1"/>
    <col min="7632" max="7632" width="21.7109375" style="11" customWidth="1"/>
    <col min="7633" max="7633" width="91.85546875" style="11" customWidth="1"/>
    <col min="7634" max="7885" width="9" style="11"/>
    <col min="7886" max="7886" width="0" style="11" hidden="1" customWidth="1"/>
    <col min="7887" max="7887" width="1" style="11" customWidth="1"/>
    <col min="7888" max="7888" width="21.7109375" style="11" customWidth="1"/>
    <col min="7889" max="7889" width="91.85546875" style="11" customWidth="1"/>
    <col min="7890" max="8141" width="9" style="11"/>
    <col min="8142" max="8142" width="0" style="11" hidden="1" customWidth="1"/>
    <col min="8143" max="8143" width="1" style="11" customWidth="1"/>
    <col min="8144" max="8144" width="21.7109375" style="11" customWidth="1"/>
    <col min="8145" max="8145" width="91.85546875" style="11" customWidth="1"/>
    <col min="8146" max="8397" width="9" style="11"/>
    <col min="8398" max="8398" width="0" style="11" hidden="1" customWidth="1"/>
    <col min="8399" max="8399" width="1" style="11" customWidth="1"/>
    <col min="8400" max="8400" width="21.7109375" style="11" customWidth="1"/>
    <col min="8401" max="8401" width="91.85546875" style="11" customWidth="1"/>
    <col min="8402" max="8653" width="9" style="11"/>
    <col min="8654" max="8654" width="0" style="11" hidden="1" customWidth="1"/>
    <col min="8655" max="8655" width="1" style="11" customWidth="1"/>
    <col min="8656" max="8656" width="21.7109375" style="11" customWidth="1"/>
    <col min="8657" max="8657" width="91.85546875" style="11" customWidth="1"/>
    <col min="8658" max="8909" width="9" style="11"/>
    <col min="8910" max="8910" width="0" style="11" hidden="1" customWidth="1"/>
    <col min="8911" max="8911" width="1" style="11" customWidth="1"/>
    <col min="8912" max="8912" width="21.7109375" style="11" customWidth="1"/>
    <col min="8913" max="8913" width="91.85546875" style="11" customWidth="1"/>
    <col min="8914" max="9165" width="9" style="11"/>
    <col min="9166" max="9166" width="0" style="11" hidden="1" customWidth="1"/>
    <col min="9167" max="9167" width="1" style="11" customWidth="1"/>
    <col min="9168" max="9168" width="21.7109375" style="11" customWidth="1"/>
    <col min="9169" max="9169" width="91.85546875" style="11" customWidth="1"/>
    <col min="9170" max="9421" width="9" style="11"/>
    <col min="9422" max="9422" width="0" style="11" hidden="1" customWidth="1"/>
    <col min="9423" max="9423" width="1" style="11" customWidth="1"/>
    <col min="9424" max="9424" width="21.7109375" style="11" customWidth="1"/>
    <col min="9425" max="9425" width="91.85546875" style="11" customWidth="1"/>
    <col min="9426" max="9677" width="9" style="11"/>
    <col min="9678" max="9678" width="0" style="11" hidden="1" customWidth="1"/>
    <col min="9679" max="9679" width="1" style="11" customWidth="1"/>
    <col min="9680" max="9680" width="21.7109375" style="11" customWidth="1"/>
    <col min="9681" max="9681" width="91.85546875" style="11" customWidth="1"/>
    <col min="9682" max="9933" width="9" style="11"/>
    <col min="9934" max="9934" width="0" style="11" hidden="1" customWidth="1"/>
    <col min="9935" max="9935" width="1" style="11" customWidth="1"/>
    <col min="9936" max="9936" width="21.7109375" style="11" customWidth="1"/>
    <col min="9937" max="9937" width="91.85546875" style="11" customWidth="1"/>
    <col min="9938" max="10189" width="9" style="11"/>
    <col min="10190" max="10190" width="0" style="11" hidden="1" customWidth="1"/>
    <col min="10191" max="10191" width="1" style="11" customWidth="1"/>
    <col min="10192" max="10192" width="21.7109375" style="11" customWidth="1"/>
    <col min="10193" max="10193" width="91.85546875" style="11" customWidth="1"/>
    <col min="10194" max="10445" width="9" style="11"/>
    <col min="10446" max="10446" width="0" style="11" hidden="1" customWidth="1"/>
    <col min="10447" max="10447" width="1" style="11" customWidth="1"/>
    <col min="10448" max="10448" width="21.7109375" style="11" customWidth="1"/>
    <col min="10449" max="10449" width="91.85546875" style="11" customWidth="1"/>
    <col min="10450" max="10701" width="9" style="11"/>
    <col min="10702" max="10702" width="0" style="11" hidden="1" customWidth="1"/>
    <col min="10703" max="10703" width="1" style="11" customWidth="1"/>
    <col min="10704" max="10704" width="21.7109375" style="11" customWidth="1"/>
    <col min="10705" max="10705" width="91.85546875" style="11" customWidth="1"/>
    <col min="10706" max="10957" width="9" style="11"/>
    <col min="10958" max="10958" width="0" style="11" hidden="1" customWidth="1"/>
    <col min="10959" max="10959" width="1" style="11" customWidth="1"/>
    <col min="10960" max="10960" width="21.7109375" style="11" customWidth="1"/>
    <col min="10961" max="10961" width="91.85546875" style="11" customWidth="1"/>
    <col min="10962" max="11213" width="9" style="11"/>
    <col min="11214" max="11214" width="0" style="11" hidden="1" customWidth="1"/>
    <col min="11215" max="11215" width="1" style="11" customWidth="1"/>
    <col min="11216" max="11216" width="21.7109375" style="11" customWidth="1"/>
    <col min="11217" max="11217" width="91.85546875" style="11" customWidth="1"/>
    <col min="11218" max="11469" width="9" style="11"/>
    <col min="11470" max="11470" width="0" style="11" hidden="1" customWidth="1"/>
    <col min="11471" max="11471" width="1" style="11" customWidth="1"/>
    <col min="11472" max="11472" width="21.7109375" style="11" customWidth="1"/>
    <col min="11473" max="11473" width="91.85546875" style="11" customWidth="1"/>
    <col min="11474" max="11725" width="9" style="11"/>
    <col min="11726" max="11726" width="0" style="11" hidden="1" customWidth="1"/>
    <col min="11727" max="11727" width="1" style="11" customWidth="1"/>
    <col min="11728" max="11728" width="21.7109375" style="11" customWidth="1"/>
    <col min="11729" max="11729" width="91.85546875" style="11" customWidth="1"/>
    <col min="11730" max="11981" width="9" style="11"/>
    <col min="11982" max="11982" width="0" style="11" hidden="1" customWidth="1"/>
    <col min="11983" max="11983" width="1" style="11" customWidth="1"/>
    <col min="11984" max="11984" width="21.7109375" style="11" customWidth="1"/>
    <col min="11985" max="11985" width="91.85546875" style="11" customWidth="1"/>
    <col min="11986" max="12237" width="9" style="11"/>
    <col min="12238" max="12238" width="0" style="11" hidden="1" customWidth="1"/>
    <col min="12239" max="12239" width="1" style="11" customWidth="1"/>
    <col min="12240" max="12240" width="21.7109375" style="11" customWidth="1"/>
    <col min="12241" max="12241" width="91.85546875" style="11" customWidth="1"/>
    <col min="12242" max="12493" width="9" style="11"/>
    <col min="12494" max="12494" width="0" style="11" hidden="1" customWidth="1"/>
    <col min="12495" max="12495" width="1" style="11" customWidth="1"/>
    <col min="12496" max="12496" width="21.7109375" style="11" customWidth="1"/>
    <col min="12497" max="12497" width="91.85546875" style="11" customWidth="1"/>
    <col min="12498" max="12749" width="9" style="11"/>
    <col min="12750" max="12750" width="0" style="11" hidden="1" customWidth="1"/>
    <col min="12751" max="12751" width="1" style="11" customWidth="1"/>
    <col min="12752" max="12752" width="21.7109375" style="11" customWidth="1"/>
    <col min="12753" max="12753" width="91.85546875" style="11" customWidth="1"/>
    <col min="12754" max="13005" width="9" style="11"/>
    <col min="13006" max="13006" width="0" style="11" hidden="1" customWidth="1"/>
    <col min="13007" max="13007" width="1" style="11" customWidth="1"/>
    <col min="13008" max="13008" width="21.7109375" style="11" customWidth="1"/>
    <col min="13009" max="13009" width="91.85546875" style="11" customWidth="1"/>
    <col min="13010" max="13261" width="9" style="11"/>
    <col min="13262" max="13262" width="0" style="11" hidden="1" customWidth="1"/>
    <col min="13263" max="13263" width="1" style="11" customWidth="1"/>
    <col min="13264" max="13264" width="21.7109375" style="11" customWidth="1"/>
    <col min="13265" max="13265" width="91.85546875" style="11" customWidth="1"/>
    <col min="13266" max="13517" width="9" style="11"/>
    <col min="13518" max="13518" width="0" style="11" hidden="1" customWidth="1"/>
    <col min="13519" max="13519" width="1" style="11" customWidth="1"/>
    <col min="13520" max="13520" width="21.7109375" style="11" customWidth="1"/>
    <col min="13521" max="13521" width="91.85546875" style="11" customWidth="1"/>
    <col min="13522" max="13773" width="9" style="11"/>
    <col min="13774" max="13774" width="0" style="11" hidden="1" customWidth="1"/>
    <col min="13775" max="13775" width="1" style="11" customWidth="1"/>
    <col min="13776" max="13776" width="21.7109375" style="11" customWidth="1"/>
    <col min="13777" max="13777" width="91.85546875" style="11" customWidth="1"/>
    <col min="13778" max="14029" width="9" style="11"/>
    <col min="14030" max="14030" width="0" style="11" hidden="1" customWidth="1"/>
    <col min="14031" max="14031" width="1" style="11" customWidth="1"/>
    <col min="14032" max="14032" width="21.7109375" style="11" customWidth="1"/>
    <col min="14033" max="14033" width="91.85546875" style="11" customWidth="1"/>
    <col min="14034" max="14285" width="9" style="11"/>
    <col min="14286" max="14286" width="0" style="11" hidden="1" customWidth="1"/>
    <col min="14287" max="14287" width="1" style="11" customWidth="1"/>
    <col min="14288" max="14288" width="21.7109375" style="11" customWidth="1"/>
    <col min="14289" max="14289" width="91.85546875" style="11" customWidth="1"/>
    <col min="14290" max="14541" width="9" style="11"/>
    <col min="14542" max="14542" width="0" style="11" hidden="1" customWidth="1"/>
    <col min="14543" max="14543" width="1" style="11" customWidth="1"/>
    <col min="14544" max="14544" width="21.7109375" style="11" customWidth="1"/>
    <col min="14545" max="14545" width="91.85546875" style="11" customWidth="1"/>
    <col min="14546" max="14797" width="9" style="11"/>
    <col min="14798" max="14798" width="0" style="11" hidden="1" customWidth="1"/>
    <col min="14799" max="14799" width="1" style="11" customWidth="1"/>
    <col min="14800" max="14800" width="21.7109375" style="11" customWidth="1"/>
    <col min="14801" max="14801" width="91.85546875" style="11" customWidth="1"/>
    <col min="14802" max="15053" width="9" style="11"/>
    <col min="15054" max="15054" width="0" style="11" hidden="1" customWidth="1"/>
    <col min="15055" max="15055" width="1" style="11" customWidth="1"/>
    <col min="15056" max="15056" width="21.7109375" style="11" customWidth="1"/>
    <col min="15057" max="15057" width="91.85546875" style="11" customWidth="1"/>
    <col min="15058" max="15309" width="9" style="11"/>
    <col min="15310" max="15310" width="0" style="11" hidden="1" customWidth="1"/>
    <col min="15311" max="15311" width="1" style="11" customWidth="1"/>
    <col min="15312" max="15312" width="21.7109375" style="11" customWidth="1"/>
    <col min="15313" max="15313" width="91.85546875" style="11" customWidth="1"/>
    <col min="15314" max="15565" width="9" style="11"/>
    <col min="15566" max="15566" width="0" style="11" hidden="1" customWidth="1"/>
    <col min="15567" max="15567" width="1" style="11" customWidth="1"/>
    <col min="15568" max="15568" width="21.7109375" style="11" customWidth="1"/>
    <col min="15569" max="15569" width="91.85546875" style="11" customWidth="1"/>
    <col min="15570" max="15821" width="9" style="11"/>
    <col min="15822" max="15822" width="0" style="11" hidden="1" customWidth="1"/>
    <col min="15823" max="15823" width="1" style="11" customWidth="1"/>
    <col min="15824" max="15824" width="21.7109375" style="11" customWidth="1"/>
    <col min="15825" max="15825" width="91.85546875" style="11" customWidth="1"/>
    <col min="15826" max="16384" width="9" style="11"/>
  </cols>
  <sheetData>
    <row r="1" spans="3:4" s="10" customFormat="1" ht="15.75" customHeight="1">
      <c r="C1" s="239" t="s">
        <v>305</v>
      </c>
      <c r="D1" s="240"/>
    </row>
    <row r="2" spans="3:4" ht="18.75" customHeight="1">
      <c r="C2" s="238" t="s">
        <v>43</v>
      </c>
      <c r="D2" s="238"/>
    </row>
    <row r="3" spans="3:4" ht="70.5" customHeight="1">
      <c r="C3" s="80" t="s">
        <v>193</v>
      </c>
      <c r="D3" s="13" t="s">
        <v>296</v>
      </c>
    </row>
    <row r="4" spans="3:4" ht="46.5" customHeight="1">
      <c r="C4" s="94" t="s">
        <v>277</v>
      </c>
      <c r="D4" s="13" t="s">
        <v>276</v>
      </c>
    </row>
    <row r="5" spans="3:4" ht="30.75" customHeight="1">
      <c r="C5" s="94" t="s">
        <v>286</v>
      </c>
      <c r="D5" s="13" t="s">
        <v>287</v>
      </c>
    </row>
    <row r="6" spans="3:4" ht="18.75" customHeight="1">
      <c r="C6" s="238" t="s">
        <v>69</v>
      </c>
      <c r="D6" s="238"/>
    </row>
    <row r="7" spans="3:4" ht="45" customHeight="1">
      <c r="C7" s="15" t="s">
        <v>258</v>
      </c>
      <c r="D7" s="13" t="s">
        <v>301</v>
      </c>
    </row>
    <row r="8" spans="3:4" ht="57" customHeight="1">
      <c r="C8" s="38" t="s">
        <v>260</v>
      </c>
      <c r="D8" s="13" t="s">
        <v>295</v>
      </c>
    </row>
    <row r="9" spans="3:4" ht="57" customHeight="1">
      <c r="C9" s="105" t="s">
        <v>267</v>
      </c>
      <c r="D9" s="103" t="s">
        <v>302</v>
      </c>
    </row>
    <row r="10" spans="3:4" ht="18.75" customHeight="1">
      <c r="C10" s="238" t="s">
        <v>72</v>
      </c>
      <c r="D10" s="238"/>
    </row>
    <row r="11" spans="3:4" ht="42" customHeight="1">
      <c r="C11" s="53" t="s">
        <v>48</v>
      </c>
      <c r="D11" s="13" t="s">
        <v>190</v>
      </c>
    </row>
    <row r="12" spans="3:4" ht="50.25" customHeight="1">
      <c r="C12" s="53" t="s">
        <v>217</v>
      </c>
      <c r="D12" s="13" t="s">
        <v>250</v>
      </c>
    </row>
    <row r="13" spans="3:4" ht="31.5" customHeight="1">
      <c r="C13" s="53" t="s">
        <v>216</v>
      </c>
      <c r="D13" s="13" t="s">
        <v>259</v>
      </c>
    </row>
    <row r="14" spans="3:4" ht="29.25" customHeight="1">
      <c r="C14" s="81" t="s">
        <v>98</v>
      </c>
      <c r="D14" s="13" t="s">
        <v>120</v>
      </c>
    </row>
    <row r="15" spans="3:4" ht="27" customHeight="1">
      <c r="C15" s="15" t="s">
        <v>215</v>
      </c>
      <c r="D15" s="13" t="s">
        <v>227</v>
      </c>
    </row>
    <row r="16" spans="3:4" ht="15.75" customHeight="1">
      <c r="C16" s="238" t="s">
        <v>73</v>
      </c>
      <c r="D16" s="238"/>
    </row>
    <row r="17" spans="3:4" ht="42" customHeight="1">
      <c r="C17" s="53" t="s">
        <v>94</v>
      </c>
      <c r="D17" s="13" t="s">
        <v>164</v>
      </c>
    </row>
    <row r="18" spans="3:4" ht="42" customHeight="1">
      <c r="C18" s="81" t="s">
        <v>98</v>
      </c>
      <c r="D18" s="13" t="s">
        <v>275</v>
      </c>
    </row>
    <row r="19" spans="3:4" ht="19.5" customHeight="1">
      <c r="C19" s="238" t="s">
        <v>95</v>
      </c>
      <c r="D19" s="238"/>
    </row>
    <row r="20" spans="3:4" ht="30" customHeight="1">
      <c r="C20" s="15" t="s">
        <v>278</v>
      </c>
      <c r="D20" s="13" t="s">
        <v>279</v>
      </c>
    </row>
    <row r="21" spans="3:4" ht="27.75" customHeight="1">
      <c r="C21" s="15" t="s">
        <v>225</v>
      </c>
      <c r="D21" s="13" t="s">
        <v>226</v>
      </c>
    </row>
    <row r="22" spans="3:4" ht="18.75" customHeight="1">
      <c r="C22" s="54" t="s">
        <v>206</v>
      </c>
      <c r="D22" s="13" t="s">
        <v>208</v>
      </c>
    </row>
    <row r="23" spans="3:4" ht="27.75" customHeight="1">
      <c r="C23" s="15" t="s">
        <v>207</v>
      </c>
      <c r="D23" s="13" t="s">
        <v>187</v>
      </c>
    </row>
    <row r="24" spans="3:4" ht="21" customHeight="1">
      <c r="C24" s="15" t="s">
        <v>60</v>
      </c>
      <c r="D24" s="13" t="s">
        <v>272</v>
      </c>
    </row>
    <row r="25" spans="3:4" ht="43.5" customHeight="1"/>
    <row r="26" spans="3:4" ht="57" customHeight="1"/>
  </sheetData>
  <mergeCells count="6">
    <mergeCell ref="C19:D19"/>
    <mergeCell ref="C1:D1"/>
    <mergeCell ref="C2:D2"/>
    <mergeCell ref="C10:D10"/>
    <mergeCell ref="C6:D6"/>
    <mergeCell ref="C16:D16"/>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karam</cp:lastModifiedBy>
  <cp:lastPrinted>2022-10-12T10:21:57Z</cp:lastPrinted>
  <dcterms:created xsi:type="dcterms:W3CDTF">2018-01-02T05:37:56Z</dcterms:created>
  <dcterms:modified xsi:type="dcterms:W3CDTF">2022-10-12T10:29:10Z</dcterms:modified>
</cp:coreProperties>
</file>