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690" windowWidth="20115" windowHeight="1185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L77" i="1" l="1"/>
  <c r="L81" i="1" s="1"/>
  <c r="M77" i="1"/>
  <c r="M81" i="1" s="1"/>
  <c r="N77" i="1"/>
  <c r="N81" i="1" s="1"/>
  <c r="F34" i="9"/>
  <c r="D34" i="9"/>
  <c r="F33" i="9"/>
  <c r="E33" i="9"/>
  <c r="E34" i="9" s="1"/>
  <c r="D33" i="9"/>
  <c r="D28" i="9"/>
  <c r="F27" i="9"/>
  <c r="E27" i="9"/>
  <c r="D27" i="9"/>
  <c r="F24" i="9"/>
  <c r="E24" i="9"/>
  <c r="D24" i="9"/>
  <c r="F20" i="9"/>
  <c r="F28" i="9" s="1"/>
  <c r="E20" i="9"/>
  <c r="E28" i="9" s="1"/>
  <c r="D20" i="9"/>
  <c r="E13" i="9"/>
  <c r="D13" i="9"/>
  <c r="F12" i="9"/>
  <c r="E12" i="9"/>
  <c r="D12" i="9"/>
  <c r="F9" i="9"/>
  <c r="F13" i="9" s="1"/>
  <c r="E9" i="9"/>
  <c r="D9" i="9"/>
  <c r="L49" i="1"/>
  <c r="M49" i="1"/>
  <c r="N49" i="1"/>
  <c r="L21" i="1"/>
  <c r="M21" i="1"/>
  <c r="N21" i="1"/>
  <c r="L25" i="1"/>
  <c r="M25" i="1"/>
  <c r="N25" i="1"/>
  <c r="L35" i="1"/>
  <c r="M35" i="1"/>
  <c r="N35" i="1"/>
  <c r="L29" i="1"/>
  <c r="M29" i="1"/>
  <c r="N29" i="1"/>
  <c r="L59" i="1"/>
  <c r="M59" i="1"/>
  <c r="N59" i="1"/>
  <c r="L63" i="1"/>
  <c r="M63" i="1"/>
  <c r="N63" i="1"/>
  <c r="N64" i="1" l="1"/>
  <c r="N82" i="1" s="1"/>
  <c r="M64" i="1"/>
  <c r="M82" i="1" s="1"/>
  <c r="L64" i="1"/>
  <c r="L82" i="1"/>
</calcChain>
</file>

<file path=xl/sharedStrings.xml><?xml version="1.0" encoding="utf-8"?>
<sst xmlns="http://schemas.openxmlformats.org/spreadsheetml/2006/main" count="463" uniqueCount="314">
  <si>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</si>
  <si>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</si>
  <si>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</si>
  <si>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</si>
  <si>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</si>
  <si>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</si>
  <si>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</si>
  <si>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</si>
  <si>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</si>
  <si>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</si>
  <si>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</si>
  <si>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</si>
  <si>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</si>
  <si>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</si>
  <si>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</si>
  <si>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</si>
  <si>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</si>
  <si>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</si>
  <si>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</si>
  <si>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</si>
  <si>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</si>
  <si>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</si>
  <si>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</si>
  <si>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</si>
  <si>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</si>
  <si>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</si>
  <si>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</si>
  <si>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</si>
  <si>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</si>
  <si>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</si>
  <si>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</si>
  <si>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</si>
  <si>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</si>
  <si>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</si>
  <si>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</si>
  <si>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</si>
  <si>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</si>
  <si>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</si>
  <si>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</si>
  <si>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</si>
  <si>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</si>
  <si>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</si>
  <si>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</si>
  <si>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</si>
  <si>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</si>
  <si>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</si>
  <si>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</si>
  <si>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</si>
  <si>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</si>
  <si>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</si>
  <si>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</si>
  <si>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</si>
  <si>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</si>
  <si>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</si>
  <si>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</si>
  <si>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</si>
  <si>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</si>
  <si>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</si>
  <si>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</si>
  <si>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</si>
  <si>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</si>
  <si>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</si>
  <si>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زين العراق الاسلامي</t>
  </si>
  <si>
    <t>BZII</t>
  </si>
  <si>
    <t>مصرف الشمال(BNOR)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</si>
  <si>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</si>
  <si>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</si>
  <si>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</si>
  <si>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</si>
  <si>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</si>
  <si>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</si>
  <si>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>مصرف عبر العراق</t>
  </si>
  <si>
    <t>BTRI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</si>
  <si>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</si>
  <si>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</si>
  <si>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</si>
  <si>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</si>
  <si>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</si>
  <si>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</si>
  <si>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</si>
  <si>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</si>
  <si>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</si>
  <si>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مصرف المنصور</t>
  </si>
  <si>
    <t>BMNS</t>
  </si>
  <si>
    <t>السجاد والمفروشات</t>
  </si>
  <si>
    <t>IITC</t>
  </si>
  <si>
    <t>المنتجات الزراعية</t>
  </si>
  <si>
    <t>AIRP</t>
  </si>
  <si>
    <t xml:space="preserve">الامين للاستثمارات العقارية </t>
  </si>
  <si>
    <t>SAEI</t>
  </si>
  <si>
    <t>الاهلية للتأمين</t>
  </si>
  <si>
    <t>NAHF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</si>
  <si>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</si>
  <si>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</si>
  <si>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</si>
  <si>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</si>
  <si>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</si>
  <si>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</si>
  <si>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</si>
  <si>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</si>
  <si>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</si>
  <si>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</si>
  <si>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</si>
  <si>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</si>
  <si>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BAME</t>
  </si>
  <si>
    <t xml:space="preserve">مصرف أمين العراق الاسلامي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</si>
  <si>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</si>
  <si>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</si>
  <si>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</si>
  <si>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</si>
  <si>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</si>
  <si>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</si>
  <si>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</si>
  <si>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</si>
  <si>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</si>
  <si>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</si>
  <si>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</si>
  <si>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</si>
  <si>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</si>
  <si>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</si>
  <si>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</si>
  <si>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</si>
  <si>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</si>
  <si>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</si>
  <si>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>VAMF</t>
  </si>
  <si>
    <t xml:space="preserve">الامين للاستثمار المالي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</si>
  <si>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</si>
  <si>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</si>
  <si>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</si>
  <si>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</si>
  <si>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</si>
  <si>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</si>
  <si>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</si>
  <si>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</si>
  <si>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</si>
  <si>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>BJAB</t>
  </si>
  <si>
    <t xml:space="preserve">مصرف الجنوب الاسلامي 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</si>
  <si>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</si>
  <si>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</si>
  <si>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</si>
  <si>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</si>
  <si>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</si>
  <si>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</si>
  <si>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TASC</t>
  </si>
  <si>
    <t xml:space="preserve">آسياسيل للاتصالات </t>
  </si>
  <si>
    <t>المعمورة العقارية</t>
  </si>
  <si>
    <t>SMRI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</si>
  <si>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</si>
  <si>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</si>
  <si>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</si>
  <si>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</si>
  <si>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</si>
  <si>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</si>
  <si>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</si>
  <si>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</si>
  <si>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</si>
  <si>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</si>
  <si>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</si>
  <si>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</si>
  <si>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</si>
  <si>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</si>
  <si>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</si>
  <si>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</si>
  <si>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</si>
  <si>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</si>
  <si>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</si>
  <si>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</si>
  <si>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</si>
  <si>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</si>
  <si>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</si>
  <si>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</si>
  <si>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مجموع قطاع الاتصالات</t>
  </si>
  <si>
    <t>الخليج للتأمين</t>
  </si>
  <si>
    <t>NGIR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</si>
  <si>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</si>
  <si>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</si>
  <si>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</si>
  <si>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</si>
  <si>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</si>
  <si>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</si>
  <si>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</si>
  <si>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</si>
  <si>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</si>
  <si>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</si>
  <si>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</si>
  <si>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</si>
  <si>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</si>
  <si>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</si>
  <si>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</si>
  <si>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>الامين للتأمين (NAME)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</si>
  <si>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</si>
  <si>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</si>
  <si>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</si>
  <si>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</si>
  <si>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</si>
  <si>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</si>
  <si>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</si>
  <si>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</si>
  <si>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الامين للتأمين</t>
  </si>
  <si>
    <t>NAME</t>
  </si>
  <si>
    <t>مصرف الطيف الاسلامي</t>
  </si>
  <si>
    <t>BTIB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</si>
  <si>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</si>
  <si>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</si>
  <si>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</si>
  <si>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</si>
  <si>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</si>
  <si>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</si>
  <si>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</si>
  <si>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</si>
  <si>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 xml:space="preserve"> بدء الاكتتاب على أسهم الشركة إعتباراً من يوم  الاحد 2022/1/23 على الاسهم المطروحة البالغة (1,027,915,520) مليار سهم ولمدة (60) يوماً في مصرف بغداد الفرع الرئيسي وفرع الحارثية  ، تنفيذاً لقرار الهيئة العامة المنعقدة في 2021/12/19 زيادة رأسمال الشركة من (3,819,312,000)  سهم الى (5)  مليار سهم وفقا للمادة (55/اولاً) و(55/ثانيا)من قانون الشركات .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</si>
  <si>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</si>
  <si>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</si>
  <si>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</si>
  <si>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</si>
  <si>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</si>
  <si>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</si>
  <si>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</si>
  <si>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</si>
  <si>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</si>
  <si>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العالم الاسلامي(BWOR)</t>
  </si>
  <si>
    <t>مصرف الاقليم التجاري</t>
  </si>
  <si>
    <t>BRTB</t>
  </si>
  <si>
    <t>اسماك الشرق الاوسط</t>
  </si>
  <si>
    <t>AMEF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</si>
  <si>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</si>
  <si>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</si>
  <si>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</si>
  <si>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</si>
  <si>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</si>
  <si>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>قررت الهيئة العامة في اجتماعها المنعقد في 2021/12/19 زيادة رأسمال الشركة من (3.819.312.000)  دينار الى (5) مليار دينار وفق المادة (55/اولاً)و(55/ثانيا).</t>
  </si>
  <si>
    <t xml:space="preserve">الكيمياوية والبلاستيكية </t>
  </si>
  <si>
    <t>INCP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</si>
  <si>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2018و2019 ،انتخاب رئيس واعضاء مجلس مجلس وتعديل المادة الخامسة من عقد تاسيس. تم إيقاف التداول على أسهم الشركة إعتباراً من جلسة الاحد 2022/1/9 .</t>
  </si>
  <si>
    <t>مجموع قطاع الخدمات</t>
  </si>
  <si>
    <t xml:space="preserve">مصرف المشرق العربي الاسلامي </t>
  </si>
  <si>
    <t>BAMS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</si>
  <si>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</si>
  <si>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</si>
  <si>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</si>
  <si>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</si>
  <si>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</si>
  <si>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</si>
  <si>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</si>
  <si>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 xml:space="preserve"> بدء الاكتتاب على أسهم الشركة إعتباراً من يوم الاحد 2022/3/20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</si>
  <si>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تصنيع وتسويق التمور(IIDP)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</si>
  <si>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</si>
  <si>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</si>
  <si>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</si>
  <si>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</si>
  <si>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</si>
  <si>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</si>
  <si>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</si>
  <si>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</si>
  <si>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</si>
  <si>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</si>
  <si>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عقد إجتماع الهيئة العامة للشركة يوم الخميس الموافق 2022/4/7 الساعة العاشرة صباحا في نادي الصيد /قاعة عشتار  ، مناقشة اقالة المجلس الحالي ، انتخاب مجلس ادارة جديد في حالة تم التصويت على الاقالة . تم إيقاف التداول على أسهم الشركة إعتباراً من جلسة الاثنين 2022/4/4 .</t>
  </si>
  <si>
    <t>المصرف التجاري</t>
  </si>
  <si>
    <t>BCOI</t>
  </si>
  <si>
    <t>مصرف الثقة الدولي</t>
  </si>
  <si>
    <t>BTRU</t>
  </si>
  <si>
    <t>فنادق المنصور(HMAN)</t>
  </si>
  <si>
    <t xml:space="preserve"> بدء الاكتتاب على أسهم الشركة إعتباراً من يوم  الاثنين 2022/2/7 على الاسهم المطروحة البالغة (43) مليار سهم ولمدة (30) يوماً في مصرف اسيا العراق الفرع الرئيسي /المنصور مقابل سيد الحليب ، وفرع الكرادة ، تنفيذاً لقرار الهيئة العامة المنعقدة في 2021/9/16 زيادة رأسمال الشركة من (200) مليار سهم الى (207)  مليار سهم وفقا للمادة (55/ثانيا) ومن (207) مليار سهم الى (250) مليار سهم وفق المادة (55/اولاً) من قانون الشركات .تم اكتمال الاكتتاب  في نهاية الدوام الرسمي ليوم الخميس 2022/4/7 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</si>
  <si>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</si>
  <si>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HNTI</t>
  </si>
  <si>
    <t>الاستثمارات السياحية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</si>
  <si>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</si>
  <si>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</si>
  <si>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</si>
  <si>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المعمورة العقارية(SMRI)</t>
  </si>
  <si>
    <t>سيعقد إجتماع الهيئة العامة للشركة يوم الاربعاء الموافق 2022/5/18 الساعة العاشرة صباحا في المركز الثقافي النفطي،  مناقشة الحسابات الختامية للسنة المالية المنتهية في 2021/12/31  ، مناقشة مقسوم الارباح . سيتم إيقاف التداول على أسهم الشركة إعتباراً من جلسة الاحد 2022/5/15 .</t>
  </si>
  <si>
    <t>الهلال الصناعية</t>
  </si>
  <si>
    <t>IHLI</t>
  </si>
  <si>
    <t>سيعقد إجتماع الهيئة العامة للشركة يوم الاثنين الموافق 2022/5/9 الساعة العاشرة صباحا في مقر الشركة ،  مناقشة الحسابات الختامية للسنة المالية المنتهية في 2020/12/31  ، مناقشة العجز المتراكم . تم إيقاف التداول على أسهم الشركة إعتباراً من جلسة الاربعاء 2022/4/27 .</t>
  </si>
  <si>
    <t>IBSD</t>
  </si>
  <si>
    <t xml:space="preserve">بغداد للمشروبات الغازية </t>
  </si>
  <si>
    <t>الامين للاستثمار المالي (VAMF)</t>
  </si>
  <si>
    <t>سيعقد إجتماع الهيئة العامة للشركة يوم الاثنين الموافق 2022/5/23 الساعة العاشرة صباحا في مقر الشركة ، مناقشة الحسابات الختامية للسنة المالية المنتهية في 2021/12/31  ، مناقشة العجز المتراكم ، مناقشة مقسوم الارباح . سيتم إيقاف التداول على أسهم الشركة إعتباراً من جلسة الابعاء 2022/5/18 .</t>
  </si>
  <si>
    <t>مصرف الاتحاد العراقي (BUOI)</t>
  </si>
  <si>
    <t>الوطنية لصناعات الاثاث المنزلي</t>
  </si>
  <si>
    <t>IHFI</t>
  </si>
  <si>
    <t>قطاع التامين</t>
  </si>
  <si>
    <t>مجموع قطاع التامين</t>
  </si>
  <si>
    <t>سيعقد إجتماع الهيئة العامة للشركة يوم السبت الموافق 2022/5/14 الساعة العاشرة صباحا في مجلس الاعمال الوطني،  مناقشة الحسابات الختامية للسنة المالية المنتهية في 2021/12/31  ، مناقشة مقسوم الارباح . تم إيقاف التداول على أسهم الشركة إعتباراً من جلسة الثلاثاء 2022/5/10 .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</si>
  <si>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</si>
  <si>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فندق السدير</t>
  </si>
  <si>
    <t>HSAD</t>
  </si>
  <si>
    <t>المنصور الدوائية</t>
  </si>
  <si>
    <t>IMAP</t>
  </si>
  <si>
    <t>أخبار الشركات المساهمة المدرجة في سوق العراق للاوراق المالية الاربعاء الموافق 2022/5/11</t>
  </si>
  <si>
    <t xml:space="preserve"> الشركات غير المتداولة في السوق الثاني لجلسة الاربعاء الموافق 2022/5/11</t>
  </si>
  <si>
    <t>الشركات غير المتداولة في السوق النظامي لجلسة الاربعاء الموافق 2022/5/11</t>
  </si>
  <si>
    <t>نشرة التداول في السوق النظامي رقم (84)</t>
  </si>
  <si>
    <t>جلسة الاربعاء الموافق 2022/5/11</t>
  </si>
  <si>
    <t>نشرة التداول في السوق الثاني رقم (84)</t>
  </si>
  <si>
    <t>سوق العراق للأوراق المالية</t>
  </si>
  <si>
    <t>جلسة الاربعاء  11/5/2022</t>
  </si>
  <si>
    <t>نشرة  تداول الاسهم المشتراة لغير العراقيين في السوق النظامي</t>
  </si>
  <si>
    <t xml:space="preserve">مصرف بغداد </t>
  </si>
  <si>
    <t xml:space="preserve">المصرف الاهلي العراقي </t>
  </si>
  <si>
    <t xml:space="preserve">قطاع الاتصالات </t>
  </si>
  <si>
    <t>اسيا سيل للاتصالات</t>
  </si>
  <si>
    <t xml:space="preserve">مجموع قطاع الاتصالات </t>
  </si>
  <si>
    <t>المجموع الكلي</t>
  </si>
  <si>
    <t>نشرة  تداول الاسهم المباعة من غير العراقيين في السوق النظامي</t>
  </si>
  <si>
    <t xml:space="preserve">قطاع الصناعة </t>
  </si>
  <si>
    <t>الكندي لانتاج اللقاحات البيطرية</t>
  </si>
  <si>
    <t xml:space="preserve">مجموع قطاع الصناعة </t>
  </si>
  <si>
    <t>نشرة  تداول الاسهم المباعة من غير العراقيين في السوق الثاني</t>
  </si>
  <si>
    <t>آسياسيل للاتصالات (TASC)</t>
  </si>
  <si>
    <t>سيعقد إجتماع الهيئة العامة للشركة يوم السبت الموافق 2022/5/28 الساعة العاشرة صباحا في مدينة السليمانية/ فندق كراند ميلينيوم،  مناقشة الحسابات الختامية للسنة المالية المنتهية في 2021/12/31  ، مناقشة مقسوم الارباح . سيتم إيقاف التداول على أسهم الشركة إعتباراً من جلسة الثلاثاء 2022/5/24 .</t>
  </si>
  <si>
    <t>سيعقد إجتماع الهيئة العامة للشركة يوم الاربعاء الموافق 2022/5/25 الساعة العاشرة صباحا في مقر الشركة،  مناقشة الحسابات الختامية للسنة المالية المنتهية في 2017/12/31 و2018/12/31 و2019/12/31و 2020/12/31  . سيتم إيقاف التداول على أسهم الشركة إعتباراً من جلسة الاحد 2022/5/22 .</t>
  </si>
  <si>
    <t>مصرف زين العراق الاسلامي(BZII)</t>
  </si>
  <si>
    <t>بلغ الرقم القياسي العام (582.01) نقطة مرتفعاً بنسبة (0.03)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</si>
</sst>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0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2060"/>
      <name val="Arial"/>
      <family val="2"/>
      <charset val="178"/>
      <scheme val="minor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25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1" xfId="0" applyFont="1" applyFill="1" applyBorder="1" applyAlignment="1">
      <alignment vertical="center"/>
    </xf>
    <xf numFmtId="0" fontId="6" fillId="0" borderId="73" xfId="0" applyFont="1" applyFill="1" applyBorder="1" applyAlignment="1">
      <alignment vertical="center"/>
    </xf>
    <xf numFmtId="0" fontId="6" fillId="0" borderId="77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164" fontId="58" fillId="0" borderId="61" xfId="0" applyNumberFormat="1" applyFont="1" applyFill="1" applyBorder="1" applyAlignment="1">
      <alignment horizontal="right" vertical="center" wrapText="1"/>
    </xf>
    <xf numFmtId="0" fontId="58" fillId="0" borderId="72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164" fontId="58" fillId="0" borderId="8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5" xfId="0" applyNumberFormat="1" applyFont="1" applyBorder="1" applyAlignment="1">
      <alignment horizontal="center" vertical="center"/>
    </xf>
    <xf numFmtId="3" fontId="6" fillId="0" borderId="85" xfId="0" applyNumberFormat="1" applyFont="1" applyBorder="1" applyAlignment="1">
      <alignment horizontal="center" vertical="center"/>
    </xf>
    <xf numFmtId="14" fontId="6" fillId="0" borderId="78" xfId="0" applyNumberFormat="1" applyFont="1" applyFill="1" applyBorder="1" applyAlignment="1">
      <alignment horizontal="center" vertical="center"/>
    </xf>
    <xf numFmtId="164" fontId="59" fillId="0" borderId="91" xfId="0" applyNumberFormat="1" applyFont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0" fontId="6" fillId="0" borderId="92" xfId="0" applyFont="1" applyFill="1" applyBorder="1" applyAlignment="1">
      <alignment vertical="center"/>
    </xf>
    <xf numFmtId="0" fontId="6" fillId="0" borderId="92" xfId="0" applyFont="1" applyFill="1" applyBorder="1" applyAlignment="1">
      <alignment vertical="center" wrapText="1"/>
    </xf>
    <xf numFmtId="164" fontId="6" fillId="0" borderId="74" xfId="0" applyNumberFormat="1" applyFont="1" applyBorder="1" applyAlignment="1">
      <alignment horizontal="center" vertical="center"/>
    </xf>
    <xf numFmtId="164" fontId="6" fillId="0" borderId="76" xfId="0" applyNumberFormat="1" applyFont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164" fontId="6" fillId="0" borderId="80" xfId="0" applyNumberFormat="1" applyFont="1" applyBorder="1" applyAlignment="1">
      <alignment horizontal="center" vertical="center"/>
    </xf>
    <xf numFmtId="164" fontId="6" fillId="0" borderId="81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164" fontId="6" fillId="0" borderId="89" xfId="0" applyNumberFormat="1" applyFont="1" applyBorder="1" applyAlignment="1">
      <alignment horizontal="center" vertical="center"/>
    </xf>
    <xf numFmtId="0" fontId="6" fillId="0" borderId="93" xfId="0" applyFont="1" applyFill="1" applyBorder="1" applyAlignment="1">
      <alignment vertical="center"/>
    </xf>
    <xf numFmtId="164" fontId="6" fillId="0" borderId="93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7" xfId="0" applyFont="1" applyFill="1" applyBorder="1" applyAlignment="1">
      <alignment vertical="center"/>
    </xf>
    <xf numFmtId="0" fontId="6" fillId="0" borderId="86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164" fontId="6" fillId="0" borderId="84" xfId="0" applyNumberFormat="1" applyFont="1" applyBorder="1" applyAlignment="1">
      <alignment horizontal="center" vertical="center"/>
    </xf>
    <xf numFmtId="0" fontId="6" fillId="0" borderId="79" xfId="0" applyFont="1" applyFill="1" applyBorder="1" applyAlignment="1">
      <alignment vertical="center"/>
    </xf>
    <xf numFmtId="0" fontId="6" fillId="0" borderId="82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4" xfId="0" applyNumberFormat="1" applyFont="1" applyBorder="1" applyAlignment="1">
      <alignment horizontal="center" vertical="center"/>
    </xf>
    <xf numFmtId="164" fontId="6" fillId="0" borderId="95" xfId="0" applyNumberFormat="1" applyFont="1" applyBorder="1" applyAlignment="1">
      <alignment horizontal="center" vertical="center"/>
    </xf>
    <xf numFmtId="0" fontId="6" fillId="0" borderId="96" xfId="0" applyFont="1" applyFill="1" applyBorder="1" applyAlignment="1">
      <alignment vertical="center" wrapText="1"/>
    </xf>
    <xf numFmtId="164" fontId="58" fillId="0" borderId="96" xfId="0" applyNumberFormat="1" applyFont="1" applyFill="1" applyBorder="1" applyAlignment="1">
      <alignment horizontal="right" vertical="center" wrapText="1"/>
    </xf>
    <xf numFmtId="164" fontId="6" fillId="0" borderId="96" xfId="0" applyNumberFormat="1" applyFont="1" applyBorder="1" applyAlignment="1">
      <alignment horizontal="center" vertical="center"/>
    </xf>
    <xf numFmtId="0" fontId="6" fillId="0" borderId="98" xfId="0" applyFont="1" applyFill="1" applyBorder="1" applyAlignment="1">
      <alignment vertical="center" wrapText="1"/>
    </xf>
    <xf numFmtId="164" fontId="6" fillId="0" borderId="60" xfId="0" applyNumberFormat="1" applyFont="1" applyBorder="1" applyAlignment="1">
      <alignment horizontal="center" vertical="center"/>
    </xf>
    <xf numFmtId="164" fontId="6" fillId="0" borderId="61" xfId="0" applyNumberFormat="1" applyFont="1" applyBorder="1" applyAlignment="1">
      <alignment horizontal="center" vertical="center"/>
    </xf>
    <xf numFmtId="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0" fillId="0" borderId="0" xfId="0" applyNumberFormat="1"/>
    <xf numFmtId="4" fontId="61" fillId="0" borderId="61" xfId="0" applyNumberFormat="1" applyFont="1" applyBorder="1" applyAlignment="1">
      <alignment horizontal="center" vertical="center"/>
    </xf>
    <xf numFmtId="4" fontId="60" fillId="0" borderId="61" xfId="0" applyNumberFormat="1" applyFont="1" applyBorder="1" applyAlignment="1">
      <alignment horizontal="center" vertical="center"/>
    </xf>
    <xf numFmtId="164" fontId="6" fillId="0" borderId="100" xfId="0" applyNumberFormat="1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vertical="center" wrapText="1"/>
    </xf>
    <xf numFmtId="164" fontId="6" fillId="0" borderId="101" xfId="0" applyNumberFormat="1" applyFont="1" applyBorder="1" applyAlignment="1">
      <alignment horizontal="center" vertical="center"/>
    </xf>
    <xf numFmtId="3" fontId="6" fillId="0" borderId="101" xfId="0" applyNumberFormat="1" applyFont="1" applyBorder="1" applyAlignment="1">
      <alignment horizontal="center" vertical="center"/>
    </xf>
    <xf numFmtId="164" fontId="6" fillId="0" borderId="102" xfId="0" applyNumberFormat="1" applyFont="1" applyBorder="1" applyAlignment="1">
      <alignment horizontal="center" vertical="center"/>
    </xf>
    <xf numFmtId="4" fontId="6" fillId="0" borderId="102" xfId="0" applyNumberFormat="1" applyFont="1" applyBorder="1" applyAlignment="1">
      <alignment horizontal="center" vertical="center"/>
    </xf>
    <xf numFmtId="3" fontId="6" fillId="0" borderId="102" xfId="0" applyNumberFormat="1" applyFont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164" fontId="6" fillId="0" borderId="103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0" fontId="65" fillId="2" borderId="105" xfId="0" applyFont="1" applyFill="1" applyBorder="1" applyAlignment="1">
      <alignment horizontal="center" vertical="center"/>
    </xf>
    <xf numFmtId="0" fontId="65" fillId="2" borderId="105" xfId="0" applyFont="1" applyFill="1" applyBorder="1" applyAlignment="1">
      <alignment horizontal="center" vertical="center" wrapText="1"/>
    </xf>
    <xf numFmtId="0" fontId="64" fillId="0" borderId="105" xfId="2" applyFont="1" applyFill="1" applyBorder="1" applyAlignment="1">
      <alignment horizontal="right" vertical="center"/>
    </xf>
    <xf numFmtId="0" fontId="64" fillId="0" borderId="105" xfId="2" applyFont="1" applyFill="1" applyBorder="1" applyAlignment="1">
      <alignment horizontal="left" vertical="center"/>
    </xf>
    <xf numFmtId="3" fontId="64" fillId="0" borderId="109" xfId="2" applyNumberFormat="1" applyFont="1" applyFill="1" applyBorder="1" applyAlignment="1">
      <alignment horizontal="center" vertical="center"/>
    </xf>
    <xf numFmtId="3" fontId="66" fillId="0" borderId="109" xfId="2" applyNumberFormat="1" applyFont="1" applyFill="1" applyBorder="1" applyAlignment="1">
      <alignment horizontal="center" vertical="center"/>
    </xf>
    <xf numFmtId="0" fontId="67" fillId="0" borderId="0" xfId="0" applyFont="1"/>
    <xf numFmtId="0" fontId="64" fillId="2" borderId="105" xfId="0" applyFont="1" applyFill="1" applyBorder="1" applyAlignment="1">
      <alignment horizontal="center" vertical="center"/>
    </xf>
    <xf numFmtId="0" fontId="64" fillId="2" borderId="105" xfId="0" applyFont="1" applyFill="1" applyBorder="1" applyAlignment="1">
      <alignment horizontal="center" vertical="center" wrapText="1"/>
    </xf>
    <xf numFmtId="0" fontId="66" fillId="0" borderId="105" xfId="2" applyFont="1" applyFill="1" applyBorder="1" applyAlignment="1">
      <alignment horizontal="right" vertical="center"/>
    </xf>
    <xf numFmtId="0" fontId="66" fillId="0" borderId="105" xfId="2" applyFont="1" applyFill="1" applyBorder="1" applyAlignment="1">
      <alignment horizontal="left" vertical="center"/>
    </xf>
    <xf numFmtId="0" fontId="69" fillId="2" borderId="105" xfId="0" applyFont="1" applyFill="1" applyBorder="1" applyAlignment="1">
      <alignment horizontal="center" vertical="center"/>
    </xf>
    <xf numFmtId="0" fontId="69" fillId="2" borderId="105" xfId="0" applyFont="1" applyFill="1" applyBorder="1" applyAlignment="1">
      <alignment horizontal="center" vertical="center" wrapText="1"/>
    </xf>
    <xf numFmtId="0" fontId="69" fillId="0" borderId="105" xfId="2" applyFont="1" applyFill="1" applyBorder="1" applyAlignment="1">
      <alignment horizontal="right" vertical="center"/>
    </xf>
    <xf numFmtId="0" fontId="69" fillId="0" borderId="105" xfId="2" applyFont="1" applyFill="1" applyBorder="1" applyAlignment="1">
      <alignment horizontal="left" vertical="center"/>
    </xf>
    <xf numFmtId="3" fontId="69" fillId="0" borderId="109" xfId="2" applyNumberFormat="1" applyFont="1" applyFill="1" applyBorder="1" applyAlignment="1">
      <alignment horizontal="center" vertical="center"/>
    </xf>
    <xf numFmtId="3" fontId="69" fillId="0" borderId="112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2" fontId="0" fillId="0" borderId="97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2" fontId="0" fillId="0" borderId="89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3" fillId="0" borderId="97" xfId="0" applyFont="1" applyFill="1" applyBorder="1" applyAlignment="1">
      <alignment horizontal="center" vertical="center"/>
    </xf>
    <xf numFmtId="0" fontId="13" fillId="0" borderId="89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3" fillId="0" borderId="77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0" fontId="13" fillId="0" borderId="79" xfId="0" applyFont="1" applyFill="1" applyBorder="1" applyAlignment="1">
      <alignment horizontal="center" vertical="center"/>
    </xf>
    <xf numFmtId="0" fontId="13" fillId="0" borderId="76" xfId="0" applyFont="1" applyFill="1" applyBorder="1" applyAlignment="1">
      <alignment horizontal="center" vertical="center"/>
    </xf>
    <xf numFmtId="2" fontId="0" fillId="0" borderId="77" xfId="0" applyNumberFormat="1" applyBorder="1" applyAlignment="1">
      <alignment horizontal="center"/>
    </xf>
    <xf numFmtId="2" fontId="0" fillId="0" borderId="76" xfId="0" applyNumberFormat="1" applyBorder="1" applyAlignment="1">
      <alignment horizontal="center"/>
    </xf>
    <xf numFmtId="0" fontId="14" fillId="5" borderId="47" xfId="0" applyFont="1" applyFill="1" applyBorder="1" applyAlignment="1">
      <alignment horizontal="center" vertic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6" fillId="0" borderId="92" xfId="0" applyFont="1" applyFill="1" applyBorder="1" applyAlignment="1">
      <alignment horizontal="right"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89" xfId="0" applyFont="1" applyFill="1" applyBorder="1" applyAlignment="1">
      <alignment horizontal="right" vertical="center"/>
    </xf>
    <xf numFmtId="3" fontId="6" fillId="0" borderId="92" xfId="0" applyNumberFormat="1" applyFont="1" applyBorder="1" applyAlignment="1">
      <alignment horizontal="center" vertical="center"/>
    </xf>
    <xf numFmtId="3" fontId="6" fillId="0" borderId="75" xfId="0" applyNumberFormat="1" applyFont="1" applyBorder="1" applyAlignment="1">
      <alignment horizontal="center" vertical="center"/>
    </xf>
    <xf numFmtId="3" fontId="6" fillId="0" borderId="89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2" fontId="3" fillId="0" borderId="97" xfId="0" applyNumberFormat="1" applyFont="1" applyBorder="1" applyAlignment="1">
      <alignment horizontal="center" vertical="center"/>
    </xf>
    <xf numFmtId="2" fontId="3" fillId="0" borderId="89" xfId="0" applyNumberFormat="1" applyFont="1" applyBorder="1" applyAlignment="1">
      <alignment horizontal="center" vertical="center"/>
    </xf>
    <xf numFmtId="2" fontId="0" fillId="0" borderId="79" xfId="0" applyNumberForma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66" fillId="0" borderId="106" xfId="0" applyFont="1" applyBorder="1" applyAlignment="1">
      <alignment horizontal="center" vertical="center"/>
    </xf>
    <xf numFmtId="0" fontId="66" fillId="0" borderId="107" xfId="0" applyFont="1" applyBorder="1" applyAlignment="1">
      <alignment horizontal="center" vertical="center"/>
    </xf>
    <xf numFmtId="0" fontId="66" fillId="0" borderId="108" xfId="0" applyFont="1" applyBorder="1" applyAlignment="1">
      <alignment horizontal="center" vertical="center"/>
    </xf>
    <xf numFmtId="0" fontId="63" fillId="0" borderId="0" xfId="0" applyFont="1" applyAlignment="1">
      <alignment horizontal="right" vertical="center"/>
    </xf>
    <xf numFmtId="0" fontId="64" fillId="0" borderId="0" xfId="0" applyFont="1" applyAlignment="1">
      <alignment horizontal="right" vertical="center"/>
    </xf>
    <xf numFmtId="0" fontId="63" fillId="0" borderId="104" xfId="0" applyFont="1" applyBorder="1" applyAlignment="1">
      <alignment horizontal="right" vertical="center"/>
    </xf>
    <xf numFmtId="0" fontId="64" fillId="0" borderId="106" xfId="0" applyFont="1" applyBorder="1" applyAlignment="1">
      <alignment horizontal="center" vertical="center"/>
    </xf>
    <xf numFmtId="0" fontId="64" fillId="0" borderId="107" xfId="0" applyFont="1" applyBorder="1" applyAlignment="1">
      <alignment horizontal="center" vertical="center"/>
    </xf>
    <xf numFmtId="0" fontId="64" fillId="0" borderId="108" xfId="0" applyFont="1" applyBorder="1" applyAlignment="1">
      <alignment horizontal="center" vertical="center"/>
    </xf>
    <xf numFmtId="0" fontId="66" fillId="0" borderId="110" xfId="0" applyFont="1" applyFill="1" applyBorder="1" applyAlignment="1">
      <alignment horizontal="center" vertical="center"/>
    </xf>
    <xf numFmtId="0" fontId="66" fillId="0" borderId="111" xfId="0" applyFont="1" applyFill="1" applyBorder="1" applyAlignment="1">
      <alignment horizontal="center" vertical="center"/>
    </xf>
    <xf numFmtId="0" fontId="66" fillId="0" borderId="110" xfId="2" applyFont="1" applyFill="1" applyBorder="1" applyAlignment="1">
      <alignment horizontal="center" vertical="center"/>
    </xf>
    <xf numFmtId="0" fontId="66" fillId="0" borderId="111" xfId="2" applyFont="1" applyFill="1" applyBorder="1" applyAlignment="1">
      <alignment horizontal="center" vertical="center"/>
    </xf>
    <xf numFmtId="0" fontId="69" fillId="0" borderId="106" xfId="2" applyFont="1" applyFill="1" applyBorder="1" applyAlignment="1">
      <alignment horizontal="center" vertical="center"/>
    </xf>
    <xf numFmtId="0" fontId="69" fillId="0" borderId="108" xfId="2" applyFont="1" applyFill="1" applyBorder="1" applyAlignment="1">
      <alignment horizontal="center" vertical="center"/>
    </xf>
    <xf numFmtId="0" fontId="69" fillId="0" borderId="110" xfId="2" applyFont="1" applyFill="1" applyBorder="1" applyAlignment="1">
      <alignment horizontal="center" vertical="center"/>
    </xf>
    <xf numFmtId="0" fontId="69" fillId="0" borderId="111" xfId="2" applyFont="1" applyFill="1" applyBorder="1" applyAlignment="1">
      <alignment horizontal="center" vertical="center"/>
    </xf>
    <xf numFmtId="0" fontId="68" fillId="0" borderId="104" xfId="0" applyFont="1" applyBorder="1" applyAlignment="1">
      <alignment horizontal="right" vertical="center"/>
    </xf>
    <xf numFmtId="0" fontId="69" fillId="0" borderId="106" xfId="0" applyFont="1" applyBorder="1" applyAlignment="1">
      <alignment horizontal="center" vertical="center"/>
    </xf>
    <xf numFmtId="0" fontId="69" fillId="0" borderId="107" xfId="0" applyFont="1" applyBorder="1" applyAlignment="1">
      <alignment horizontal="center" vertical="center"/>
    </xf>
    <xf numFmtId="0" fontId="69" fillId="0" borderId="108" xfId="0" applyFont="1" applyBorder="1" applyAlignment="1">
      <alignment horizontal="center" vertical="center"/>
    </xf>
    <xf numFmtId="2" fontId="7" fillId="0" borderId="77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7" fillId="0" borderId="99" xfId="0" applyNumberFormat="1" applyFont="1" applyBorder="1" applyAlignment="1">
      <alignment horizontal="center" vertical="center"/>
    </xf>
    <xf numFmtId="2" fontId="7" fillId="0" borderId="89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89" xfId="0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9" xfId="0" applyNumberFormat="1" applyFont="1" applyFill="1" applyBorder="1" applyAlignment="1">
      <alignment horizontal="center" vertical="center" wrapText="1"/>
    </xf>
    <xf numFmtId="164" fontId="17" fillId="4" borderId="76" xfId="0" applyNumberFormat="1" applyFont="1" applyFill="1" applyBorder="1" applyAlignment="1">
      <alignment horizontal="center" vertical="center" wrapText="1"/>
    </xf>
    <xf numFmtId="165" fontId="17" fillId="3" borderId="75" xfId="2" applyNumberFormat="1" applyFont="1" applyFill="1" applyBorder="1" applyAlignment="1">
      <alignment horizontal="right" vertical="center"/>
    </xf>
    <xf numFmtId="165" fontId="17" fillId="3" borderId="83" xfId="2" applyNumberFormat="1" applyFont="1" applyFill="1" applyBorder="1" applyAlignment="1">
      <alignment horizontal="right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1090083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303783" y="1"/>
          <a:ext cx="1479550" cy="93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838200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962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1"/>
  <sheetViews>
    <sheetView rightToLeft="1" tabSelected="1" topLeftCell="A46" zoomScale="90" zoomScaleNormal="90" zoomScaleSheetLayoutView="100" workbookViewId="0">
      <selection activeCell="B52" sqref="B52"/>
    </sheetView>
  </sheetViews>
  <sheetFormatPr defaultRowHeight="14.25"/>
  <cols>
    <col min="1" max="1" width="0.625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  <col min="17" max="17" width="16.625" customWidth="1"/>
  </cols>
  <sheetData>
    <row r="1" spans="2:15" s="3" customFormat="1" ht="39.950000000000003" customHeight="1">
      <c r="B1" s="164" t="s">
        <v>0</v>
      </c>
      <c r="C1" s="165"/>
      <c r="D1" s="166"/>
      <c r="E1" s="2"/>
      <c r="F1" s="2"/>
      <c r="G1" s="2"/>
      <c r="H1" s="2"/>
      <c r="I1" s="2"/>
      <c r="J1" s="2"/>
      <c r="K1" s="2"/>
      <c r="L1" s="2"/>
      <c r="M1" s="2"/>
    </row>
    <row r="2" spans="2:15" ht="39.950000000000003" customHeight="1">
      <c r="B2" s="29" t="s">
        <v>293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2:15" ht="39.950000000000003" customHeight="1">
      <c r="B3" s="19" t="s">
        <v>1</v>
      </c>
      <c r="C3" s="170">
        <v>1397467115.1299999</v>
      </c>
      <c r="D3" s="171"/>
      <c r="E3" s="172"/>
      <c r="F3" s="2"/>
      <c r="G3" s="2"/>
      <c r="H3" s="2"/>
      <c r="I3" s="2"/>
      <c r="J3" s="4"/>
      <c r="K3" s="1" t="s">
        <v>7</v>
      </c>
      <c r="L3" s="2"/>
      <c r="M3" s="2"/>
      <c r="N3" s="25">
        <v>42</v>
      </c>
    </row>
    <row r="4" spans="2:15" ht="39.950000000000003" customHeight="1">
      <c r="B4" s="20" t="s">
        <v>2</v>
      </c>
      <c r="C4" s="170">
        <v>851579693</v>
      </c>
      <c r="D4" s="171"/>
      <c r="E4" s="172"/>
      <c r="F4" s="2"/>
      <c r="G4" s="2"/>
      <c r="H4" s="2"/>
      <c r="I4" s="2"/>
      <c r="J4" s="4"/>
      <c r="K4" s="1" t="s">
        <v>8</v>
      </c>
      <c r="L4" s="2"/>
      <c r="M4" s="2"/>
      <c r="N4" s="25">
        <v>10</v>
      </c>
    </row>
    <row r="5" spans="2:15" ht="39.950000000000003" customHeight="1">
      <c r="B5" s="20" t="s">
        <v>3</v>
      </c>
      <c r="C5" s="167">
        <v>554</v>
      </c>
      <c r="D5" s="168"/>
      <c r="E5" s="169"/>
      <c r="F5" s="2"/>
      <c r="G5" s="2"/>
      <c r="H5" s="2"/>
      <c r="I5" s="2"/>
      <c r="J5" s="4"/>
      <c r="K5" s="1" t="s">
        <v>9</v>
      </c>
      <c r="L5" s="2"/>
      <c r="M5" s="2"/>
      <c r="N5" s="26">
        <v>16</v>
      </c>
    </row>
    <row r="6" spans="2:15" ht="39.950000000000003" customHeight="1">
      <c r="B6" s="20" t="s">
        <v>4</v>
      </c>
      <c r="C6" s="173">
        <v>582.01</v>
      </c>
      <c r="D6" s="174"/>
      <c r="E6" s="175"/>
      <c r="F6" s="2"/>
      <c r="G6" s="2"/>
      <c r="H6" s="2"/>
      <c r="I6" s="2"/>
      <c r="J6" s="4"/>
      <c r="K6" s="1" t="s">
        <v>10</v>
      </c>
      <c r="L6" s="2"/>
      <c r="M6" s="2"/>
      <c r="N6" s="26">
        <v>5</v>
      </c>
      <c r="O6" s="97"/>
    </row>
    <row r="7" spans="2:15" ht="39.950000000000003" customHeight="1">
      <c r="B7" s="20" t="s">
        <v>5</v>
      </c>
      <c r="C7" s="159">
        <v>0.03</v>
      </c>
      <c r="D7" s="160"/>
      <c r="E7" s="35"/>
      <c r="F7" s="2"/>
      <c r="G7" s="2"/>
      <c r="H7" s="2"/>
      <c r="I7" s="2"/>
      <c r="J7" s="4"/>
      <c r="K7" s="1" t="s">
        <v>75</v>
      </c>
      <c r="L7" s="2"/>
      <c r="M7" s="2"/>
      <c r="N7" s="25">
        <v>14</v>
      </c>
    </row>
    <row r="8" spans="2:15" ht="39.950000000000003" customHeight="1"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42</v>
      </c>
      <c r="O8" s="97"/>
    </row>
    <row r="9" spans="2:15" ht="39.950000000000003" customHeight="1">
      <c r="B9" s="132" t="s">
        <v>292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3"/>
    </row>
    <row r="10" spans="2:15" ht="41.25" customHeight="1"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2:15" ht="21" customHeight="1">
      <c r="B11" s="161" t="s">
        <v>22</v>
      </c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62"/>
    </row>
    <row r="12" spans="2:15" s="36" customFormat="1" ht="21" customHeight="1">
      <c r="B12" s="40" t="s">
        <v>148</v>
      </c>
      <c r="C12" s="41" t="s">
        <v>147</v>
      </c>
      <c r="D12" s="104">
        <v>1.08</v>
      </c>
      <c r="E12" s="104">
        <v>1.08</v>
      </c>
      <c r="F12" s="104">
        <v>1.08</v>
      </c>
      <c r="G12" s="104">
        <v>1.08</v>
      </c>
      <c r="H12" s="104">
        <v>1.08</v>
      </c>
      <c r="I12" s="104">
        <v>1.08</v>
      </c>
      <c r="J12" s="104">
        <v>1.08</v>
      </c>
      <c r="K12" s="105">
        <v>0</v>
      </c>
      <c r="L12" s="106">
        <v>5</v>
      </c>
      <c r="M12" s="106">
        <v>119590000</v>
      </c>
      <c r="N12" s="106">
        <v>129157200</v>
      </c>
    </row>
    <row r="13" spans="2:15" s="36" customFormat="1" ht="21" customHeight="1">
      <c r="B13" s="39" t="s">
        <v>211</v>
      </c>
      <c r="C13" s="42" t="s">
        <v>212</v>
      </c>
      <c r="D13" s="104">
        <v>1.23</v>
      </c>
      <c r="E13" s="104">
        <v>1.25</v>
      </c>
      <c r="F13" s="104">
        <v>1.22</v>
      </c>
      <c r="G13" s="104">
        <v>1.24</v>
      </c>
      <c r="H13" s="104">
        <v>1.23</v>
      </c>
      <c r="I13" s="104">
        <v>1.25</v>
      </c>
      <c r="J13" s="104">
        <v>1.25</v>
      </c>
      <c r="K13" s="105">
        <v>0</v>
      </c>
      <c r="L13" s="106">
        <v>27</v>
      </c>
      <c r="M13" s="106">
        <v>69320000</v>
      </c>
      <c r="N13" s="106">
        <v>85660200</v>
      </c>
    </row>
    <row r="14" spans="2:15" s="36" customFormat="1" ht="21" customHeight="1">
      <c r="B14" s="40" t="s">
        <v>123</v>
      </c>
      <c r="C14" s="41" t="s">
        <v>122</v>
      </c>
      <c r="D14" s="104">
        <v>0.16</v>
      </c>
      <c r="E14" s="104">
        <v>0.16</v>
      </c>
      <c r="F14" s="104">
        <v>0.16</v>
      </c>
      <c r="G14" s="104">
        <v>0.16</v>
      </c>
      <c r="H14" s="104">
        <v>0.16</v>
      </c>
      <c r="I14" s="104">
        <v>0.16</v>
      </c>
      <c r="J14" s="104">
        <v>0.16</v>
      </c>
      <c r="K14" s="105">
        <v>0</v>
      </c>
      <c r="L14" s="106">
        <v>5</v>
      </c>
      <c r="M14" s="106">
        <v>32768000</v>
      </c>
      <c r="N14" s="106">
        <v>5242880</v>
      </c>
    </row>
    <row r="15" spans="2:15" s="36" customFormat="1" ht="21" customHeight="1">
      <c r="B15" s="39" t="s">
        <v>150</v>
      </c>
      <c r="C15" s="42" t="s">
        <v>149</v>
      </c>
      <c r="D15" s="104">
        <v>0.28000000000000003</v>
      </c>
      <c r="E15" s="104">
        <v>0.28000000000000003</v>
      </c>
      <c r="F15" s="104">
        <v>0.28000000000000003</v>
      </c>
      <c r="G15" s="104">
        <v>0.28000000000000003</v>
      </c>
      <c r="H15" s="104">
        <v>0.28000000000000003</v>
      </c>
      <c r="I15" s="104">
        <v>0.28000000000000003</v>
      </c>
      <c r="J15" s="104">
        <v>0.28000000000000003</v>
      </c>
      <c r="K15" s="105">
        <v>0</v>
      </c>
      <c r="L15" s="106">
        <v>3</v>
      </c>
      <c r="M15" s="106">
        <v>15000000</v>
      </c>
      <c r="N15" s="106">
        <v>4200000</v>
      </c>
    </row>
    <row r="16" spans="2:15" s="36" customFormat="1" ht="21" customHeight="1">
      <c r="B16" s="40" t="s">
        <v>169</v>
      </c>
      <c r="C16" s="41" t="s">
        <v>170</v>
      </c>
      <c r="D16" s="104">
        <v>0.25</v>
      </c>
      <c r="E16" s="104">
        <v>0.26</v>
      </c>
      <c r="F16" s="104">
        <v>0.25</v>
      </c>
      <c r="G16" s="104">
        <v>0.26</v>
      </c>
      <c r="H16" s="104">
        <v>0.25</v>
      </c>
      <c r="I16" s="104">
        <v>0.26</v>
      </c>
      <c r="J16" s="104">
        <v>0.25</v>
      </c>
      <c r="K16" s="105">
        <v>4</v>
      </c>
      <c r="L16" s="106">
        <v>21</v>
      </c>
      <c r="M16" s="106">
        <v>53500357</v>
      </c>
      <c r="N16" s="106">
        <v>13675089.25</v>
      </c>
    </row>
    <row r="17" spans="2:14" s="36" customFormat="1" ht="21" customHeight="1">
      <c r="B17" s="40" t="s">
        <v>246</v>
      </c>
      <c r="C17" s="41" t="s">
        <v>247</v>
      </c>
      <c r="D17" s="104">
        <v>1.21</v>
      </c>
      <c r="E17" s="104">
        <v>1.21</v>
      </c>
      <c r="F17" s="104">
        <v>1.2</v>
      </c>
      <c r="G17" s="104">
        <v>1.2</v>
      </c>
      <c r="H17" s="104">
        <v>1.22</v>
      </c>
      <c r="I17" s="104">
        <v>1.2</v>
      </c>
      <c r="J17" s="104">
        <v>1.22</v>
      </c>
      <c r="K17" s="105">
        <v>-1.64</v>
      </c>
      <c r="L17" s="106">
        <v>29</v>
      </c>
      <c r="M17" s="106">
        <v>45400000</v>
      </c>
      <c r="N17" s="106">
        <v>54530000</v>
      </c>
    </row>
    <row r="18" spans="2:14" s="36" customFormat="1" ht="21" customHeight="1">
      <c r="B18" s="39" t="s">
        <v>107</v>
      </c>
      <c r="C18" s="44" t="s">
        <v>106</v>
      </c>
      <c r="D18" s="104">
        <v>0.27</v>
      </c>
      <c r="E18" s="104">
        <v>0.27</v>
      </c>
      <c r="F18" s="104">
        <v>0.24</v>
      </c>
      <c r="G18" s="104">
        <v>0.25</v>
      </c>
      <c r="H18" s="104">
        <v>0.26</v>
      </c>
      <c r="I18" s="104">
        <v>0.25</v>
      </c>
      <c r="J18" s="104">
        <v>0.26</v>
      </c>
      <c r="K18" s="105">
        <v>-3.85</v>
      </c>
      <c r="L18" s="106">
        <v>18</v>
      </c>
      <c r="M18" s="106">
        <v>84700000</v>
      </c>
      <c r="N18" s="106">
        <v>20768000</v>
      </c>
    </row>
    <row r="19" spans="2:14" s="36" customFormat="1" ht="21" customHeight="1">
      <c r="B19" s="50" t="s">
        <v>200</v>
      </c>
      <c r="C19" s="74" t="s">
        <v>201</v>
      </c>
      <c r="D19" s="104">
        <v>0.77</v>
      </c>
      <c r="E19" s="104">
        <v>0.77</v>
      </c>
      <c r="F19" s="104">
        <v>0.77</v>
      </c>
      <c r="G19" s="104">
        <v>0.77</v>
      </c>
      <c r="H19" s="87">
        <v>0.8</v>
      </c>
      <c r="I19" s="104">
        <v>0.77</v>
      </c>
      <c r="J19" s="104">
        <v>0.8</v>
      </c>
      <c r="K19" s="105">
        <v>-3.75</v>
      </c>
      <c r="L19" s="106">
        <v>3</v>
      </c>
      <c r="M19" s="106">
        <v>1020000</v>
      </c>
      <c r="N19" s="106">
        <v>785400</v>
      </c>
    </row>
    <row r="20" spans="2:14" s="36" customFormat="1" ht="21" customHeight="1">
      <c r="B20" s="40" t="s">
        <v>50</v>
      </c>
      <c r="C20" s="41" t="s">
        <v>51</v>
      </c>
      <c r="D20" s="104">
        <v>0.1</v>
      </c>
      <c r="E20" s="104">
        <v>0.1</v>
      </c>
      <c r="F20" s="104">
        <v>0.1</v>
      </c>
      <c r="G20" s="104">
        <v>0.1</v>
      </c>
      <c r="H20" s="104">
        <v>0.1</v>
      </c>
      <c r="I20" s="104">
        <v>0.1</v>
      </c>
      <c r="J20" s="104">
        <v>0.1</v>
      </c>
      <c r="K20" s="105">
        <v>0</v>
      </c>
      <c r="L20" s="106">
        <v>1</v>
      </c>
      <c r="M20" s="106">
        <v>300</v>
      </c>
      <c r="N20" s="106">
        <v>30</v>
      </c>
    </row>
    <row r="21" spans="2:14" ht="21" customHeight="1">
      <c r="B21" s="141" t="s">
        <v>23</v>
      </c>
      <c r="C21" s="142"/>
      <c r="D21" s="163"/>
      <c r="E21" s="130"/>
      <c r="F21" s="130"/>
      <c r="G21" s="130"/>
      <c r="H21" s="130"/>
      <c r="I21" s="130"/>
      <c r="J21" s="130"/>
      <c r="K21" s="144"/>
      <c r="L21" s="37">
        <f>SUM(L12:L20)</f>
        <v>112</v>
      </c>
      <c r="M21" s="37">
        <f>SUM(M12:M20)</f>
        <v>421298657</v>
      </c>
      <c r="N21" s="37">
        <f>SUM(N12:N20)</f>
        <v>314018799.25</v>
      </c>
    </row>
    <row r="22" spans="2:14" s="36" customFormat="1" ht="21" customHeight="1">
      <c r="B22" s="138" t="s">
        <v>49</v>
      </c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40"/>
    </row>
    <row r="23" spans="2:14" s="36" customFormat="1" ht="21" customHeight="1">
      <c r="B23" s="40" t="s">
        <v>144</v>
      </c>
      <c r="C23" s="41" t="s">
        <v>143</v>
      </c>
      <c r="D23" s="104">
        <v>8.35</v>
      </c>
      <c r="E23" s="104">
        <v>8.4</v>
      </c>
      <c r="F23" s="104">
        <v>8.33</v>
      </c>
      <c r="G23" s="104">
        <v>8.39</v>
      </c>
      <c r="H23" s="104">
        <v>8.3699999999999992</v>
      </c>
      <c r="I23" s="104">
        <v>8.35</v>
      </c>
      <c r="J23" s="104">
        <v>8.36</v>
      </c>
      <c r="K23" s="105">
        <v>-0.12</v>
      </c>
      <c r="L23" s="106">
        <v>30</v>
      </c>
      <c r="M23" s="106">
        <v>27066918</v>
      </c>
      <c r="N23" s="106">
        <v>227068156.19999999</v>
      </c>
    </row>
    <row r="24" spans="2:14" s="36" customFormat="1" ht="21" customHeight="1">
      <c r="B24" s="40" t="s">
        <v>185</v>
      </c>
      <c r="C24" s="41" t="s">
        <v>186</v>
      </c>
      <c r="D24" s="104">
        <v>2.35</v>
      </c>
      <c r="E24" s="104">
        <v>2.35</v>
      </c>
      <c r="F24" s="104">
        <v>2.35</v>
      </c>
      <c r="G24" s="104">
        <v>2.35</v>
      </c>
      <c r="H24" s="104">
        <v>2.35</v>
      </c>
      <c r="I24" s="104">
        <v>2.35</v>
      </c>
      <c r="J24" s="104">
        <v>2.35</v>
      </c>
      <c r="K24" s="105">
        <v>0</v>
      </c>
      <c r="L24" s="106">
        <v>1</v>
      </c>
      <c r="M24" s="106">
        <v>100000</v>
      </c>
      <c r="N24" s="106">
        <v>235000</v>
      </c>
    </row>
    <row r="25" spans="2:14" s="36" customFormat="1" ht="21" customHeight="1">
      <c r="B25" s="141" t="s">
        <v>171</v>
      </c>
      <c r="C25" s="142"/>
      <c r="D25" s="163"/>
      <c r="E25" s="130"/>
      <c r="F25" s="130"/>
      <c r="G25" s="130"/>
      <c r="H25" s="130"/>
      <c r="I25" s="130"/>
      <c r="J25" s="130"/>
      <c r="K25" s="144"/>
      <c r="L25" s="106">
        <f>SUM(L23:L24)</f>
        <v>31</v>
      </c>
      <c r="M25" s="106">
        <f>SUM(M23:M24)</f>
        <v>27166918</v>
      </c>
      <c r="N25" s="106">
        <f>SUM(N23:N24)</f>
        <v>227303156.19999999</v>
      </c>
    </row>
    <row r="26" spans="2:14" s="36" customFormat="1" ht="21" customHeight="1">
      <c r="B26" s="138" t="s">
        <v>281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40"/>
    </row>
    <row r="27" spans="2:14" s="36" customFormat="1" ht="29.25" customHeight="1">
      <c r="B27" s="40" t="s">
        <v>198</v>
      </c>
      <c r="C27" s="41" t="s">
        <v>199</v>
      </c>
      <c r="D27" s="104">
        <v>0.78</v>
      </c>
      <c r="E27" s="104">
        <v>0.78</v>
      </c>
      <c r="F27" s="104">
        <v>0.78</v>
      </c>
      <c r="G27" s="104">
        <v>0.78</v>
      </c>
      <c r="H27" s="104">
        <v>0.85</v>
      </c>
      <c r="I27" s="104">
        <v>0.78</v>
      </c>
      <c r="J27" s="104">
        <v>0.85</v>
      </c>
      <c r="K27" s="105">
        <v>-8.24</v>
      </c>
      <c r="L27" s="106">
        <v>2</v>
      </c>
      <c r="M27" s="106">
        <v>50000</v>
      </c>
      <c r="N27" s="106">
        <v>39000</v>
      </c>
    </row>
    <row r="28" spans="2:14" s="36" customFormat="1" ht="29.25" customHeight="1">
      <c r="B28" s="40" t="s">
        <v>172</v>
      </c>
      <c r="C28" s="41" t="s">
        <v>173</v>
      </c>
      <c r="D28" s="104">
        <v>0.23</v>
      </c>
      <c r="E28" s="104">
        <v>0.27</v>
      </c>
      <c r="F28" s="104">
        <v>0.23</v>
      </c>
      <c r="G28" s="104">
        <v>0.23</v>
      </c>
      <c r="H28" s="104">
        <v>0.25</v>
      </c>
      <c r="I28" s="104">
        <v>0.24</v>
      </c>
      <c r="J28" s="104">
        <v>0.25</v>
      </c>
      <c r="K28" s="105">
        <v>-4</v>
      </c>
      <c r="L28" s="106">
        <v>15</v>
      </c>
      <c r="M28" s="106">
        <v>15380000</v>
      </c>
      <c r="N28" s="106">
        <v>3606940</v>
      </c>
    </row>
    <row r="29" spans="2:14" s="36" customFormat="1" ht="21" customHeight="1">
      <c r="B29" s="141" t="s">
        <v>282</v>
      </c>
      <c r="C29" s="142"/>
      <c r="D29" s="163"/>
      <c r="E29" s="130"/>
      <c r="F29" s="130"/>
      <c r="G29" s="130"/>
      <c r="H29" s="130"/>
      <c r="I29" s="130"/>
      <c r="J29" s="130"/>
      <c r="K29" s="144"/>
      <c r="L29" s="106">
        <f>SUM(L27:L28)</f>
        <v>17</v>
      </c>
      <c r="M29" s="106">
        <f>SUM(M27:M28)</f>
        <v>15430000</v>
      </c>
      <c r="N29" s="106">
        <f>SUM(N27:N28)</f>
        <v>3645940</v>
      </c>
    </row>
    <row r="30" spans="2:14" s="36" customFormat="1" ht="21" customHeight="1">
      <c r="B30" s="138" t="s">
        <v>24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40"/>
    </row>
    <row r="31" spans="2:14" s="36" customFormat="1" ht="25.5" customHeight="1">
      <c r="B31" s="39" t="s">
        <v>94</v>
      </c>
      <c r="C31" s="44" t="s">
        <v>93</v>
      </c>
      <c r="D31" s="104">
        <v>28.3</v>
      </c>
      <c r="E31" s="104">
        <v>28.4</v>
      </c>
      <c r="F31" s="104">
        <v>28.3</v>
      </c>
      <c r="G31" s="104">
        <v>28.33</v>
      </c>
      <c r="H31" s="104">
        <v>28.5</v>
      </c>
      <c r="I31" s="104">
        <v>28.4</v>
      </c>
      <c r="J31" s="104">
        <v>28.5</v>
      </c>
      <c r="K31" s="105">
        <v>-0.35</v>
      </c>
      <c r="L31" s="106">
        <v>3</v>
      </c>
      <c r="M31" s="106">
        <v>114832</v>
      </c>
      <c r="N31" s="106">
        <v>3253728.8</v>
      </c>
    </row>
    <row r="32" spans="2:14" s="36" customFormat="1" ht="26.25" customHeight="1">
      <c r="B32" s="39" t="s">
        <v>181</v>
      </c>
      <c r="C32" s="44" t="s">
        <v>182</v>
      </c>
      <c r="D32" s="104">
        <v>3</v>
      </c>
      <c r="E32" s="104">
        <v>3.12</v>
      </c>
      <c r="F32" s="104">
        <v>3</v>
      </c>
      <c r="G32" s="104">
        <v>3.07</v>
      </c>
      <c r="H32" s="104">
        <v>3</v>
      </c>
      <c r="I32" s="104">
        <v>3.02</v>
      </c>
      <c r="J32" s="104">
        <v>3</v>
      </c>
      <c r="K32" s="105">
        <v>0.67</v>
      </c>
      <c r="L32" s="106">
        <v>59</v>
      </c>
      <c r="M32" s="106">
        <v>15923604</v>
      </c>
      <c r="N32" s="106">
        <v>48961736.359999999</v>
      </c>
    </row>
    <row r="33" spans="2:14" s="36" customFormat="1" ht="25.5" customHeight="1">
      <c r="B33" s="39" t="s">
        <v>187</v>
      </c>
      <c r="C33" s="44" t="s">
        <v>188</v>
      </c>
      <c r="D33" s="104">
        <v>11.39</v>
      </c>
      <c r="E33" s="104">
        <v>11.39</v>
      </c>
      <c r="F33" s="104">
        <v>11.39</v>
      </c>
      <c r="G33" s="104">
        <v>11.39</v>
      </c>
      <c r="H33" s="104">
        <v>11.5</v>
      </c>
      <c r="I33" s="104">
        <v>11.39</v>
      </c>
      <c r="J33" s="104">
        <v>11.5</v>
      </c>
      <c r="K33" s="105">
        <v>-0.96</v>
      </c>
      <c r="L33" s="106">
        <v>3</v>
      </c>
      <c r="M33" s="106">
        <v>75000</v>
      </c>
      <c r="N33" s="106">
        <v>854250</v>
      </c>
    </row>
    <row r="34" spans="2:14" s="36" customFormat="1" ht="28.5" customHeight="1">
      <c r="B34" s="39" t="s">
        <v>145</v>
      </c>
      <c r="C34" s="44" t="s">
        <v>146</v>
      </c>
      <c r="D34" s="104">
        <v>3</v>
      </c>
      <c r="E34" s="104">
        <v>3.01</v>
      </c>
      <c r="F34" s="104">
        <v>2.9</v>
      </c>
      <c r="G34" s="104">
        <v>2.99</v>
      </c>
      <c r="H34" s="104">
        <v>2.95</v>
      </c>
      <c r="I34" s="104">
        <v>3.01</v>
      </c>
      <c r="J34" s="104">
        <v>3</v>
      </c>
      <c r="K34" s="105">
        <v>0.33</v>
      </c>
      <c r="L34" s="106">
        <v>35</v>
      </c>
      <c r="M34" s="106">
        <v>15681823</v>
      </c>
      <c r="N34" s="106">
        <v>46953627.850000001</v>
      </c>
    </row>
    <row r="35" spans="2:14" s="36" customFormat="1" ht="21" customHeight="1">
      <c r="B35" s="141" t="s">
        <v>234</v>
      </c>
      <c r="C35" s="142"/>
      <c r="D35" s="163"/>
      <c r="E35" s="130"/>
      <c r="F35" s="130"/>
      <c r="G35" s="130"/>
      <c r="H35" s="130"/>
      <c r="I35" s="130"/>
      <c r="J35" s="130"/>
      <c r="K35" s="144"/>
      <c r="L35" s="37">
        <f>SUM(L31:L34)</f>
        <v>100</v>
      </c>
      <c r="M35" s="37">
        <f>SUM(M31:M34)</f>
        <v>31795259</v>
      </c>
      <c r="N35" s="37">
        <f>SUM(N31:N34)</f>
        <v>100023343.00999999</v>
      </c>
    </row>
    <row r="36" spans="2:14" ht="21" customHeight="1">
      <c r="B36" s="138" t="s">
        <v>25</v>
      </c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40"/>
    </row>
    <row r="37" spans="2:14" s="36" customFormat="1" ht="21" customHeight="1">
      <c r="B37" s="39" t="s">
        <v>275</v>
      </c>
      <c r="C37" s="44" t="s">
        <v>274</v>
      </c>
      <c r="D37" s="104">
        <v>4.45</v>
      </c>
      <c r="E37" s="104">
        <v>4.45</v>
      </c>
      <c r="F37" s="104">
        <v>4.43</v>
      </c>
      <c r="G37" s="104">
        <v>4.4400000000000004</v>
      </c>
      <c r="H37" s="104">
        <v>4.47</v>
      </c>
      <c r="I37" s="104">
        <v>4.45</v>
      </c>
      <c r="J37" s="104">
        <v>4.46</v>
      </c>
      <c r="K37" s="105">
        <v>-0.22</v>
      </c>
      <c r="L37" s="106">
        <v>20</v>
      </c>
      <c r="M37" s="106">
        <v>2909091</v>
      </c>
      <c r="N37" s="106">
        <v>12914648.91</v>
      </c>
    </row>
    <row r="38" spans="2:14" s="36" customFormat="1" ht="21" customHeight="1">
      <c r="B38" s="39" t="s">
        <v>271</v>
      </c>
      <c r="C38" s="44" t="s">
        <v>272</v>
      </c>
      <c r="D38" s="104">
        <v>0.89</v>
      </c>
      <c r="E38" s="104">
        <v>0.92</v>
      </c>
      <c r="F38" s="104">
        <v>0.89</v>
      </c>
      <c r="G38" s="104">
        <v>0.9</v>
      </c>
      <c r="H38" s="104">
        <v>0.92</v>
      </c>
      <c r="I38" s="104">
        <v>0.92</v>
      </c>
      <c r="J38" s="104">
        <v>0.89</v>
      </c>
      <c r="K38" s="105">
        <v>3.37</v>
      </c>
      <c r="L38" s="106">
        <v>36</v>
      </c>
      <c r="M38" s="106">
        <v>25780000</v>
      </c>
      <c r="N38" s="106">
        <v>23213400</v>
      </c>
    </row>
    <row r="39" spans="2:14" s="36" customFormat="1" ht="21" customHeight="1">
      <c r="B39" s="39" t="s">
        <v>69</v>
      </c>
      <c r="C39" s="44" t="s">
        <v>70</v>
      </c>
      <c r="D39" s="104">
        <v>1</v>
      </c>
      <c r="E39" s="104">
        <v>1</v>
      </c>
      <c r="F39" s="104">
        <v>1</v>
      </c>
      <c r="G39" s="104">
        <v>1</v>
      </c>
      <c r="H39" s="104">
        <v>1</v>
      </c>
      <c r="I39" s="104">
        <v>1</v>
      </c>
      <c r="J39" s="104">
        <v>1</v>
      </c>
      <c r="K39" s="105">
        <v>0</v>
      </c>
      <c r="L39" s="106">
        <v>1</v>
      </c>
      <c r="M39" s="106">
        <v>100000</v>
      </c>
      <c r="N39" s="106">
        <v>100000</v>
      </c>
    </row>
    <row r="40" spans="2:14" s="36" customFormat="1" ht="21" customHeight="1">
      <c r="B40" s="39" t="s">
        <v>190</v>
      </c>
      <c r="C40" s="44" t="s">
        <v>191</v>
      </c>
      <c r="D40" s="104">
        <v>4.6500000000000004</v>
      </c>
      <c r="E40" s="104">
        <v>4.6500000000000004</v>
      </c>
      <c r="F40" s="104">
        <v>4.6500000000000004</v>
      </c>
      <c r="G40" s="104">
        <v>4.6500000000000004</v>
      </c>
      <c r="H40" s="104">
        <v>4.6500000000000004</v>
      </c>
      <c r="I40" s="104">
        <v>4.6500000000000004</v>
      </c>
      <c r="J40" s="104">
        <v>4.6500000000000004</v>
      </c>
      <c r="K40" s="105">
        <v>0</v>
      </c>
      <c r="L40" s="106">
        <v>2</v>
      </c>
      <c r="M40" s="106">
        <v>350000</v>
      </c>
      <c r="N40" s="106">
        <v>1627500</v>
      </c>
    </row>
    <row r="41" spans="2:14" s="36" customFormat="1" ht="21" customHeight="1">
      <c r="B41" s="39" t="s">
        <v>84</v>
      </c>
      <c r="C41" s="44" t="s">
        <v>85</v>
      </c>
      <c r="D41" s="104">
        <v>17</v>
      </c>
      <c r="E41" s="104">
        <v>17</v>
      </c>
      <c r="F41" s="104">
        <v>17</v>
      </c>
      <c r="G41" s="104">
        <v>17</v>
      </c>
      <c r="H41" s="104">
        <v>17</v>
      </c>
      <c r="I41" s="104">
        <v>17</v>
      </c>
      <c r="J41" s="104">
        <v>17</v>
      </c>
      <c r="K41" s="105">
        <v>0</v>
      </c>
      <c r="L41" s="106">
        <v>4</v>
      </c>
      <c r="M41" s="106">
        <v>140000</v>
      </c>
      <c r="N41" s="106">
        <v>2380000</v>
      </c>
    </row>
    <row r="42" spans="2:14" s="36" customFormat="1" ht="21" customHeight="1">
      <c r="B42" s="40" t="s">
        <v>116</v>
      </c>
      <c r="C42" s="41" t="s">
        <v>117</v>
      </c>
      <c r="D42" s="104">
        <v>2.2999999999999998</v>
      </c>
      <c r="E42" s="104">
        <v>2.2999999999999998</v>
      </c>
      <c r="F42" s="104">
        <v>2.2999999999999998</v>
      </c>
      <c r="G42" s="104">
        <v>2.2999999999999998</v>
      </c>
      <c r="H42" s="104">
        <v>2.3199999999999998</v>
      </c>
      <c r="I42" s="104">
        <v>2.2999999999999998</v>
      </c>
      <c r="J42" s="104">
        <v>2.3199999999999998</v>
      </c>
      <c r="K42" s="105">
        <v>-0.86</v>
      </c>
      <c r="L42" s="106">
        <v>1</v>
      </c>
      <c r="M42" s="106">
        <v>220000</v>
      </c>
      <c r="N42" s="106">
        <v>506000</v>
      </c>
    </row>
    <row r="43" spans="2:14" s="36" customFormat="1" ht="21" customHeight="1">
      <c r="B43" s="39" t="s">
        <v>225</v>
      </c>
      <c r="C43" s="44" t="s">
        <v>226</v>
      </c>
      <c r="D43" s="104">
        <v>1.58</v>
      </c>
      <c r="E43" s="104">
        <v>1.58</v>
      </c>
      <c r="F43" s="104">
        <v>1.57</v>
      </c>
      <c r="G43" s="104">
        <v>1.58</v>
      </c>
      <c r="H43" s="104">
        <v>1.58</v>
      </c>
      <c r="I43" s="104">
        <v>1.57</v>
      </c>
      <c r="J43" s="104">
        <v>1.58</v>
      </c>
      <c r="K43" s="105">
        <v>-0.63</v>
      </c>
      <c r="L43" s="106">
        <v>13</v>
      </c>
      <c r="M43" s="106">
        <v>7465507</v>
      </c>
      <c r="N43" s="106">
        <v>11793198.880000001</v>
      </c>
    </row>
    <row r="44" spans="2:14" s="36" customFormat="1" ht="21" customHeight="1">
      <c r="B44" s="107" t="s">
        <v>287</v>
      </c>
      <c r="C44" s="108" t="s">
        <v>288</v>
      </c>
      <c r="D44" s="104">
        <v>2.58</v>
      </c>
      <c r="E44" s="104">
        <v>2.7</v>
      </c>
      <c r="F44" s="104">
        <v>2.58</v>
      </c>
      <c r="G44" s="104">
        <v>2.65</v>
      </c>
      <c r="H44" s="104">
        <v>2.59</v>
      </c>
      <c r="I44" s="104">
        <v>2.7</v>
      </c>
      <c r="J44" s="104">
        <v>2.6</v>
      </c>
      <c r="K44" s="105">
        <v>3.85</v>
      </c>
      <c r="L44" s="106">
        <v>16</v>
      </c>
      <c r="M44" s="106">
        <v>8310000</v>
      </c>
      <c r="N44" s="106">
        <v>22044500</v>
      </c>
    </row>
    <row r="45" spans="2:14" s="36" customFormat="1" ht="21" customHeight="1">
      <c r="B45" s="39" t="s">
        <v>218</v>
      </c>
      <c r="C45" s="44" t="s">
        <v>219</v>
      </c>
      <c r="D45" s="104">
        <v>2.4500000000000002</v>
      </c>
      <c r="E45" s="104">
        <v>2.5</v>
      </c>
      <c r="F45" s="104">
        <v>2.4</v>
      </c>
      <c r="G45" s="104">
        <v>2.4500000000000002</v>
      </c>
      <c r="H45" s="104">
        <v>2.5</v>
      </c>
      <c r="I45" s="104">
        <v>2.5</v>
      </c>
      <c r="J45" s="104">
        <v>2.5</v>
      </c>
      <c r="K45" s="105">
        <v>0</v>
      </c>
      <c r="L45" s="106">
        <v>7</v>
      </c>
      <c r="M45" s="106">
        <v>155000</v>
      </c>
      <c r="N45" s="106">
        <v>379000</v>
      </c>
    </row>
    <row r="46" spans="2:14" s="36" customFormat="1" ht="21" customHeight="1">
      <c r="B46" s="39" t="s">
        <v>101</v>
      </c>
      <c r="C46" s="44" t="s">
        <v>100</v>
      </c>
      <c r="D46" s="104">
        <v>6.5</v>
      </c>
      <c r="E46" s="104">
        <v>6.5</v>
      </c>
      <c r="F46" s="104">
        <v>6.5</v>
      </c>
      <c r="G46" s="104">
        <v>6.5</v>
      </c>
      <c r="H46" s="104">
        <v>6.5</v>
      </c>
      <c r="I46" s="104">
        <v>6.5</v>
      </c>
      <c r="J46" s="104">
        <v>6.5</v>
      </c>
      <c r="K46" s="105">
        <v>0</v>
      </c>
      <c r="L46" s="106">
        <v>2</v>
      </c>
      <c r="M46" s="106">
        <v>120000</v>
      </c>
      <c r="N46" s="106">
        <v>780000</v>
      </c>
    </row>
    <row r="47" spans="2:14" s="36" customFormat="1" ht="21" customHeight="1">
      <c r="B47" s="39" t="s">
        <v>231</v>
      </c>
      <c r="C47" s="44" t="s">
        <v>232</v>
      </c>
      <c r="D47" s="104">
        <v>2.54</v>
      </c>
      <c r="E47" s="104">
        <v>2.54</v>
      </c>
      <c r="F47" s="104">
        <v>2.54</v>
      </c>
      <c r="G47" s="104">
        <v>2.54</v>
      </c>
      <c r="H47" s="104">
        <v>2.6</v>
      </c>
      <c r="I47" s="104">
        <v>2.54</v>
      </c>
      <c r="J47" s="104">
        <v>2.6</v>
      </c>
      <c r="K47" s="105">
        <v>-2.31</v>
      </c>
      <c r="L47" s="106">
        <v>1</v>
      </c>
      <c r="M47" s="106">
        <v>500000</v>
      </c>
      <c r="N47" s="106">
        <v>1270000</v>
      </c>
    </row>
    <row r="48" spans="2:14" s="36" customFormat="1" ht="21" customHeight="1">
      <c r="B48" s="39" t="s">
        <v>194</v>
      </c>
      <c r="C48" s="44" t="s">
        <v>195</v>
      </c>
      <c r="D48" s="104">
        <v>11.75</v>
      </c>
      <c r="E48" s="104">
        <v>11.88</v>
      </c>
      <c r="F48" s="104">
        <v>11.75</v>
      </c>
      <c r="G48" s="104">
        <v>11.86</v>
      </c>
      <c r="H48" s="104">
        <v>10.82</v>
      </c>
      <c r="I48" s="104">
        <v>11.88</v>
      </c>
      <c r="J48" s="104">
        <v>10.8</v>
      </c>
      <c r="K48" s="105">
        <v>10</v>
      </c>
      <c r="L48" s="106">
        <v>7</v>
      </c>
      <c r="M48" s="106">
        <v>340000</v>
      </c>
      <c r="N48" s="106">
        <v>4030900</v>
      </c>
    </row>
    <row r="49" spans="2:14" s="36" customFormat="1" ht="21" customHeight="1">
      <c r="B49" s="136" t="s">
        <v>26</v>
      </c>
      <c r="C49" s="137"/>
      <c r="D49" s="143"/>
      <c r="E49" s="130"/>
      <c r="F49" s="130"/>
      <c r="G49" s="130"/>
      <c r="H49" s="130"/>
      <c r="I49" s="130"/>
      <c r="J49" s="130"/>
      <c r="K49" s="144"/>
      <c r="L49" s="63">
        <f>SUM(L37:L48)</f>
        <v>110</v>
      </c>
      <c r="M49" s="63">
        <f>SUM(M37:M48)</f>
        <v>46389598</v>
      </c>
      <c r="N49" s="63">
        <f>SUM(N37:N48)</f>
        <v>81039147.789999992</v>
      </c>
    </row>
    <row r="50" spans="2:14" s="36" customFormat="1" ht="41.25" customHeight="1">
      <c r="B50" s="145" t="s">
        <v>44</v>
      </c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</row>
    <row r="51" spans="2:14" s="36" customFormat="1" ht="41.25" customHeight="1">
      <c r="B51" s="132" t="s">
        <v>292</v>
      </c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3"/>
    </row>
    <row r="52" spans="2:14" s="36" customFormat="1" ht="41.25" customHeight="1">
      <c r="B52" s="30" t="s">
        <v>12</v>
      </c>
      <c r="C52" s="31" t="s">
        <v>13</v>
      </c>
      <c r="D52" s="31" t="s">
        <v>14</v>
      </c>
      <c r="E52" s="31" t="s">
        <v>15</v>
      </c>
      <c r="F52" s="31" t="s">
        <v>16</v>
      </c>
      <c r="G52" s="31" t="s">
        <v>17</v>
      </c>
      <c r="H52" s="31" t="s">
        <v>18</v>
      </c>
      <c r="I52" s="31" t="s">
        <v>19</v>
      </c>
      <c r="J52" s="31" t="s">
        <v>20</v>
      </c>
      <c r="K52" s="31" t="s">
        <v>21</v>
      </c>
      <c r="L52" s="31" t="s">
        <v>3</v>
      </c>
      <c r="M52" s="31" t="s">
        <v>2</v>
      </c>
      <c r="N52" s="31" t="s">
        <v>1</v>
      </c>
    </row>
    <row r="53" spans="2:14" s="36" customFormat="1" ht="21" customHeight="1">
      <c r="B53" s="138" t="s">
        <v>61</v>
      </c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40"/>
    </row>
    <row r="54" spans="2:14" s="36" customFormat="1" ht="21" customHeight="1">
      <c r="B54" s="39" t="s">
        <v>249</v>
      </c>
      <c r="C54" s="44" t="s">
        <v>250</v>
      </c>
      <c r="D54" s="104">
        <v>8.1</v>
      </c>
      <c r="E54" s="104">
        <v>8.1</v>
      </c>
      <c r="F54" s="104">
        <v>8.1</v>
      </c>
      <c r="G54" s="104">
        <v>8.1</v>
      </c>
      <c r="H54" s="104">
        <v>8.1</v>
      </c>
      <c r="I54" s="104">
        <v>8.1</v>
      </c>
      <c r="J54" s="104">
        <v>8.1</v>
      </c>
      <c r="K54" s="105">
        <v>0</v>
      </c>
      <c r="L54" s="106">
        <v>1</v>
      </c>
      <c r="M54" s="106">
        <v>195000</v>
      </c>
      <c r="N54" s="106">
        <v>1579500</v>
      </c>
    </row>
    <row r="55" spans="2:14" s="36" customFormat="1" ht="21" customHeight="1">
      <c r="B55" s="39" t="s">
        <v>177</v>
      </c>
      <c r="C55" s="44" t="s">
        <v>178</v>
      </c>
      <c r="D55" s="104">
        <v>85</v>
      </c>
      <c r="E55" s="104">
        <v>85</v>
      </c>
      <c r="F55" s="104">
        <v>85</v>
      </c>
      <c r="G55" s="104">
        <v>85</v>
      </c>
      <c r="H55" s="104">
        <v>85</v>
      </c>
      <c r="I55" s="104">
        <v>85</v>
      </c>
      <c r="J55" s="104">
        <v>85</v>
      </c>
      <c r="K55" s="105">
        <v>0</v>
      </c>
      <c r="L55" s="106">
        <v>1</v>
      </c>
      <c r="M55" s="106">
        <v>1000</v>
      </c>
      <c r="N55" s="106">
        <v>85000</v>
      </c>
    </row>
    <row r="56" spans="2:14" s="36" customFormat="1" ht="21" customHeight="1">
      <c r="B56" s="39" t="s">
        <v>267</v>
      </c>
      <c r="C56" s="44" t="s">
        <v>266</v>
      </c>
      <c r="D56" s="104">
        <v>9.5</v>
      </c>
      <c r="E56" s="104">
        <v>9.5</v>
      </c>
      <c r="F56" s="104">
        <v>9.5</v>
      </c>
      <c r="G56" s="104">
        <v>9.5</v>
      </c>
      <c r="H56" s="104">
        <v>9.5</v>
      </c>
      <c r="I56" s="104">
        <v>9.5</v>
      </c>
      <c r="J56" s="104">
        <v>9.5</v>
      </c>
      <c r="K56" s="105">
        <v>0</v>
      </c>
      <c r="L56" s="106">
        <v>4</v>
      </c>
      <c r="M56" s="106">
        <v>255000</v>
      </c>
      <c r="N56" s="106">
        <v>2422500</v>
      </c>
    </row>
    <row r="57" spans="2:14" s="36" customFormat="1" ht="21" customHeight="1">
      <c r="B57" s="40" t="s">
        <v>156</v>
      </c>
      <c r="C57" s="41" t="s">
        <v>155</v>
      </c>
      <c r="D57" s="104">
        <v>0.9</v>
      </c>
      <c r="E57" s="104">
        <v>0.97</v>
      </c>
      <c r="F57" s="104">
        <v>0.9</v>
      </c>
      <c r="G57" s="104">
        <v>0.95</v>
      </c>
      <c r="H57" s="104">
        <v>0.89</v>
      </c>
      <c r="I57" s="104">
        <v>0.97</v>
      </c>
      <c r="J57" s="104">
        <v>0.89</v>
      </c>
      <c r="K57" s="105">
        <v>8.99</v>
      </c>
      <c r="L57" s="106">
        <v>5</v>
      </c>
      <c r="M57" s="106">
        <v>1800000</v>
      </c>
      <c r="N57" s="106">
        <v>1702000</v>
      </c>
    </row>
    <row r="58" spans="2:14" s="36" customFormat="1" ht="21" customHeight="1">
      <c r="B58" s="107" t="s">
        <v>285</v>
      </c>
      <c r="C58" s="108" t="s">
        <v>286</v>
      </c>
      <c r="D58" s="104">
        <v>13</v>
      </c>
      <c r="E58" s="104">
        <v>14.19</v>
      </c>
      <c r="F58" s="104">
        <v>13</v>
      </c>
      <c r="G58" s="104">
        <v>13.87</v>
      </c>
      <c r="H58" s="104">
        <v>12.06</v>
      </c>
      <c r="I58" s="104">
        <v>14.19</v>
      </c>
      <c r="J58" s="104">
        <v>12.9</v>
      </c>
      <c r="K58" s="105">
        <v>10</v>
      </c>
      <c r="L58" s="106">
        <v>69</v>
      </c>
      <c r="M58" s="106">
        <v>5345208</v>
      </c>
      <c r="N58" s="106">
        <v>74117174.939999998</v>
      </c>
    </row>
    <row r="59" spans="2:14" s="36" customFormat="1" ht="21" customHeight="1">
      <c r="B59" s="136" t="s">
        <v>248</v>
      </c>
      <c r="C59" s="137"/>
      <c r="D59" s="143"/>
      <c r="E59" s="130"/>
      <c r="F59" s="130"/>
      <c r="G59" s="130"/>
      <c r="H59" s="130"/>
      <c r="I59" s="130"/>
      <c r="J59" s="130"/>
      <c r="K59" s="144"/>
      <c r="L59" s="96">
        <f>SUM(L54:L58)</f>
        <v>80</v>
      </c>
      <c r="M59" s="96">
        <f>SUM(M54:M58)</f>
        <v>7596208</v>
      </c>
      <c r="N59" s="96">
        <f>SUM(N54:N58)</f>
        <v>79906174.939999998</v>
      </c>
    </row>
    <row r="60" spans="2:14" s="36" customFormat="1" ht="21" customHeight="1">
      <c r="B60" s="138" t="s">
        <v>27</v>
      </c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40"/>
    </row>
    <row r="61" spans="2:14" s="36" customFormat="1" ht="21" customHeight="1">
      <c r="B61" s="39" t="s">
        <v>76</v>
      </c>
      <c r="C61" s="44" t="s">
        <v>77</v>
      </c>
      <c r="D61" s="104">
        <v>5</v>
      </c>
      <c r="E61" s="104">
        <v>5</v>
      </c>
      <c r="F61" s="104">
        <v>4.95</v>
      </c>
      <c r="G61" s="104">
        <v>4.96</v>
      </c>
      <c r="H61" s="104">
        <v>5.15</v>
      </c>
      <c r="I61" s="104">
        <v>4.95</v>
      </c>
      <c r="J61" s="104">
        <v>5.15</v>
      </c>
      <c r="K61" s="105">
        <v>-3.88</v>
      </c>
      <c r="L61" s="106">
        <v>3</v>
      </c>
      <c r="M61" s="106">
        <v>400000</v>
      </c>
      <c r="N61" s="106">
        <v>1985000</v>
      </c>
    </row>
    <row r="62" spans="2:14" s="36" customFormat="1" ht="21" customHeight="1">
      <c r="B62" s="39" t="s">
        <v>239</v>
      </c>
      <c r="C62" s="44" t="s">
        <v>240</v>
      </c>
      <c r="D62" s="104">
        <v>11.9</v>
      </c>
      <c r="E62" s="104">
        <v>11.9</v>
      </c>
      <c r="F62" s="104">
        <v>11.8</v>
      </c>
      <c r="G62" s="104">
        <v>11.82</v>
      </c>
      <c r="H62" s="104">
        <v>11.83</v>
      </c>
      <c r="I62" s="104">
        <v>11.8</v>
      </c>
      <c r="J62" s="104">
        <v>11.82</v>
      </c>
      <c r="K62" s="105">
        <v>-0.17</v>
      </c>
      <c r="L62" s="106">
        <v>43</v>
      </c>
      <c r="M62" s="106">
        <v>6400735</v>
      </c>
      <c r="N62" s="106">
        <v>75669210.189999998</v>
      </c>
    </row>
    <row r="63" spans="2:14" s="36" customFormat="1" ht="21" customHeight="1">
      <c r="B63" s="136" t="s">
        <v>241</v>
      </c>
      <c r="C63" s="137"/>
      <c r="D63" s="143"/>
      <c r="E63" s="130"/>
      <c r="F63" s="130"/>
      <c r="G63" s="130"/>
      <c r="H63" s="130"/>
      <c r="I63" s="130"/>
      <c r="J63" s="130"/>
      <c r="K63" s="144"/>
      <c r="L63" s="106">
        <f>SUM(L61:L62)</f>
        <v>46</v>
      </c>
      <c r="M63" s="106">
        <f>SUM(M61:M62)</f>
        <v>6800735</v>
      </c>
      <c r="N63" s="106">
        <f>SUM(N61:N62)</f>
        <v>77654210.189999998</v>
      </c>
    </row>
    <row r="64" spans="2:14" s="36" customFormat="1" ht="21" customHeight="1">
      <c r="B64" s="141" t="s">
        <v>28</v>
      </c>
      <c r="C64" s="142"/>
      <c r="D64" s="156"/>
      <c r="E64" s="157"/>
      <c r="F64" s="157"/>
      <c r="G64" s="157"/>
      <c r="H64" s="157"/>
      <c r="I64" s="157"/>
      <c r="J64" s="157"/>
      <c r="K64" s="158"/>
      <c r="L64" s="63">
        <f>L63+L59+L49+L35+L29+L25+L21</f>
        <v>496</v>
      </c>
      <c r="M64" s="63">
        <f>M63+M59+M49+M35+M29+M25+M21</f>
        <v>556477375</v>
      </c>
      <c r="N64" s="63">
        <f>N63+N59+N49+N35+N29+N25+N21</f>
        <v>883590771.37999988</v>
      </c>
    </row>
    <row r="65" spans="2:14" s="36" customFormat="1" ht="38.25" customHeight="1">
      <c r="B65" s="132" t="s">
        <v>294</v>
      </c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3"/>
    </row>
    <row r="66" spans="2:14" s="36" customFormat="1" ht="40.5" customHeight="1">
      <c r="B66" s="30" t="s">
        <v>12</v>
      </c>
      <c r="C66" s="31" t="s">
        <v>13</v>
      </c>
      <c r="D66" s="31" t="s">
        <v>14</v>
      </c>
      <c r="E66" s="31" t="s">
        <v>15</v>
      </c>
      <c r="F66" s="31" t="s">
        <v>16</v>
      </c>
      <c r="G66" s="31" t="s">
        <v>17</v>
      </c>
      <c r="H66" s="31" t="s">
        <v>18</v>
      </c>
      <c r="I66" s="31" t="s">
        <v>19</v>
      </c>
      <c r="J66" s="31" t="s">
        <v>20</v>
      </c>
      <c r="K66" s="31" t="s">
        <v>21</v>
      </c>
      <c r="L66" s="31" t="s">
        <v>3</v>
      </c>
      <c r="M66" s="31" t="s">
        <v>2</v>
      </c>
      <c r="N66" s="31" t="s">
        <v>1</v>
      </c>
    </row>
    <row r="67" spans="2:14" s="36" customFormat="1" ht="26.1" customHeight="1">
      <c r="B67" s="138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40"/>
    </row>
    <row r="68" spans="2:14" s="36" customFormat="1" ht="26.1" customHeight="1">
      <c r="B68" s="40" t="s">
        <v>174</v>
      </c>
      <c r="C68" s="41" t="s">
        <v>175</v>
      </c>
      <c r="D68" s="104">
        <v>1.7</v>
      </c>
      <c r="E68" s="104">
        <v>1.7</v>
      </c>
      <c r="F68" s="104">
        <v>1.7</v>
      </c>
      <c r="G68" s="104">
        <v>1.7</v>
      </c>
      <c r="H68" s="104">
        <v>1.7</v>
      </c>
      <c r="I68" s="104">
        <v>1.7</v>
      </c>
      <c r="J68" s="104">
        <v>1.7</v>
      </c>
      <c r="K68" s="105">
        <v>0</v>
      </c>
      <c r="L68" s="106">
        <v>6</v>
      </c>
      <c r="M68" s="106">
        <v>292000000</v>
      </c>
      <c r="N68" s="106">
        <v>496400000</v>
      </c>
    </row>
    <row r="69" spans="2:14" s="36" customFormat="1" ht="26.1" customHeight="1">
      <c r="B69" s="141"/>
      <c r="C69" s="142"/>
      <c r="D69" s="143"/>
      <c r="E69" s="130"/>
      <c r="F69" s="130"/>
      <c r="G69" s="130"/>
      <c r="H69" s="130"/>
      <c r="I69" s="130"/>
      <c r="J69" s="130"/>
      <c r="K69" s="144"/>
      <c r="L69" s="106">
        <v>6</v>
      </c>
      <c r="M69" s="106">
        <v>292000000</v>
      </c>
      <c r="N69" s="106">
        <v>496400000</v>
      </c>
    </row>
    <row r="70" spans="2:14" s="36" customFormat="1" ht="26.1" customHeight="1">
      <c r="B70" s="138" t="s">
        <v>281</v>
      </c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40"/>
    </row>
    <row r="71" spans="2:14" s="36" customFormat="1" ht="26.1" customHeight="1">
      <c r="B71" s="39" t="s">
        <v>67</v>
      </c>
      <c r="C71" s="42" t="s">
        <v>68</v>
      </c>
      <c r="D71" s="104">
        <v>0.9</v>
      </c>
      <c r="E71" s="104">
        <v>0.9</v>
      </c>
      <c r="F71" s="104">
        <v>0.9</v>
      </c>
      <c r="G71" s="104">
        <v>0.9</v>
      </c>
      <c r="H71" s="104">
        <v>0.9</v>
      </c>
      <c r="I71" s="104">
        <v>0.9</v>
      </c>
      <c r="J71" s="104">
        <v>0.9</v>
      </c>
      <c r="K71" s="105">
        <v>0</v>
      </c>
      <c r="L71" s="106">
        <v>1</v>
      </c>
      <c r="M71" s="106">
        <v>20000</v>
      </c>
      <c r="N71" s="106">
        <v>18000</v>
      </c>
    </row>
    <row r="72" spans="2:14" s="36" customFormat="1" ht="26.1" customHeight="1">
      <c r="B72" s="141" t="s">
        <v>282</v>
      </c>
      <c r="C72" s="142"/>
      <c r="D72" s="143"/>
      <c r="E72" s="130"/>
      <c r="F72" s="130"/>
      <c r="G72" s="130"/>
      <c r="H72" s="130"/>
      <c r="I72" s="130"/>
      <c r="J72" s="130"/>
      <c r="K72" s="144"/>
      <c r="L72" s="106">
        <v>1</v>
      </c>
      <c r="M72" s="106">
        <v>20000</v>
      </c>
      <c r="N72" s="106">
        <v>18000</v>
      </c>
    </row>
    <row r="73" spans="2:14" s="36" customFormat="1" ht="24" customHeight="1">
      <c r="B73" s="138" t="s">
        <v>25</v>
      </c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40"/>
    </row>
    <row r="74" spans="2:14" s="36" customFormat="1" ht="24" customHeight="1">
      <c r="B74" s="48" t="s">
        <v>202</v>
      </c>
      <c r="C74" s="49" t="s">
        <v>203</v>
      </c>
      <c r="D74" s="104">
        <v>3.62</v>
      </c>
      <c r="E74" s="104">
        <v>3.65</v>
      </c>
      <c r="F74" s="104">
        <v>3.62</v>
      </c>
      <c r="G74" s="104">
        <v>3.63</v>
      </c>
      <c r="H74" s="104">
        <v>3.62</v>
      </c>
      <c r="I74" s="104">
        <v>3.65</v>
      </c>
      <c r="J74" s="104">
        <v>3.62</v>
      </c>
      <c r="K74" s="105">
        <v>0.83</v>
      </c>
      <c r="L74" s="106">
        <v>19</v>
      </c>
      <c r="M74" s="106">
        <v>1383756</v>
      </c>
      <c r="N74" s="106">
        <v>5016969.6500000004</v>
      </c>
    </row>
    <row r="75" spans="2:14" s="36" customFormat="1" ht="24" customHeight="1">
      <c r="B75" s="48" t="s">
        <v>279</v>
      </c>
      <c r="C75" s="49" t="s">
        <v>280</v>
      </c>
      <c r="D75" s="104">
        <v>1.5</v>
      </c>
      <c r="E75" s="104">
        <v>1.5</v>
      </c>
      <c r="F75" s="104">
        <v>1.5</v>
      </c>
      <c r="G75" s="104">
        <v>1.5</v>
      </c>
      <c r="H75" s="104">
        <v>1.62</v>
      </c>
      <c r="I75" s="104">
        <v>1.5</v>
      </c>
      <c r="J75" s="104">
        <v>1.7</v>
      </c>
      <c r="K75" s="105">
        <v>-11.76</v>
      </c>
      <c r="L75" s="106">
        <v>2</v>
      </c>
      <c r="M75" s="106">
        <v>250000</v>
      </c>
      <c r="N75" s="106">
        <v>375000</v>
      </c>
    </row>
    <row r="76" spans="2:14" s="36" customFormat="1" ht="24" customHeight="1">
      <c r="B76" s="39" t="s">
        <v>228</v>
      </c>
      <c r="C76" s="42" t="s">
        <v>227</v>
      </c>
      <c r="D76" s="104">
        <v>103.5</v>
      </c>
      <c r="E76" s="104">
        <v>103.5</v>
      </c>
      <c r="F76" s="104">
        <v>103.5</v>
      </c>
      <c r="G76" s="104">
        <v>103.5</v>
      </c>
      <c r="H76" s="104">
        <v>105</v>
      </c>
      <c r="I76" s="104">
        <v>103.5</v>
      </c>
      <c r="J76" s="104">
        <v>105</v>
      </c>
      <c r="K76" s="105">
        <v>-1.43</v>
      </c>
      <c r="L76" s="106">
        <v>1</v>
      </c>
      <c r="M76" s="106">
        <v>2000</v>
      </c>
      <c r="N76" s="106">
        <v>207000</v>
      </c>
    </row>
    <row r="77" spans="2:14" s="36" customFormat="1" ht="24" customHeight="1">
      <c r="B77" s="136" t="s">
        <v>26</v>
      </c>
      <c r="C77" s="137"/>
      <c r="D77" s="129"/>
      <c r="E77" s="130"/>
      <c r="F77" s="130"/>
      <c r="G77" s="130"/>
      <c r="H77" s="130"/>
      <c r="I77" s="130"/>
      <c r="J77" s="130"/>
      <c r="K77" s="131"/>
      <c r="L77" s="103">
        <f>SUM(L74:L76)</f>
        <v>22</v>
      </c>
      <c r="M77" s="103">
        <f>SUM(M74:M76)</f>
        <v>1635756</v>
      </c>
      <c r="N77" s="103">
        <f>SUM(N74:N76)</f>
        <v>5598969.6500000004</v>
      </c>
    </row>
    <row r="78" spans="2:14" s="36" customFormat="1" ht="26.1" customHeight="1">
      <c r="B78" s="138" t="s">
        <v>61</v>
      </c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40"/>
    </row>
    <row r="79" spans="2:14" s="36" customFormat="1" ht="26.1" customHeight="1">
      <c r="B79" s="48" t="s">
        <v>217</v>
      </c>
      <c r="C79" s="49" t="s">
        <v>216</v>
      </c>
      <c r="D79" s="104">
        <v>7.77</v>
      </c>
      <c r="E79" s="104">
        <v>8.44</v>
      </c>
      <c r="F79" s="104">
        <v>7.77</v>
      </c>
      <c r="G79" s="104">
        <v>8.1999999999999993</v>
      </c>
      <c r="H79" s="104">
        <v>7.96</v>
      </c>
      <c r="I79" s="104">
        <v>8.39</v>
      </c>
      <c r="J79" s="104">
        <v>7.89</v>
      </c>
      <c r="K79" s="105">
        <v>6.34</v>
      </c>
      <c r="L79" s="106">
        <v>29</v>
      </c>
      <c r="M79" s="106">
        <v>1446562</v>
      </c>
      <c r="N79" s="106">
        <v>11859374.1</v>
      </c>
    </row>
    <row r="80" spans="2:14" s="36" customFormat="1" ht="26.1" customHeight="1">
      <c r="B80" s="136" t="s">
        <v>248</v>
      </c>
      <c r="C80" s="137"/>
      <c r="D80" s="143"/>
      <c r="E80" s="130"/>
      <c r="F80" s="130"/>
      <c r="G80" s="130"/>
      <c r="H80" s="130"/>
      <c r="I80" s="130"/>
      <c r="J80" s="130"/>
      <c r="K80" s="144"/>
      <c r="L80" s="106">
        <v>29</v>
      </c>
      <c r="M80" s="106">
        <v>1446562</v>
      </c>
      <c r="N80" s="106">
        <v>11859374.1</v>
      </c>
    </row>
    <row r="81" spans="2:17" s="36" customFormat="1" ht="24" customHeight="1">
      <c r="B81" s="134" t="s">
        <v>251</v>
      </c>
      <c r="C81" s="135"/>
      <c r="D81" s="129"/>
      <c r="E81" s="130"/>
      <c r="F81" s="130"/>
      <c r="G81" s="130"/>
      <c r="H81" s="130"/>
      <c r="I81" s="130"/>
      <c r="J81" s="130"/>
      <c r="K81" s="131"/>
      <c r="L81" s="63">
        <f>L80+L77+L72+L69</f>
        <v>58</v>
      </c>
      <c r="M81" s="63">
        <f t="shared" ref="M81:N81" si="0">M80+M77+M72+M69</f>
        <v>295102318</v>
      </c>
      <c r="N81" s="63">
        <f t="shared" si="0"/>
        <v>513876343.75</v>
      </c>
      <c r="O81" s="97"/>
      <c r="P81" s="97"/>
      <c r="Q81" s="97"/>
    </row>
    <row r="82" spans="2:17" s="36" customFormat="1" ht="24" customHeight="1">
      <c r="B82" s="134" t="s">
        <v>206</v>
      </c>
      <c r="C82" s="135"/>
      <c r="D82" s="129"/>
      <c r="E82" s="130"/>
      <c r="F82" s="130"/>
      <c r="G82" s="130"/>
      <c r="H82" s="130"/>
      <c r="I82" s="130"/>
      <c r="J82" s="130"/>
      <c r="K82" s="131"/>
      <c r="L82" s="63">
        <f>L81+L64</f>
        <v>554</v>
      </c>
      <c r="M82" s="63">
        <f t="shared" ref="M82:N82" si="1">M81+M64</f>
        <v>851579693</v>
      </c>
      <c r="N82" s="63">
        <f t="shared" si="1"/>
        <v>1397467115.1299999</v>
      </c>
    </row>
    <row r="83" spans="2:17" s="28" customFormat="1" ht="24" customHeight="1">
      <c r="B83" s="182" t="s">
        <v>313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</row>
    <row r="84" spans="2:17" ht="18.75" customHeight="1">
      <c r="B84" s="128" t="s">
        <v>95</v>
      </c>
      <c r="C84" s="128"/>
      <c r="D84" s="128"/>
      <c r="E84" s="128"/>
      <c r="F84" s="128"/>
      <c r="G84" s="128"/>
      <c r="H84" s="32"/>
      <c r="I84" s="128" t="s">
        <v>66</v>
      </c>
      <c r="J84" s="128"/>
      <c r="K84" s="128"/>
      <c r="L84" s="128"/>
      <c r="M84" s="128"/>
      <c r="N84" s="128"/>
    </row>
    <row r="85" spans="2:17" ht="26.25" customHeight="1">
      <c r="B85" s="14" t="s">
        <v>29</v>
      </c>
      <c r="C85" s="15" t="s">
        <v>30</v>
      </c>
      <c r="D85" s="16" t="s">
        <v>46</v>
      </c>
      <c r="E85" s="179" t="s">
        <v>45</v>
      </c>
      <c r="F85" s="180"/>
      <c r="G85" s="181"/>
      <c r="H85" s="8"/>
      <c r="I85" s="176" t="s">
        <v>29</v>
      </c>
      <c r="J85" s="177"/>
      <c r="K85" s="178"/>
      <c r="L85" s="7" t="s">
        <v>30</v>
      </c>
      <c r="M85" s="7" t="s">
        <v>21</v>
      </c>
      <c r="N85" s="7" t="s">
        <v>45</v>
      </c>
    </row>
    <row r="86" spans="2:17" ht="23.25" customHeight="1">
      <c r="B86" s="40" t="s">
        <v>194</v>
      </c>
      <c r="C86" s="94">
        <v>11.88</v>
      </c>
      <c r="D86" s="99">
        <v>10</v>
      </c>
      <c r="E86" s="152">
        <v>340000</v>
      </c>
      <c r="F86" s="153">
        <v>340000</v>
      </c>
      <c r="G86" s="154">
        <v>340000</v>
      </c>
      <c r="H86" s="17"/>
      <c r="I86" s="149" t="s">
        <v>279</v>
      </c>
      <c r="J86" s="150" t="s">
        <v>279</v>
      </c>
      <c r="K86" s="151" t="s">
        <v>279</v>
      </c>
      <c r="L86" s="94">
        <v>1.5</v>
      </c>
      <c r="M86" s="98">
        <v>-11.76</v>
      </c>
      <c r="N86" s="96">
        <v>250000</v>
      </c>
    </row>
    <row r="87" spans="2:17" s="8" customFormat="1" ht="23.25" customHeight="1">
      <c r="B87" s="39" t="s">
        <v>285</v>
      </c>
      <c r="C87" s="94">
        <v>14.19</v>
      </c>
      <c r="D87" s="99">
        <v>10</v>
      </c>
      <c r="E87" s="152">
        <v>5345208</v>
      </c>
      <c r="F87" s="153">
        <v>5345208</v>
      </c>
      <c r="G87" s="154">
        <v>5345208</v>
      </c>
      <c r="H87" s="17"/>
      <c r="I87" s="149" t="s">
        <v>198</v>
      </c>
      <c r="J87" s="150" t="s">
        <v>198</v>
      </c>
      <c r="K87" s="151" t="s">
        <v>198</v>
      </c>
      <c r="L87" s="94">
        <v>0.78</v>
      </c>
      <c r="M87" s="98">
        <v>-8.24</v>
      </c>
      <c r="N87" s="96">
        <v>50000</v>
      </c>
    </row>
    <row r="88" spans="2:17" s="12" customFormat="1" ht="23.25" customHeight="1">
      <c r="B88" s="39" t="s">
        <v>156</v>
      </c>
      <c r="C88" s="94">
        <v>0.97</v>
      </c>
      <c r="D88" s="99">
        <v>8.99</v>
      </c>
      <c r="E88" s="152">
        <v>1800000</v>
      </c>
      <c r="F88" s="153">
        <v>1800000</v>
      </c>
      <c r="G88" s="154">
        <v>1800000</v>
      </c>
      <c r="H88" s="17"/>
      <c r="I88" s="149" t="s">
        <v>172</v>
      </c>
      <c r="J88" s="150" t="s">
        <v>172</v>
      </c>
      <c r="K88" s="151" t="s">
        <v>172</v>
      </c>
      <c r="L88" s="94">
        <v>0.24</v>
      </c>
      <c r="M88" s="98">
        <v>-4</v>
      </c>
      <c r="N88" s="96">
        <v>15380000</v>
      </c>
    </row>
    <row r="89" spans="2:17" s="12" customFormat="1" ht="23.25" customHeight="1">
      <c r="B89" s="40" t="s">
        <v>217</v>
      </c>
      <c r="C89" s="94">
        <v>8.39</v>
      </c>
      <c r="D89" s="99">
        <v>6.34</v>
      </c>
      <c r="E89" s="152">
        <v>1446562</v>
      </c>
      <c r="F89" s="153">
        <v>1446562</v>
      </c>
      <c r="G89" s="154">
        <v>1446562</v>
      </c>
      <c r="H89" s="17"/>
      <c r="I89" s="149" t="s">
        <v>76</v>
      </c>
      <c r="J89" s="150" t="s">
        <v>239</v>
      </c>
      <c r="K89" s="151" t="s">
        <v>239</v>
      </c>
      <c r="L89" s="94">
        <v>4.95</v>
      </c>
      <c r="M89" s="98">
        <v>-3.88</v>
      </c>
      <c r="N89" s="96">
        <v>400000</v>
      </c>
    </row>
    <row r="90" spans="2:17" s="12" customFormat="1" ht="23.25" customHeight="1">
      <c r="B90" s="40" t="s">
        <v>169</v>
      </c>
      <c r="C90" s="94">
        <v>0.26</v>
      </c>
      <c r="D90" s="99">
        <v>4</v>
      </c>
      <c r="E90" s="152">
        <v>53500357</v>
      </c>
      <c r="F90" s="153">
        <v>53500357</v>
      </c>
      <c r="G90" s="154">
        <v>53500357</v>
      </c>
      <c r="H90" s="17"/>
      <c r="I90" s="149" t="s">
        <v>107</v>
      </c>
      <c r="J90" s="150" t="s">
        <v>107</v>
      </c>
      <c r="K90" s="151" t="s">
        <v>107</v>
      </c>
      <c r="L90" s="94">
        <v>0.25</v>
      </c>
      <c r="M90" s="98">
        <v>-3.85</v>
      </c>
      <c r="N90" s="96">
        <v>84700000</v>
      </c>
    </row>
    <row r="91" spans="2:17" s="12" customFormat="1" ht="23.25" customHeight="1">
      <c r="B91" s="128" t="s">
        <v>31</v>
      </c>
      <c r="C91" s="128"/>
      <c r="D91" s="128"/>
      <c r="E91" s="128"/>
      <c r="F91" s="128"/>
      <c r="G91" s="128"/>
      <c r="H91" s="33"/>
      <c r="I91" s="128" t="s">
        <v>32</v>
      </c>
      <c r="J91" s="128"/>
      <c r="K91" s="128"/>
      <c r="L91" s="128"/>
      <c r="M91" s="128"/>
      <c r="N91" s="128"/>
    </row>
    <row r="92" spans="2:17" s="12" customFormat="1" ht="23.25" customHeight="1">
      <c r="B92" s="14" t="s">
        <v>29</v>
      </c>
      <c r="C92" s="15" t="s">
        <v>30</v>
      </c>
      <c r="D92" s="16" t="s">
        <v>46</v>
      </c>
      <c r="E92" s="179" t="s">
        <v>45</v>
      </c>
      <c r="F92" s="180"/>
      <c r="G92" s="181"/>
      <c r="H92" s="8"/>
      <c r="I92" s="176" t="s">
        <v>29</v>
      </c>
      <c r="J92" s="177"/>
      <c r="K92" s="178"/>
      <c r="L92" s="7" t="s">
        <v>30</v>
      </c>
      <c r="M92" s="7" t="s">
        <v>21</v>
      </c>
      <c r="N92" s="7" t="s">
        <v>1</v>
      </c>
    </row>
    <row r="93" spans="2:17" ht="23.25" customHeight="1">
      <c r="B93" s="40" t="s">
        <v>174</v>
      </c>
      <c r="C93" s="94">
        <v>1.7</v>
      </c>
      <c r="D93" s="95">
        <v>0</v>
      </c>
      <c r="E93" s="152">
        <v>292000000</v>
      </c>
      <c r="F93" s="153">
        <v>292000000</v>
      </c>
      <c r="G93" s="154">
        <v>292000000</v>
      </c>
      <c r="H93" s="18"/>
      <c r="I93" s="149" t="s">
        <v>174</v>
      </c>
      <c r="J93" s="150" t="s">
        <v>174</v>
      </c>
      <c r="K93" s="151" t="s">
        <v>174</v>
      </c>
      <c r="L93" s="94">
        <v>1.7</v>
      </c>
      <c r="M93" s="95">
        <v>0</v>
      </c>
      <c r="N93" s="96">
        <v>496400000</v>
      </c>
    </row>
    <row r="94" spans="2:17" ht="23.25" customHeight="1">
      <c r="B94" s="39" t="s">
        <v>148</v>
      </c>
      <c r="C94" s="94">
        <v>1.08</v>
      </c>
      <c r="D94" s="95">
        <v>0</v>
      </c>
      <c r="E94" s="152">
        <v>119590000</v>
      </c>
      <c r="F94" s="153">
        <v>119590000</v>
      </c>
      <c r="G94" s="154">
        <v>119590000</v>
      </c>
      <c r="H94" s="18"/>
      <c r="I94" s="149" t="s">
        <v>144</v>
      </c>
      <c r="J94" s="150" t="s">
        <v>144</v>
      </c>
      <c r="K94" s="151" t="s">
        <v>144</v>
      </c>
      <c r="L94" s="94">
        <v>8.35</v>
      </c>
      <c r="M94" s="95">
        <v>-0.12</v>
      </c>
      <c r="N94" s="96">
        <v>227068156.19999999</v>
      </c>
    </row>
    <row r="95" spans="2:17" s="9" customFormat="1" ht="23.25" customHeight="1">
      <c r="B95" s="39" t="s">
        <v>107</v>
      </c>
      <c r="C95" s="94">
        <v>0.25</v>
      </c>
      <c r="D95" s="95">
        <v>-3.85</v>
      </c>
      <c r="E95" s="152">
        <v>84700000</v>
      </c>
      <c r="F95" s="153">
        <v>84700000</v>
      </c>
      <c r="G95" s="154">
        <v>84700000</v>
      </c>
      <c r="H95" s="18"/>
      <c r="I95" s="149" t="s">
        <v>148</v>
      </c>
      <c r="J95" s="150" t="s">
        <v>148</v>
      </c>
      <c r="K95" s="151" t="s">
        <v>148</v>
      </c>
      <c r="L95" s="94">
        <v>1.08</v>
      </c>
      <c r="M95" s="95">
        <v>0</v>
      </c>
      <c r="N95" s="96">
        <v>129157200</v>
      </c>
    </row>
    <row r="96" spans="2:17" s="9" customFormat="1" ht="23.25" customHeight="1">
      <c r="B96" s="40" t="s">
        <v>211</v>
      </c>
      <c r="C96" s="94">
        <v>1.25</v>
      </c>
      <c r="D96" s="95">
        <v>0</v>
      </c>
      <c r="E96" s="152">
        <v>69320000</v>
      </c>
      <c r="F96" s="153">
        <v>69320000</v>
      </c>
      <c r="G96" s="154">
        <v>69320000</v>
      </c>
      <c r="H96" s="18"/>
      <c r="I96" s="149" t="s">
        <v>211</v>
      </c>
      <c r="J96" s="150" t="s">
        <v>211</v>
      </c>
      <c r="K96" s="151" t="s">
        <v>211</v>
      </c>
      <c r="L96" s="94">
        <v>1.25</v>
      </c>
      <c r="M96" s="95">
        <v>0</v>
      </c>
      <c r="N96" s="96">
        <v>85660200</v>
      </c>
    </row>
    <row r="97" spans="2:14" s="9" customFormat="1" ht="23.25" customHeight="1">
      <c r="B97" s="40" t="s">
        <v>169</v>
      </c>
      <c r="C97" s="94">
        <v>0.26</v>
      </c>
      <c r="D97" s="95">
        <v>4</v>
      </c>
      <c r="E97" s="152">
        <v>53500357</v>
      </c>
      <c r="F97" s="153">
        <v>53500357</v>
      </c>
      <c r="G97" s="154">
        <v>53500357</v>
      </c>
      <c r="H97" s="18"/>
      <c r="I97" s="149" t="s">
        <v>239</v>
      </c>
      <c r="J97" s="150" t="s">
        <v>76</v>
      </c>
      <c r="K97" s="151" t="s">
        <v>76</v>
      </c>
      <c r="L97" s="94">
        <v>11.8</v>
      </c>
      <c r="M97" s="95">
        <v>-0.17</v>
      </c>
      <c r="N97" s="96">
        <v>75669210.189999998</v>
      </c>
    </row>
    <row r="98" spans="2:14" s="9" customFormat="1" ht="22.5" customHeight="1">
      <c r="B98" s="155" t="s">
        <v>73</v>
      </c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</row>
    <row r="99" spans="2:14" s="9" customFormat="1" ht="32.25" customHeight="1">
      <c r="B99" s="146" t="s">
        <v>57</v>
      </c>
      <c r="C99" s="147"/>
      <c r="D99" s="147"/>
      <c r="E99" s="147"/>
      <c r="F99" s="147"/>
      <c r="G99" s="147"/>
      <c r="H99" s="147"/>
      <c r="I99" s="147"/>
      <c r="J99" s="147"/>
      <c r="K99" s="147"/>
      <c r="L99" s="147"/>
      <c r="M99" s="147"/>
      <c r="N99" s="148"/>
    </row>
    <row r="100" spans="2:14" ht="30.75" customHeight="1"/>
    <row r="101" spans="2:14" ht="29.25" customHeight="1"/>
  </sheetData>
  <mergeCells count="80">
    <mergeCell ref="I92:K92"/>
    <mergeCell ref="E92:G92"/>
    <mergeCell ref="I84:N84"/>
    <mergeCell ref="I87:K87"/>
    <mergeCell ref="I90:K90"/>
    <mergeCell ref="E89:G89"/>
    <mergeCell ref="E88:G88"/>
    <mergeCell ref="I86:K86"/>
    <mergeCell ref="E85:G85"/>
    <mergeCell ref="I85:K85"/>
    <mergeCell ref="E90:G90"/>
    <mergeCell ref="E86:G86"/>
    <mergeCell ref="E87:G87"/>
    <mergeCell ref="I88:K88"/>
    <mergeCell ref="I89:K89"/>
    <mergeCell ref="B1:D1"/>
    <mergeCell ref="C5:E5"/>
    <mergeCell ref="C3:E3"/>
    <mergeCell ref="C4:E4"/>
    <mergeCell ref="C6:E6"/>
    <mergeCell ref="C7:D7"/>
    <mergeCell ref="B9:N9"/>
    <mergeCell ref="B11:N11"/>
    <mergeCell ref="D25:K25"/>
    <mergeCell ref="D49:K49"/>
    <mergeCell ref="B49:C49"/>
    <mergeCell ref="D35:K35"/>
    <mergeCell ref="D21:K21"/>
    <mergeCell ref="B21:C21"/>
    <mergeCell ref="B22:N22"/>
    <mergeCell ref="B25:C25"/>
    <mergeCell ref="B26:N26"/>
    <mergeCell ref="B29:C29"/>
    <mergeCell ref="D29:K29"/>
    <mergeCell ref="B36:N36"/>
    <mergeCell ref="B30:N30"/>
    <mergeCell ref="B35:C35"/>
    <mergeCell ref="B64:C64"/>
    <mergeCell ref="B73:N73"/>
    <mergeCell ref="B53:N53"/>
    <mergeCell ref="B59:C59"/>
    <mergeCell ref="D59:K59"/>
    <mergeCell ref="D72:K72"/>
    <mergeCell ref="B60:N60"/>
    <mergeCell ref="B63:C63"/>
    <mergeCell ref="D63:K63"/>
    <mergeCell ref="D64:K64"/>
    <mergeCell ref="B67:N67"/>
    <mergeCell ref="B69:C69"/>
    <mergeCell ref="D69:K69"/>
    <mergeCell ref="B51:N51"/>
    <mergeCell ref="B50:N50"/>
    <mergeCell ref="B99:N99"/>
    <mergeCell ref="I93:K93"/>
    <mergeCell ref="E93:G93"/>
    <mergeCell ref="B98:N98"/>
    <mergeCell ref="I97:K97"/>
    <mergeCell ref="E94:G94"/>
    <mergeCell ref="I94:K94"/>
    <mergeCell ref="I96:K96"/>
    <mergeCell ref="E95:G95"/>
    <mergeCell ref="I95:K95"/>
    <mergeCell ref="E96:G96"/>
    <mergeCell ref="E97:G97"/>
    <mergeCell ref="I91:N91"/>
    <mergeCell ref="B91:G91"/>
    <mergeCell ref="D82:K82"/>
    <mergeCell ref="D81:K81"/>
    <mergeCell ref="B65:N65"/>
    <mergeCell ref="B81:C81"/>
    <mergeCell ref="B77:C77"/>
    <mergeCell ref="D77:K77"/>
    <mergeCell ref="B78:N78"/>
    <mergeCell ref="B70:N70"/>
    <mergeCell ref="B72:C72"/>
    <mergeCell ref="B80:C80"/>
    <mergeCell ref="D80:K80"/>
    <mergeCell ref="B84:G84"/>
    <mergeCell ref="B83:N83"/>
    <mergeCell ref="B82:C82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rightToLeft="1" zoomScale="90" zoomScaleNormal="90" workbookViewId="0">
      <selection sqref="A1:XFD1048576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86" t="s">
        <v>295</v>
      </c>
      <c r="C1" s="186"/>
    </row>
    <row r="2" spans="2:6" ht="18" customHeight="1">
      <c r="B2" s="110" t="s">
        <v>296</v>
      </c>
      <c r="C2" s="110"/>
    </row>
    <row r="3" spans="2:6" ht="21.95" customHeight="1">
      <c r="B3" s="187"/>
      <c r="C3" s="187"/>
      <c r="D3" s="187"/>
    </row>
    <row r="4" spans="2:6" ht="21.95" customHeight="1">
      <c r="B4" s="188" t="s">
        <v>297</v>
      </c>
      <c r="C4" s="188"/>
      <c r="D4" s="188"/>
      <c r="E4" s="188"/>
      <c r="F4" s="188"/>
    </row>
    <row r="5" spans="2:6" ht="21.95" customHeight="1">
      <c r="B5" s="111" t="s">
        <v>29</v>
      </c>
      <c r="C5" s="112" t="s">
        <v>13</v>
      </c>
      <c r="D5" s="112" t="s">
        <v>3</v>
      </c>
      <c r="E5" s="112" t="s">
        <v>45</v>
      </c>
      <c r="F5" s="112" t="s">
        <v>1</v>
      </c>
    </row>
    <row r="6" spans="2:6" ht="21.95" customHeight="1">
      <c r="B6" s="189" t="s">
        <v>22</v>
      </c>
      <c r="C6" s="190"/>
      <c r="D6" s="190"/>
      <c r="E6" s="190"/>
      <c r="F6" s="191"/>
    </row>
    <row r="7" spans="2:6" ht="21.95" customHeight="1">
      <c r="B7" s="113" t="s">
        <v>298</v>
      </c>
      <c r="C7" s="114" t="s">
        <v>212</v>
      </c>
      <c r="D7" s="115">
        <v>14</v>
      </c>
      <c r="E7" s="115">
        <v>50000000</v>
      </c>
      <c r="F7" s="115">
        <v>62060800</v>
      </c>
    </row>
    <row r="8" spans="2:6" ht="21.95" customHeight="1">
      <c r="B8" s="113" t="s">
        <v>299</v>
      </c>
      <c r="C8" s="114" t="s">
        <v>247</v>
      </c>
      <c r="D8" s="115">
        <v>1</v>
      </c>
      <c r="E8" s="115">
        <v>5000000</v>
      </c>
      <c r="F8" s="115">
        <v>6050000</v>
      </c>
    </row>
    <row r="9" spans="2:6" ht="21.95" customHeight="1">
      <c r="B9" s="192" t="s">
        <v>23</v>
      </c>
      <c r="C9" s="193"/>
      <c r="D9" s="116">
        <f>SUM(D7:D8)</f>
        <v>15</v>
      </c>
      <c r="E9" s="116">
        <f>SUM(E7:E8)</f>
        <v>55000000</v>
      </c>
      <c r="F9" s="116">
        <f>SUM(F7:F8)</f>
        <v>68110800</v>
      </c>
    </row>
    <row r="10" spans="2:6" ht="23.25" customHeight="1">
      <c r="B10" s="189" t="s">
        <v>300</v>
      </c>
      <c r="C10" s="190"/>
      <c r="D10" s="190"/>
      <c r="E10" s="190"/>
      <c r="F10" s="191"/>
    </row>
    <row r="11" spans="2:6" ht="21" customHeight="1">
      <c r="B11" s="113" t="s">
        <v>301</v>
      </c>
      <c r="C11" s="114" t="s">
        <v>143</v>
      </c>
      <c r="D11" s="115">
        <v>1</v>
      </c>
      <c r="E11" s="115">
        <v>20000000</v>
      </c>
      <c r="F11" s="115">
        <v>168000000</v>
      </c>
    </row>
    <row r="12" spans="2:6" ht="21" customHeight="1">
      <c r="B12" s="194" t="s">
        <v>302</v>
      </c>
      <c r="C12" s="195"/>
      <c r="D12" s="116">
        <f>SUM(D11)</f>
        <v>1</v>
      </c>
      <c r="E12" s="116">
        <f>SUM(E11)</f>
        <v>20000000</v>
      </c>
      <c r="F12" s="116">
        <f>SUM(F11)</f>
        <v>168000000</v>
      </c>
    </row>
    <row r="13" spans="2:6" ht="21" customHeight="1">
      <c r="B13" s="194" t="s">
        <v>303</v>
      </c>
      <c r="C13" s="195"/>
      <c r="D13" s="116">
        <f>D9+D12</f>
        <v>16</v>
      </c>
      <c r="E13" s="116">
        <f>E9+E12</f>
        <v>75000000</v>
      </c>
      <c r="F13" s="116">
        <f>F9+F12</f>
        <v>236110800</v>
      </c>
    </row>
    <row r="14" spans="2:6" ht="18">
      <c r="B14" s="117"/>
      <c r="C14" s="117"/>
      <c r="D14" s="117"/>
      <c r="E14" s="117"/>
      <c r="F14" s="117"/>
    </row>
    <row r="15" spans="2:6" ht="23.25">
      <c r="B15" s="188" t="s">
        <v>304</v>
      </c>
      <c r="C15" s="188"/>
      <c r="D15" s="188"/>
      <c r="E15" s="188"/>
      <c r="F15" s="188"/>
    </row>
    <row r="16" spans="2:6" ht="21.75" customHeight="1">
      <c r="B16" s="118" t="s">
        <v>29</v>
      </c>
      <c r="C16" s="119" t="s">
        <v>13</v>
      </c>
      <c r="D16" s="119" t="s">
        <v>3</v>
      </c>
      <c r="E16" s="119" t="s">
        <v>45</v>
      </c>
      <c r="F16" s="119" t="s">
        <v>1</v>
      </c>
    </row>
    <row r="17" spans="2:6" ht="21.75" customHeight="1">
      <c r="B17" s="189" t="s">
        <v>22</v>
      </c>
      <c r="C17" s="190"/>
      <c r="D17" s="190"/>
      <c r="E17" s="190"/>
      <c r="F17" s="191"/>
    </row>
    <row r="18" spans="2:6" ht="21.75" customHeight="1">
      <c r="B18" s="113" t="s">
        <v>298</v>
      </c>
      <c r="C18" s="114" t="s">
        <v>212</v>
      </c>
      <c r="D18" s="115">
        <v>10</v>
      </c>
      <c r="E18" s="115">
        <v>11200000</v>
      </c>
      <c r="F18" s="115">
        <v>13823000</v>
      </c>
    </row>
    <row r="19" spans="2:6" ht="21.75" customHeight="1">
      <c r="B19" s="113" t="s">
        <v>299</v>
      </c>
      <c r="C19" s="114" t="s">
        <v>247</v>
      </c>
      <c r="D19" s="115">
        <v>26</v>
      </c>
      <c r="E19" s="115">
        <v>45000000</v>
      </c>
      <c r="F19" s="115">
        <v>54050000</v>
      </c>
    </row>
    <row r="20" spans="2:6" ht="21.75" customHeight="1">
      <c r="B20" s="192" t="s">
        <v>23</v>
      </c>
      <c r="C20" s="193"/>
      <c r="D20" s="116">
        <f>SUM(D18:D19)</f>
        <v>36</v>
      </c>
      <c r="E20" s="116">
        <f>SUM(E18:E19)</f>
        <v>56200000</v>
      </c>
      <c r="F20" s="116">
        <f>SUM(F18:F19)</f>
        <v>67873000</v>
      </c>
    </row>
    <row r="21" spans="2:6" ht="21.75" customHeight="1">
      <c r="B21" s="183" t="s">
        <v>305</v>
      </c>
      <c r="C21" s="184"/>
      <c r="D21" s="184"/>
      <c r="E21" s="184"/>
      <c r="F21" s="185"/>
    </row>
    <row r="22" spans="2:6" ht="21.75" customHeight="1">
      <c r="B22" s="120" t="s">
        <v>275</v>
      </c>
      <c r="C22" s="121" t="s">
        <v>274</v>
      </c>
      <c r="D22" s="116">
        <v>1</v>
      </c>
      <c r="E22" s="116">
        <v>500000</v>
      </c>
      <c r="F22" s="116">
        <v>2225000</v>
      </c>
    </row>
    <row r="23" spans="2:6" ht="21.75" customHeight="1">
      <c r="B23" s="120" t="s">
        <v>306</v>
      </c>
      <c r="C23" s="121" t="s">
        <v>226</v>
      </c>
      <c r="D23" s="116">
        <v>3</v>
      </c>
      <c r="E23" s="116">
        <v>1256466</v>
      </c>
      <c r="F23" s="116">
        <v>1983043.77</v>
      </c>
    </row>
    <row r="24" spans="2:6" ht="21.75" customHeight="1">
      <c r="B24" s="194" t="s">
        <v>307</v>
      </c>
      <c r="C24" s="195"/>
      <c r="D24" s="116">
        <f>SUM(D22:D23)</f>
        <v>4</v>
      </c>
      <c r="E24" s="116">
        <f>SUM(E22:E23)</f>
        <v>1756466</v>
      </c>
      <c r="F24" s="116">
        <f>SUM(F22:F23)</f>
        <v>4208043.7699999996</v>
      </c>
    </row>
    <row r="25" spans="2:6" ht="21.75" customHeight="1">
      <c r="B25" s="183" t="s">
        <v>300</v>
      </c>
      <c r="C25" s="184"/>
      <c r="D25" s="184"/>
      <c r="E25" s="184"/>
      <c r="F25" s="185"/>
    </row>
    <row r="26" spans="2:6" ht="21.75" customHeight="1">
      <c r="B26" s="120" t="s">
        <v>301</v>
      </c>
      <c r="C26" s="121" t="s">
        <v>143</v>
      </c>
      <c r="D26" s="116">
        <v>5</v>
      </c>
      <c r="E26" s="116">
        <v>1050000</v>
      </c>
      <c r="F26" s="116">
        <v>8815000</v>
      </c>
    </row>
    <row r="27" spans="2:6" ht="21.75" customHeight="1">
      <c r="B27" s="194" t="s">
        <v>302</v>
      </c>
      <c r="C27" s="195"/>
      <c r="D27" s="116">
        <f>SUM(D26)</f>
        <v>5</v>
      </c>
      <c r="E27" s="116">
        <f>SUM(E26)</f>
        <v>1050000</v>
      </c>
      <c r="F27" s="116">
        <f>SUM(F26)</f>
        <v>8815000</v>
      </c>
    </row>
    <row r="28" spans="2:6" ht="18">
      <c r="B28" s="194" t="s">
        <v>303</v>
      </c>
      <c r="C28" s="195"/>
      <c r="D28" s="116">
        <f>D20+D24+D27</f>
        <v>45</v>
      </c>
      <c r="E28" s="116">
        <f>E20+E24+E27</f>
        <v>59006466</v>
      </c>
      <c r="F28" s="116">
        <f>F20+F24+F27</f>
        <v>80896043.769999996</v>
      </c>
    </row>
    <row r="29" spans="2:6" ht="23.25">
      <c r="B29" s="200" t="s">
        <v>308</v>
      </c>
      <c r="C29" s="200"/>
      <c r="D29" s="200"/>
      <c r="E29" s="200"/>
      <c r="F29" s="200"/>
    </row>
    <row r="30" spans="2:6" ht="18">
      <c r="B30" s="122" t="s">
        <v>29</v>
      </c>
      <c r="C30" s="123" t="s">
        <v>13</v>
      </c>
      <c r="D30" s="123" t="s">
        <v>3</v>
      </c>
      <c r="E30" s="123" t="s">
        <v>45</v>
      </c>
      <c r="F30" s="123" t="s">
        <v>1</v>
      </c>
    </row>
    <row r="31" spans="2:6" ht="18">
      <c r="B31" s="201" t="s">
        <v>305</v>
      </c>
      <c r="C31" s="202"/>
      <c r="D31" s="202"/>
      <c r="E31" s="202"/>
      <c r="F31" s="203"/>
    </row>
    <row r="32" spans="2:6" ht="18">
      <c r="B32" s="124" t="s">
        <v>202</v>
      </c>
      <c r="C32" s="125" t="s">
        <v>203</v>
      </c>
      <c r="D32" s="126">
        <v>4</v>
      </c>
      <c r="E32" s="126">
        <v>197293</v>
      </c>
      <c r="F32" s="126">
        <v>715973</v>
      </c>
    </row>
    <row r="33" spans="2:6" ht="18">
      <c r="B33" s="196" t="s">
        <v>307</v>
      </c>
      <c r="C33" s="197"/>
      <c r="D33" s="127">
        <f t="shared" ref="D33:F34" si="0">SUM(D32)</f>
        <v>4</v>
      </c>
      <c r="E33" s="127">
        <f t="shared" si="0"/>
        <v>197293</v>
      </c>
      <c r="F33" s="127">
        <f t="shared" si="0"/>
        <v>715973</v>
      </c>
    </row>
    <row r="34" spans="2:6" ht="18">
      <c r="B34" s="198" t="s">
        <v>303</v>
      </c>
      <c r="C34" s="199"/>
      <c r="D34" s="126">
        <f t="shared" si="0"/>
        <v>4</v>
      </c>
      <c r="E34" s="126">
        <f t="shared" si="0"/>
        <v>197293</v>
      </c>
      <c r="F34" s="126">
        <f t="shared" si="0"/>
        <v>715973</v>
      </c>
    </row>
  </sheetData>
  <mergeCells count="20">
    <mergeCell ref="B33:C33"/>
    <mergeCell ref="B34:C34"/>
    <mergeCell ref="B24:C24"/>
    <mergeCell ref="B25:F25"/>
    <mergeCell ref="B27:C27"/>
    <mergeCell ref="B28:C28"/>
    <mergeCell ref="B29:F29"/>
    <mergeCell ref="B31:F31"/>
    <mergeCell ref="B21:F21"/>
    <mergeCell ref="B1:C1"/>
    <mergeCell ref="B3:D3"/>
    <mergeCell ref="B4:F4"/>
    <mergeCell ref="B6:F6"/>
    <mergeCell ref="B9:C9"/>
    <mergeCell ref="B10:F10"/>
    <mergeCell ref="B12:C12"/>
    <mergeCell ref="B13:C13"/>
    <mergeCell ref="B15:F15"/>
    <mergeCell ref="B17:F17"/>
    <mergeCell ref="B20:C20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rightToLeft="1" topLeftCell="A19" zoomScaleNormal="100" zoomScaleSheetLayoutView="95" workbookViewId="0">
      <selection activeCell="C44" sqref="C44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5.75" customHeight="1">
      <c r="B1" s="212" t="s">
        <v>291</v>
      </c>
      <c r="C1" s="212"/>
      <c r="D1" s="212"/>
      <c r="E1" s="212"/>
    </row>
    <row r="2" spans="2:8" ht="15.75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1.45" customHeight="1">
      <c r="B3" s="213" t="s">
        <v>22</v>
      </c>
      <c r="C3" s="214"/>
      <c r="D3" s="214"/>
      <c r="E3" s="215"/>
    </row>
    <row r="4" spans="2:8" ht="11.45" customHeight="1">
      <c r="B4" s="79" t="s">
        <v>183</v>
      </c>
      <c r="C4" s="80" t="s">
        <v>184</v>
      </c>
      <c r="D4" s="81">
        <v>2.29</v>
      </c>
      <c r="E4" s="82">
        <v>2.29</v>
      </c>
    </row>
    <row r="5" spans="2:8" ht="11.45" customHeight="1">
      <c r="B5" s="39" t="s">
        <v>140</v>
      </c>
      <c r="C5" s="42" t="s">
        <v>139</v>
      </c>
      <c r="D5" s="83">
        <v>1.2</v>
      </c>
      <c r="E5" s="83">
        <v>1.2</v>
      </c>
      <c r="F5" s="60"/>
      <c r="G5" s="60"/>
      <c r="H5" s="61"/>
    </row>
    <row r="6" spans="2:8" ht="11.45" customHeight="1">
      <c r="B6" s="40" t="s">
        <v>179</v>
      </c>
      <c r="C6" s="41" t="s">
        <v>180</v>
      </c>
      <c r="D6" s="87">
        <v>1.02</v>
      </c>
      <c r="E6" s="87">
        <v>1.02</v>
      </c>
      <c r="F6" s="60"/>
      <c r="G6" s="60"/>
      <c r="H6" s="61"/>
    </row>
    <row r="7" spans="2:8" ht="11.45" customHeight="1">
      <c r="B7" s="39" t="s">
        <v>126</v>
      </c>
      <c r="C7" s="42" t="s">
        <v>127</v>
      </c>
      <c r="D7" s="87">
        <v>0.55000000000000004</v>
      </c>
      <c r="E7" s="87">
        <v>0.55000000000000004</v>
      </c>
      <c r="F7" s="60"/>
      <c r="G7" s="60"/>
      <c r="H7" s="61"/>
    </row>
    <row r="8" spans="2:8" ht="11.45" customHeight="1">
      <c r="B8" s="39" t="s">
        <v>242</v>
      </c>
      <c r="C8" s="42" t="s">
        <v>243</v>
      </c>
      <c r="D8" s="87">
        <v>0.44</v>
      </c>
      <c r="E8" s="87">
        <v>0.44</v>
      </c>
      <c r="F8" s="60"/>
      <c r="G8" s="60"/>
      <c r="H8" s="61"/>
    </row>
    <row r="9" spans="2:8" ht="11.45" customHeight="1">
      <c r="B9" s="40" t="s">
        <v>257</v>
      </c>
      <c r="C9" s="41" t="s">
        <v>258</v>
      </c>
      <c r="D9" s="87">
        <v>0.55000000000000004</v>
      </c>
      <c r="E9" s="87">
        <v>0.55000000000000004</v>
      </c>
      <c r="F9" s="60"/>
      <c r="G9" s="60"/>
      <c r="H9" s="61"/>
    </row>
    <row r="10" spans="2:8" ht="11.45" customHeight="1">
      <c r="B10" s="39" t="s">
        <v>97</v>
      </c>
      <c r="C10" s="44" t="s">
        <v>96</v>
      </c>
      <c r="D10" s="87">
        <v>0.41</v>
      </c>
      <c r="E10" s="87">
        <v>0.41</v>
      </c>
      <c r="F10" s="60"/>
      <c r="G10" s="60"/>
      <c r="H10" s="61"/>
    </row>
    <row r="11" spans="2:8" ht="11.45" customHeight="1">
      <c r="B11" s="40" t="s">
        <v>192</v>
      </c>
      <c r="C11" s="41" t="s">
        <v>193</v>
      </c>
      <c r="D11" s="87">
        <v>0.18</v>
      </c>
      <c r="E11" s="87">
        <v>0.18</v>
      </c>
      <c r="F11" s="60"/>
      <c r="G11" s="60"/>
      <c r="H11" s="61"/>
    </row>
    <row r="12" spans="2:8" ht="11.45" customHeight="1">
      <c r="B12" s="40" t="s">
        <v>82</v>
      </c>
      <c r="C12" s="41" t="s">
        <v>83</v>
      </c>
      <c r="D12" s="87">
        <v>0.47</v>
      </c>
      <c r="E12" s="87">
        <v>0.47</v>
      </c>
      <c r="F12" s="60"/>
      <c r="G12" s="60"/>
      <c r="H12" s="61"/>
    </row>
    <row r="13" spans="2:8" ht="11.45" customHeight="1">
      <c r="B13" s="40" t="s">
        <v>71</v>
      </c>
      <c r="C13" s="41" t="s">
        <v>72</v>
      </c>
      <c r="D13" s="87">
        <v>1</v>
      </c>
      <c r="E13" s="87">
        <v>1</v>
      </c>
      <c r="F13" s="60"/>
      <c r="G13" s="60"/>
      <c r="H13" s="61"/>
    </row>
    <row r="14" spans="2:8" ht="11.45" customHeight="1">
      <c r="B14" s="210" t="s">
        <v>24</v>
      </c>
      <c r="C14" s="205"/>
      <c r="D14" s="205"/>
      <c r="E14" s="211"/>
    </row>
    <row r="15" spans="2:8" ht="11.45" customHeight="1">
      <c r="B15" s="48" t="s">
        <v>88</v>
      </c>
      <c r="C15" s="49" t="s">
        <v>89</v>
      </c>
      <c r="D15" s="94">
        <v>1.5</v>
      </c>
      <c r="E15" s="102">
        <v>1.5</v>
      </c>
    </row>
    <row r="16" spans="2:8" ht="11.45" customHeight="1">
      <c r="B16" s="48" t="s">
        <v>114</v>
      </c>
      <c r="C16" s="49" t="s">
        <v>115</v>
      </c>
      <c r="D16" s="109">
        <v>0.5</v>
      </c>
      <c r="E16" s="102">
        <v>0.5</v>
      </c>
    </row>
    <row r="17" spans="2:8" ht="11.45" customHeight="1">
      <c r="B17" s="213" t="s">
        <v>25</v>
      </c>
      <c r="C17" s="214"/>
      <c r="D17" s="214"/>
      <c r="E17" s="215"/>
    </row>
    <row r="18" spans="2:8" ht="11.45" customHeight="1">
      <c r="B18" s="84" t="s">
        <v>120</v>
      </c>
      <c r="C18" s="85" t="s">
        <v>121</v>
      </c>
      <c r="D18" s="94">
        <v>2</v>
      </c>
      <c r="E18" s="75">
        <v>2</v>
      </c>
    </row>
    <row r="19" spans="2:8" ht="11.45" customHeight="1">
      <c r="B19" s="217" t="s">
        <v>61</v>
      </c>
      <c r="C19" s="214"/>
      <c r="D19" s="214"/>
      <c r="E19" s="218"/>
    </row>
    <row r="20" spans="2:8" ht="11.45" customHeight="1">
      <c r="B20" s="39" t="s">
        <v>265</v>
      </c>
      <c r="C20" s="44" t="s">
        <v>264</v>
      </c>
      <c r="D20" s="94">
        <v>8.8000000000000007</v>
      </c>
      <c r="E20" s="75">
        <v>8.8000000000000007</v>
      </c>
      <c r="F20" s="60"/>
      <c r="G20" s="60"/>
      <c r="H20" s="61"/>
    </row>
    <row r="21" spans="2:8" ht="11.45" customHeight="1">
      <c r="B21" s="39" t="s">
        <v>80</v>
      </c>
      <c r="C21" s="44" t="s">
        <v>81</v>
      </c>
      <c r="D21" s="94">
        <v>6.33</v>
      </c>
      <c r="E21" s="75">
        <v>6.33</v>
      </c>
      <c r="F21" s="60"/>
      <c r="G21" s="60"/>
      <c r="H21" s="61"/>
    </row>
    <row r="22" spans="2:8" ht="11.45" customHeight="1">
      <c r="B22" s="213" t="s">
        <v>27</v>
      </c>
      <c r="C22" s="214"/>
      <c r="D22" s="214"/>
      <c r="E22" s="215"/>
    </row>
    <row r="23" spans="2:8" ht="11.45" customHeight="1">
      <c r="B23" s="40" t="s">
        <v>223</v>
      </c>
      <c r="C23" s="41" t="s">
        <v>224</v>
      </c>
      <c r="D23" s="66">
        <v>8.25</v>
      </c>
      <c r="E23" s="91">
        <v>8.25</v>
      </c>
    </row>
    <row r="24" spans="2:8" ht="11.45" customHeight="1">
      <c r="B24" s="39" t="s">
        <v>103</v>
      </c>
      <c r="C24" s="42" t="s">
        <v>102</v>
      </c>
      <c r="D24" s="66">
        <v>0.94</v>
      </c>
      <c r="E24" s="91">
        <v>0.94</v>
      </c>
    </row>
    <row r="25" spans="2:8" ht="11.45" customHeight="1">
      <c r="B25" s="40" t="s">
        <v>86</v>
      </c>
      <c r="C25" s="41" t="s">
        <v>87</v>
      </c>
      <c r="D25" s="94">
        <v>19.5</v>
      </c>
      <c r="E25" s="102">
        <v>19.5</v>
      </c>
    </row>
    <row r="26" spans="2:8" ht="14.25" customHeight="1">
      <c r="B26" s="216" t="s">
        <v>290</v>
      </c>
      <c r="C26" s="216"/>
      <c r="D26" s="216"/>
      <c r="E26" s="216"/>
    </row>
    <row r="27" spans="2:8" ht="15.75" customHeight="1">
      <c r="B27" s="43" t="s">
        <v>29</v>
      </c>
      <c r="C27" s="43" t="s">
        <v>13</v>
      </c>
      <c r="D27" s="43" t="s">
        <v>33</v>
      </c>
      <c r="E27" s="43" t="s">
        <v>34</v>
      </c>
    </row>
    <row r="28" spans="2:8" ht="12" customHeight="1">
      <c r="B28" s="204" t="s">
        <v>22</v>
      </c>
      <c r="C28" s="205"/>
      <c r="D28" s="205"/>
      <c r="E28" s="206"/>
    </row>
    <row r="29" spans="2:8" ht="12" customHeight="1">
      <c r="B29" s="39" t="s">
        <v>105</v>
      </c>
      <c r="C29" s="42" t="s">
        <v>104</v>
      </c>
      <c r="D29" s="72">
        <v>1</v>
      </c>
      <c r="E29" s="72">
        <v>1</v>
      </c>
    </row>
    <row r="30" spans="2:8" ht="12" customHeight="1">
      <c r="B30" s="39" t="s">
        <v>111</v>
      </c>
      <c r="C30" s="42" t="s">
        <v>110</v>
      </c>
      <c r="D30" s="73">
        <v>1</v>
      </c>
      <c r="E30" s="73">
        <v>1</v>
      </c>
    </row>
    <row r="31" spans="2:8" ht="12" customHeight="1">
      <c r="B31" s="39" t="s">
        <v>118</v>
      </c>
      <c r="C31" s="42" t="s">
        <v>119</v>
      </c>
      <c r="D31" s="73">
        <v>1</v>
      </c>
      <c r="E31" s="73">
        <v>1</v>
      </c>
    </row>
    <row r="32" spans="2:8" ht="12" customHeight="1">
      <c r="B32" s="39" t="s">
        <v>207</v>
      </c>
      <c r="C32" s="42" t="s">
        <v>208</v>
      </c>
      <c r="D32" s="62">
        <v>0.11</v>
      </c>
      <c r="E32" s="75">
        <v>0.11</v>
      </c>
    </row>
    <row r="33" spans="2:8" ht="12" customHeight="1">
      <c r="B33" s="39" t="s">
        <v>214</v>
      </c>
      <c r="C33" s="42" t="s">
        <v>215</v>
      </c>
      <c r="D33" s="62">
        <v>1</v>
      </c>
      <c r="E33" s="75">
        <v>1</v>
      </c>
    </row>
    <row r="34" spans="2:8" ht="12" customHeight="1">
      <c r="B34" s="67" t="s">
        <v>221</v>
      </c>
      <c r="C34" s="76" t="s">
        <v>222</v>
      </c>
      <c r="D34" s="77">
        <v>1</v>
      </c>
      <c r="E34" s="75">
        <v>1</v>
      </c>
    </row>
    <row r="35" spans="2:8" ht="12" customHeight="1">
      <c r="B35" s="39" t="s">
        <v>137</v>
      </c>
      <c r="C35" s="42" t="s">
        <v>138</v>
      </c>
      <c r="D35" s="66">
        <v>1</v>
      </c>
      <c r="E35" s="75">
        <v>1</v>
      </c>
      <c r="F35" s="60"/>
      <c r="G35" s="60"/>
      <c r="H35" s="61"/>
    </row>
    <row r="36" spans="2:8" ht="12" customHeight="1">
      <c r="B36" s="39" t="s">
        <v>60</v>
      </c>
      <c r="C36" s="42" t="s">
        <v>92</v>
      </c>
      <c r="D36" s="66">
        <v>0.24</v>
      </c>
      <c r="E36" s="75">
        <v>0.24</v>
      </c>
      <c r="F36" s="60"/>
      <c r="G36" s="60"/>
      <c r="H36" s="61"/>
    </row>
    <row r="37" spans="2:8" ht="12" customHeight="1">
      <c r="B37" s="39" t="s">
        <v>235</v>
      </c>
      <c r="C37" s="42" t="s">
        <v>236</v>
      </c>
      <c r="D37" s="69" t="s">
        <v>37</v>
      </c>
      <c r="E37" s="70" t="s">
        <v>37</v>
      </c>
      <c r="F37" s="60"/>
      <c r="G37" s="60"/>
      <c r="H37" s="61"/>
    </row>
    <row r="38" spans="2:8" ht="12" customHeight="1">
      <c r="B38" s="39" t="s">
        <v>136</v>
      </c>
      <c r="C38" s="42" t="s">
        <v>135</v>
      </c>
      <c r="D38" s="87">
        <v>1</v>
      </c>
      <c r="E38" s="88">
        <v>1</v>
      </c>
      <c r="F38" s="60"/>
      <c r="G38" s="60"/>
      <c r="H38" s="61"/>
    </row>
    <row r="39" spans="2:8" ht="12" customHeight="1">
      <c r="B39" s="39" t="s">
        <v>259</v>
      </c>
      <c r="C39" s="42" t="s">
        <v>260</v>
      </c>
      <c r="D39" s="87">
        <v>0.35</v>
      </c>
      <c r="E39" s="87">
        <v>0.35</v>
      </c>
      <c r="F39" s="60"/>
      <c r="G39" s="60"/>
      <c r="H39" s="61"/>
    </row>
    <row r="40" spans="2:8" ht="12" customHeight="1">
      <c r="B40" s="39" t="s">
        <v>142</v>
      </c>
      <c r="C40" s="42" t="s">
        <v>141</v>
      </c>
      <c r="D40" s="87">
        <v>0.81</v>
      </c>
      <c r="E40" s="87">
        <v>0.81</v>
      </c>
      <c r="F40" s="60"/>
      <c r="G40" s="60"/>
      <c r="H40" s="61"/>
    </row>
    <row r="41" spans="2:8" ht="12" customHeight="1">
      <c r="B41" s="39" t="s">
        <v>154</v>
      </c>
      <c r="C41" s="42" t="s">
        <v>153</v>
      </c>
      <c r="D41" s="87">
        <v>0.25</v>
      </c>
      <c r="E41" s="93">
        <v>0.25</v>
      </c>
      <c r="F41" s="60"/>
      <c r="G41" s="60"/>
      <c r="H41" s="61"/>
    </row>
    <row r="42" spans="2:8" ht="12" customHeight="1">
      <c r="B42" s="39" t="s">
        <v>109</v>
      </c>
      <c r="C42" s="42" t="s">
        <v>108</v>
      </c>
      <c r="D42" s="87">
        <v>1</v>
      </c>
      <c r="E42" s="75">
        <v>1</v>
      </c>
      <c r="F42" s="60"/>
      <c r="G42" s="60"/>
      <c r="H42" s="61"/>
    </row>
    <row r="43" spans="2:8" ht="12" customHeight="1">
      <c r="B43" s="50" t="s">
        <v>157</v>
      </c>
      <c r="C43" s="74" t="s">
        <v>158</v>
      </c>
      <c r="D43" s="100">
        <v>0.4</v>
      </c>
      <c r="E43" s="75">
        <v>0.4</v>
      </c>
      <c r="F43" s="60"/>
      <c r="G43" s="60"/>
      <c r="H43" s="61"/>
    </row>
    <row r="44" spans="2:8" ht="12" customHeight="1">
      <c r="B44" s="39" t="s">
        <v>62</v>
      </c>
      <c r="C44" s="71" t="s">
        <v>63</v>
      </c>
      <c r="D44" s="94">
        <v>0.34</v>
      </c>
      <c r="E44" s="102">
        <v>0.34</v>
      </c>
      <c r="F44" s="60"/>
      <c r="G44" s="60"/>
      <c r="H44" s="61"/>
    </row>
    <row r="45" spans="2:8" ht="12" customHeight="1">
      <c r="B45" s="210" t="s">
        <v>35</v>
      </c>
      <c r="C45" s="205"/>
      <c r="D45" s="205"/>
      <c r="E45" s="211"/>
    </row>
    <row r="46" spans="2:8" ht="12" customHeight="1">
      <c r="B46" s="39" t="s">
        <v>90</v>
      </c>
      <c r="C46" s="42" t="s">
        <v>91</v>
      </c>
      <c r="D46" s="66">
        <v>0.5</v>
      </c>
      <c r="E46" s="75">
        <v>0.5</v>
      </c>
    </row>
    <row r="47" spans="2:8" ht="12" customHeight="1">
      <c r="B47" s="39" t="s">
        <v>152</v>
      </c>
      <c r="C47" s="42" t="s">
        <v>151</v>
      </c>
      <c r="D47" s="66">
        <v>0.48</v>
      </c>
      <c r="E47" s="75">
        <v>0.48</v>
      </c>
    </row>
    <row r="48" spans="2:8" ht="12" customHeight="1">
      <c r="B48" s="204" t="s">
        <v>36</v>
      </c>
      <c r="C48" s="205"/>
      <c r="D48" s="205"/>
      <c r="E48" s="206"/>
    </row>
    <row r="49" spans="2:5" ht="12" customHeight="1">
      <c r="B49" s="39" t="s">
        <v>253</v>
      </c>
      <c r="C49" s="42" t="s">
        <v>252</v>
      </c>
      <c r="D49" s="69">
        <v>0.9</v>
      </c>
      <c r="E49" s="70">
        <v>0.9</v>
      </c>
    </row>
    <row r="50" spans="2:5" ht="12" customHeight="1">
      <c r="B50" s="39" t="s">
        <v>52</v>
      </c>
      <c r="C50" s="42" t="s">
        <v>53</v>
      </c>
      <c r="D50" s="69">
        <v>0.25</v>
      </c>
      <c r="E50" s="70">
        <v>0.25</v>
      </c>
    </row>
    <row r="51" spans="2:5" ht="12" customHeight="1">
      <c r="B51" s="50" t="s">
        <v>125</v>
      </c>
      <c r="C51" s="74" t="s">
        <v>124</v>
      </c>
      <c r="D51" s="69">
        <v>0.55000000000000004</v>
      </c>
      <c r="E51" s="70">
        <v>0.55000000000000004</v>
      </c>
    </row>
    <row r="52" spans="2:5" ht="12" customHeight="1">
      <c r="B52" s="39" t="s">
        <v>112</v>
      </c>
      <c r="C52" s="42" t="s">
        <v>113</v>
      </c>
      <c r="D52" s="69">
        <v>0.2</v>
      </c>
      <c r="E52" s="70">
        <v>0.2</v>
      </c>
    </row>
    <row r="53" spans="2:5" ht="10.5" customHeight="1">
      <c r="B53" s="207" t="s">
        <v>24</v>
      </c>
      <c r="C53" s="208"/>
      <c r="D53" s="208"/>
      <c r="E53" s="209"/>
    </row>
    <row r="54" spans="2:5" ht="12" customHeight="1">
      <c r="B54" s="48" t="s">
        <v>78</v>
      </c>
      <c r="C54" s="49" t="s">
        <v>79</v>
      </c>
      <c r="D54" s="69" t="s">
        <v>37</v>
      </c>
      <c r="E54" s="70" t="s">
        <v>37</v>
      </c>
    </row>
    <row r="55" spans="2:5" ht="12" customHeight="1">
      <c r="B55" s="204" t="s">
        <v>27</v>
      </c>
      <c r="C55" s="205"/>
      <c r="D55" s="205"/>
      <c r="E55" s="206"/>
    </row>
    <row r="56" spans="2:5" ht="12" customHeight="1">
      <c r="B56" s="39" t="s">
        <v>58</v>
      </c>
      <c r="C56" s="42" t="s">
        <v>59</v>
      </c>
      <c r="D56" s="78" t="s">
        <v>37</v>
      </c>
      <c r="E56" s="78" t="s">
        <v>37</v>
      </c>
    </row>
  </sheetData>
  <mergeCells count="12">
    <mergeCell ref="B1:E1"/>
    <mergeCell ref="B3:E3"/>
    <mergeCell ref="B26:E26"/>
    <mergeCell ref="B17:E17"/>
    <mergeCell ref="B19:E19"/>
    <mergeCell ref="B22:E22"/>
    <mergeCell ref="B14:E14"/>
    <mergeCell ref="B28:E28"/>
    <mergeCell ref="B55:E55"/>
    <mergeCell ref="B48:E48"/>
    <mergeCell ref="B53:E53"/>
    <mergeCell ref="B45:E45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A10" zoomScaleNormal="100" workbookViewId="0">
      <selection activeCell="A13" sqref="A13:XFD13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219" t="s">
        <v>56</v>
      </c>
      <c r="C1" s="219"/>
      <c r="D1" s="219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8">
        <v>42191</v>
      </c>
      <c r="D3" s="53" t="s">
        <v>165</v>
      </c>
    </row>
    <row r="4" spans="1:4" ht="62.25" customHeight="1">
      <c r="B4" s="52" t="s">
        <v>39</v>
      </c>
      <c r="C4" s="58">
        <v>42564</v>
      </c>
      <c r="D4" s="53" t="s">
        <v>164</v>
      </c>
    </row>
    <row r="5" spans="1:4" ht="53.25" customHeight="1">
      <c r="B5" s="52" t="s">
        <v>43</v>
      </c>
      <c r="C5" s="58">
        <v>42922</v>
      </c>
      <c r="D5" s="53" t="s">
        <v>166</v>
      </c>
    </row>
    <row r="6" spans="1:4" ht="53.25" customHeight="1">
      <c r="B6" s="52" t="s">
        <v>42</v>
      </c>
      <c r="C6" s="58">
        <v>42953</v>
      </c>
      <c r="D6" s="53" t="s">
        <v>163</v>
      </c>
    </row>
    <row r="7" spans="1:4" ht="39.950000000000003" customHeight="1">
      <c r="B7" s="52" t="s">
        <v>41</v>
      </c>
      <c r="C7" s="58">
        <v>42799</v>
      </c>
      <c r="D7" s="53" t="s">
        <v>131</v>
      </c>
    </row>
    <row r="8" spans="1:4" ht="66.75" customHeight="1">
      <c r="B8" s="52" t="s">
        <v>40</v>
      </c>
      <c r="C8" s="58">
        <v>42591</v>
      </c>
      <c r="D8" s="53" t="s">
        <v>161</v>
      </c>
    </row>
    <row r="9" spans="1:4" ht="39.950000000000003" customHeight="1">
      <c r="B9" s="54" t="s">
        <v>54</v>
      </c>
      <c r="C9" s="58">
        <v>43697</v>
      </c>
      <c r="D9" s="53" t="s">
        <v>162</v>
      </c>
    </row>
    <row r="10" spans="1:4" ht="39.950000000000003" customHeight="1">
      <c r="B10" s="54" t="s">
        <v>55</v>
      </c>
      <c r="C10" s="58">
        <v>43697</v>
      </c>
      <c r="D10" s="53" t="s">
        <v>168</v>
      </c>
    </row>
    <row r="11" spans="1:4" ht="39.950000000000003" customHeight="1">
      <c r="B11" s="38" t="s">
        <v>64</v>
      </c>
      <c r="C11" s="58">
        <v>44138</v>
      </c>
      <c r="D11" s="55" t="s">
        <v>132</v>
      </c>
    </row>
    <row r="12" spans="1:4" ht="39.950000000000003" customHeight="1">
      <c r="B12" s="38" t="s">
        <v>65</v>
      </c>
      <c r="C12" s="58">
        <v>44138</v>
      </c>
      <c r="D12" s="55" t="s">
        <v>167</v>
      </c>
    </row>
    <row r="13" spans="1:4" ht="39.950000000000003" customHeight="1">
      <c r="B13" s="48" t="s">
        <v>99</v>
      </c>
      <c r="C13" s="64">
        <v>44437</v>
      </c>
      <c r="D13" s="55" t="s">
        <v>160</v>
      </c>
    </row>
    <row r="14" spans="1:4" ht="31.5" customHeight="1">
      <c r="B14" s="50" t="s">
        <v>128</v>
      </c>
      <c r="C14" s="64">
        <v>44458</v>
      </c>
      <c r="D14" s="55" t="s">
        <v>133</v>
      </c>
    </row>
    <row r="15" spans="1:4" ht="31.5" customHeight="1">
      <c r="B15" s="39" t="s">
        <v>129</v>
      </c>
      <c r="C15" s="64">
        <v>44458</v>
      </c>
      <c r="D15" s="55" t="s">
        <v>134</v>
      </c>
    </row>
    <row r="16" spans="1:4" ht="32.25" customHeight="1">
      <c r="B16" s="48" t="s">
        <v>130</v>
      </c>
      <c r="C16" s="64">
        <v>44458</v>
      </c>
      <c r="D16" s="55" t="s">
        <v>159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rightToLeft="1" topLeftCell="B1" zoomScaleNormal="100" workbookViewId="0">
      <selection activeCell="B4" sqref="A4:XFD4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5" width="9" style="46"/>
    <col min="6" max="6" width="12.375" style="46" bestFit="1" customWidth="1"/>
    <col min="7" max="219" width="9" style="46"/>
    <col min="220" max="220" width="0" style="46" hidden="1" customWidth="1"/>
    <col min="221" max="221" width="1" style="46" customWidth="1"/>
    <col min="222" max="222" width="21.75" style="46" customWidth="1"/>
    <col min="223" max="223" width="91.875" style="46" customWidth="1"/>
    <col min="224" max="475" width="9" style="46"/>
    <col min="476" max="476" width="0" style="46" hidden="1" customWidth="1"/>
    <col min="477" max="477" width="1" style="46" customWidth="1"/>
    <col min="478" max="478" width="21.75" style="46" customWidth="1"/>
    <col min="479" max="479" width="91.875" style="46" customWidth="1"/>
    <col min="480" max="731" width="9" style="46"/>
    <col min="732" max="732" width="0" style="46" hidden="1" customWidth="1"/>
    <col min="733" max="733" width="1" style="46" customWidth="1"/>
    <col min="734" max="734" width="21.75" style="46" customWidth="1"/>
    <col min="735" max="735" width="91.875" style="46" customWidth="1"/>
    <col min="736" max="987" width="9" style="46"/>
    <col min="988" max="988" width="0" style="46" hidden="1" customWidth="1"/>
    <col min="989" max="989" width="1" style="46" customWidth="1"/>
    <col min="990" max="990" width="21.75" style="46" customWidth="1"/>
    <col min="991" max="991" width="91.875" style="46" customWidth="1"/>
    <col min="992" max="1243" width="9" style="46"/>
    <col min="1244" max="1244" width="0" style="46" hidden="1" customWidth="1"/>
    <col min="1245" max="1245" width="1" style="46" customWidth="1"/>
    <col min="1246" max="1246" width="21.75" style="46" customWidth="1"/>
    <col min="1247" max="1247" width="91.875" style="46" customWidth="1"/>
    <col min="1248" max="1499" width="9" style="46"/>
    <col min="1500" max="1500" width="0" style="46" hidden="1" customWidth="1"/>
    <col min="1501" max="1501" width="1" style="46" customWidth="1"/>
    <col min="1502" max="1502" width="21.75" style="46" customWidth="1"/>
    <col min="1503" max="1503" width="91.875" style="46" customWidth="1"/>
    <col min="1504" max="1755" width="9" style="46"/>
    <col min="1756" max="1756" width="0" style="46" hidden="1" customWidth="1"/>
    <col min="1757" max="1757" width="1" style="46" customWidth="1"/>
    <col min="1758" max="1758" width="21.75" style="46" customWidth="1"/>
    <col min="1759" max="1759" width="91.875" style="46" customWidth="1"/>
    <col min="1760" max="2011" width="9" style="46"/>
    <col min="2012" max="2012" width="0" style="46" hidden="1" customWidth="1"/>
    <col min="2013" max="2013" width="1" style="46" customWidth="1"/>
    <col min="2014" max="2014" width="21.75" style="46" customWidth="1"/>
    <col min="2015" max="2015" width="91.875" style="46" customWidth="1"/>
    <col min="2016" max="2267" width="9" style="46"/>
    <col min="2268" max="2268" width="0" style="46" hidden="1" customWidth="1"/>
    <col min="2269" max="2269" width="1" style="46" customWidth="1"/>
    <col min="2270" max="2270" width="21.75" style="46" customWidth="1"/>
    <col min="2271" max="2271" width="91.875" style="46" customWidth="1"/>
    <col min="2272" max="2523" width="9" style="46"/>
    <col min="2524" max="2524" width="0" style="46" hidden="1" customWidth="1"/>
    <col min="2525" max="2525" width="1" style="46" customWidth="1"/>
    <col min="2526" max="2526" width="21.75" style="46" customWidth="1"/>
    <col min="2527" max="2527" width="91.875" style="46" customWidth="1"/>
    <col min="2528" max="2779" width="9" style="46"/>
    <col min="2780" max="2780" width="0" style="46" hidden="1" customWidth="1"/>
    <col min="2781" max="2781" width="1" style="46" customWidth="1"/>
    <col min="2782" max="2782" width="21.75" style="46" customWidth="1"/>
    <col min="2783" max="2783" width="91.875" style="46" customWidth="1"/>
    <col min="2784" max="3035" width="9" style="46"/>
    <col min="3036" max="3036" width="0" style="46" hidden="1" customWidth="1"/>
    <col min="3037" max="3037" width="1" style="46" customWidth="1"/>
    <col min="3038" max="3038" width="21.75" style="46" customWidth="1"/>
    <col min="3039" max="3039" width="91.875" style="46" customWidth="1"/>
    <col min="3040" max="3291" width="9" style="46"/>
    <col min="3292" max="3292" width="0" style="46" hidden="1" customWidth="1"/>
    <col min="3293" max="3293" width="1" style="46" customWidth="1"/>
    <col min="3294" max="3294" width="21.75" style="46" customWidth="1"/>
    <col min="3295" max="3295" width="91.875" style="46" customWidth="1"/>
    <col min="3296" max="3547" width="9" style="46"/>
    <col min="3548" max="3548" width="0" style="46" hidden="1" customWidth="1"/>
    <col min="3549" max="3549" width="1" style="46" customWidth="1"/>
    <col min="3550" max="3550" width="21.75" style="46" customWidth="1"/>
    <col min="3551" max="3551" width="91.875" style="46" customWidth="1"/>
    <col min="3552" max="3803" width="9" style="46"/>
    <col min="3804" max="3804" width="0" style="46" hidden="1" customWidth="1"/>
    <col min="3805" max="3805" width="1" style="46" customWidth="1"/>
    <col min="3806" max="3806" width="21.75" style="46" customWidth="1"/>
    <col min="3807" max="3807" width="91.875" style="46" customWidth="1"/>
    <col min="3808" max="4059" width="9" style="46"/>
    <col min="4060" max="4060" width="0" style="46" hidden="1" customWidth="1"/>
    <col min="4061" max="4061" width="1" style="46" customWidth="1"/>
    <col min="4062" max="4062" width="21.75" style="46" customWidth="1"/>
    <col min="4063" max="4063" width="91.875" style="46" customWidth="1"/>
    <col min="4064" max="4315" width="9" style="46"/>
    <col min="4316" max="4316" width="0" style="46" hidden="1" customWidth="1"/>
    <col min="4317" max="4317" width="1" style="46" customWidth="1"/>
    <col min="4318" max="4318" width="21.75" style="46" customWidth="1"/>
    <col min="4319" max="4319" width="91.875" style="46" customWidth="1"/>
    <col min="4320" max="4571" width="9" style="46"/>
    <col min="4572" max="4572" width="0" style="46" hidden="1" customWidth="1"/>
    <col min="4573" max="4573" width="1" style="46" customWidth="1"/>
    <col min="4574" max="4574" width="21.75" style="46" customWidth="1"/>
    <col min="4575" max="4575" width="91.875" style="46" customWidth="1"/>
    <col min="4576" max="4827" width="9" style="46"/>
    <col min="4828" max="4828" width="0" style="46" hidden="1" customWidth="1"/>
    <col min="4829" max="4829" width="1" style="46" customWidth="1"/>
    <col min="4830" max="4830" width="21.75" style="46" customWidth="1"/>
    <col min="4831" max="4831" width="91.875" style="46" customWidth="1"/>
    <col min="4832" max="5083" width="9" style="46"/>
    <col min="5084" max="5084" width="0" style="46" hidden="1" customWidth="1"/>
    <col min="5085" max="5085" width="1" style="46" customWidth="1"/>
    <col min="5086" max="5086" width="21.75" style="46" customWidth="1"/>
    <col min="5087" max="5087" width="91.875" style="46" customWidth="1"/>
    <col min="5088" max="5339" width="9" style="46"/>
    <col min="5340" max="5340" width="0" style="46" hidden="1" customWidth="1"/>
    <col min="5341" max="5341" width="1" style="46" customWidth="1"/>
    <col min="5342" max="5342" width="21.75" style="46" customWidth="1"/>
    <col min="5343" max="5343" width="91.875" style="46" customWidth="1"/>
    <col min="5344" max="5595" width="9" style="46"/>
    <col min="5596" max="5596" width="0" style="46" hidden="1" customWidth="1"/>
    <col min="5597" max="5597" width="1" style="46" customWidth="1"/>
    <col min="5598" max="5598" width="21.75" style="46" customWidth="1"/>
    <col min="5599" max="5599" width="91.875" style="46" customWidth="1"/>
    <col min="5600" max="5851" width="9" style="46"/>
    <col min="5852" max="5852" width="0" style="46" hidden="1" customWidth="1"/>
    <col min="5853" max="5853" width="1" style="46" customWidth="1"/>
    <col min="5854" max="5854" width="21.75" style="46" customWidth="1"/>
    <col min="5855" max="5855" width="91.875" style="46" customWidth="1"/>
    <col min="5856" max="6107" width="9" style="46"/>
    <col min="6108" max="6108" width="0" style="46" hidden="1" customWidth="1"/>
    <col min="6109" max="6109" width="1" style="46" customWidth="1"/>
    <col min="6110" max="6110" width="21.75" style="46" customWidth="1"/>
    <col min="6111" max="6111" width="91.875" style="46" customWidth="1"/>
    <col min="6112" max="6363" width="9" style="46"/>
    <col min="6364" max="6364" width="0" style="46" hidden="1" customWidth="1"/>
    <col min="6365" max="6365" width="1" style="46" customWidth="1"/>
    <col min="6366" max="6366" width="21.75" style="46" customWidth="1"/>
    <col min="6367" max="6367" width="91.875" style="46" customWidth="1"/>
    <col min="6368" max="6619" width="9" style="46"/>
    <col min="6620" max="6620" width="0" style="46" hidden="1" customWidth="1"/>
    <col min="6621" max="6621" width="1" style="46" customWidth="1"/>
    <col min="6622" max="6622" width="21.75" style="46" customWidth="1"/>
    <col min="6623" max="6623" width="91.875" style="46" customWidth="1"/>
    <col min="6624" max="6875" width="9" style="46"/>
    <col min="6876" max="6876" width="0" style="46" hidden="1" customWidth="1"/>
    <col min="6877" max="6877" width="1" style="46" customWidth="1"/>
    <col min="6878" max="6878" width="21.75" style="46" customWidth="1"/>
    <col min="6879" max="6879" width="91.875" style="46" customWidth="1"/>
    <col min="6880" max="7131" width="9" style="46"/>
    <col min="7132" max="7132" width="0" style="46" hidden="1" customWidth="1"/>
    <col min="7133" max="7133" width="1" style="46" customWidth="1"/>
    <col min="7134" max="7134" width="21.75" style="46" customWidth="1"/>
    <col min="7135" max="7135" width="91.875" style="46" customWidth="1"/>
    <col min="7136" max="7387" width="9" style="46"/>
    <col min="7388" max="7388" width="0" style="46" hidden="1" customWidth="1"/>
    <col min="7389" max="7389" width="1" style="46" customWidth="1"/>
    <col min="7390" max="7390" width="21.75" style="46" customWidth="1"/>
    <col min="7391" max="7391" width="91.875" style="46" customWidth="1"/>
    <col min="7392" max="7643" width="9" style="46"/>
    <col min="7644" max="7644" width="0" style="46" hidden="1" customWidth="1"/>
    <col min="7645" max="7645" width="1" style="46" customWidth="1"/>
    <col min="7646" max="7646" width="21.75" style="46" customWidth="1"/>
    <col min="7647" max="7647" width="91.875" style="46" customWidth="1"/>
    <col min="7648" max="7899" width="9" style="46"/>
    <col min="7900" max="7900" width="0" style="46" hidden="1" customWidth="1"/>
    <col min="7901" max="7901" width="1" style="46" customWidth="1"/>
    <col min="7902" max="7902" width="21.75" style="46" customWidth="1"/>
    <col min="7903" max="7903" width="91.875" style="46" customWidth="1"/>
    <col min="7904" max="8155" width="9" style="46"/>
    <col min="8156" max="8156" width="0" style="46" hidden="1" customWidth="1"/>
    <col min="8157" max="8157" width="1" style="46" customWidth="1"/>
    <col min="8158" max="8158" width="21.75" style="46" customWidth="1"/>
    <col min="8159" max="8159" width="91.875" style="46" customWidth="1"/>
    <col min="8160" max="8411" width="9" style="46"/>
    <col min="8412" max="8412" width="0" style="46" hidden="1" customWidth="1"/>
    <col min="8413" max="8413" width="1" style="46" customWidth="1"/>
    <col min="8414" max="8414" width="21.75" style="46" customWidth="1"/>
    <col min="8415" max="8415" width="91.875" style="46" customWidth="1"/>
    <col min="8416" max="8667" width="9" style="46"/>
    <col min="8668" max="8668" width="0" style="46" hidden="1" customWidth="1"/>
    <col min="8669" max="8669" width="1" style="46" customWidth="1"/>
    <col min="8670" max="8670" width="21.75" style="46" customWidth="1"/>
    <col min="8671" max="8671" width="91.875" style="46" customWidth="1"/>
    <col min="8672" max="8923" width="9" style="46"/>
    <col min="8924" max="8924" width="0" style="46" hidden="1" customWidth="1"/>
    <col min="8925" max="8925" width="1" style="46" customWidth="1"/>
    <col min="8926" max="8926" width="21.75" style="46" customWidth="1"/>
    <col min="8927" max="8927" width="91.875" style="46" customWidth="1"/>
    <col min="8928" max="9179" width="9" style="46"/>
    <col min="9180" max="9180" width="0" style="46" hidden="1" customWidth="1"/>
    <col min="9181" max="9181" width="1" style="46" customWidth="1"/>
    <col min="9182" max="9182" width="21.75" style="46" customWidth="1"/>
    <col min="9183" max="9183" width="91.875" style="46" customWidth="1"/>
    <col min="9184" max="9435" width="9" style="46"/>
    <col min="9436" max="9436" width="0" style="46" hidden="1" customWidth="1"/>
    <col min="9437" max="9437" width="1" style="46" customWidth="1"/>
    <col min="9438" max="9438" width="21.75" style="46" customWidth="1"/>
    <col min="9439" max="9439" width="91.875" style="46" customWidth="1"/>
    <col min="9440" max="9691" width="9" style="46"/>
    <col min="9692" max="9692" width="0" style="46" hidden="1" customWidth="1"/>
    <col min="9693" max="9693" width="1" style="46" customWidth="1"/>
    <col min="9694" max="9694" width="21.75" style="46" customWidth="1"/>
    <col min="9695" max="9695" width="91.875" style="46" customWidth="1"/>
    <col min="9696" max="9947" width="9" style="46"/>
    <col min="9948" max="9948" width="0" style="46" hidden="1" customWidth="1"/>
    <col min="9949" max="9949" width="1" style="46" customWidth="1"/>
    <col min="9950" max="9950" width="21.75" style="46" customWidth="1"/>
    <col min="9951" max="9951" width="91.875" style="46" customWidth="1"/>
    <col min="9952" max="10203" width="9" style="46"/>
    <col min="10204" max="10204" width="0" style="46" hidden="1" customWidth="1"/>
    <col min="10205" max="10205" width="1" style="46" customWidth="1"/>
    <col min="10206" max="10206" width="21.75" style="46" customWidth="1"/>
    <col min="10207" max="10207" width="91.875" style="46" customWidth="1"/>
    <col min="10208" max="10459" width="9" style="46"/>
    <col min="10460" max="10460" width="0" style="46" hidden="1" customWidth="1"/>
    <col min="10461" max="10461" width="1" style="46" customWidth="1"/>
    <col min="10462" max="10462" width="21.75" style="46" customWidth="1"/>
    <col min="10463" max="10463" width="91.875" style="46" customWidth="1"/>
    <col min="10464" max="10715" width="9" style="46"/>
    <col min="10716" max="10716" width="0" style="46" hidden="1" customWidth="1"/>
    <col min="10717" max="10717" width="1" style="46" customWidth="1"/>
    <col min="10718" max="10718" width="21.75" style="46" customWidth="1"/>
    <col min="10719" max="10719" width="91.875" style="46" customWidth="1"/>
    <col min="10720" max="10971" width="9" style="46"/>
    <col min="10972" max="10972" width="0" style="46" hidden="1" customWidth="1"/>
    <col min="10973" max="10973" width="1" style="46" customWidth="1"/>
    <col min="10974" max="10974" width="21.75" style="46" customWidth="1"/>
    <col min="10975" max="10975" width="91.875" style="46" customWidth="1"/>
    <col min="10976" max="11227" width="9" style="46"/>
    <col min="11228" max="11228" width="0" style="46" hidden="1" customWidth="1"/>
    <col min="11229" max="11229" width="1" style="46" customWidth="1"/>
    <col min="11230" max="11230" width="21.75" style="46" customWidth="1"/>
    <col min="11231" max="11231" width="91.875" style="46" customWidth="1"/>
    <col min="11232" max="11483" width="9" style="46"/>
    <col min="11484" max="11484" width="0" style="46" hidden="1" customWidth="1"/>
    <col min="11485" max="11485" width="1" style="46" customWidth="1"/>
    <col min="11486" max="11486" width="21.75" style="46" customWidth="1"/>
    <col min="11487" max="11487" width="91.875" style="46" customWidth="1"/>
    <col min="11488" max="11739" width="9" style="46"/>
    <col min="11740" max="11740" width="0" style="46" hidden="1" customWidth="1"/>
    <col min="11741" max="11741" width="1" style="46" customWidth="1"/>
    <col min="11742" max="11742" width="21.75" style="46" customWidth="1"/>
    <col min="11743" max="11743" width="91.875" style="46" customWidth="1"/>
    <col min="11744" max="11995" width="9" style="46"/>
    <col min="11996" max="11996" width="0" style="46" hidden="1" customWidth="1"/>
    <col min="11997" max="11997" width="1" style="46" customWidth="1"/>
    <col min="11998" max="11998" width="21.75" style="46" customWidth="1"/>
    <col min="11999" max="11999" width="91.875" style="46" customWidth="1"/>
    <col min="12000" max="12251" width="9" style="46"/>
    <col min="12252" max="12252" width="0" style="46" hidden="1" customWidth="1"/>
    <col min="12253" max="12253" width="1" style="46" customWidth="1"/>
    <col min="12254" max="12254" width="21.75" style="46" customWidth="1"/>
    <col min="12255" max="12255" width="91.875" style="46" customWidth="1"/>
    <col min="12256" max="12507" width="9" style="46"/>
    <col min="12508" max="12508" width="0" style="46" hidden="1" customWidth="1"/>
    <col min="12509" max="12509" width="1" style="46" customWidth="1"/>
    <col min="12510" max="12510" width="21.75" style="46" customWidth="1"/>
    <col min="12511" max="12511" width="91.875" style="46" customWidth="1"/>
    <col min="12512" max="12763" width="9" style="46"/>
    <col min="12764" max="12764" width="0" style="46" hidden="1" customWidth="1"/>
    <col min="12765" max="12765" width="1" style="46" customWidth="1"/>
    <col min="12766" max="12766" width="21.75" style="46" customWidth="1"/>
    <col min="12767" max="12767" width="91.875" style="46" customWidth="1"/>
    <col min="12768" max="13019" width="9" style="46"/>
    <col min="13020" max="13020" width="0" style="46" hidden="1" customWidth="1"/>
    <col min="13021" max="13021" width="1" style="46" customWidth="1"/>
    <col min="13022" max="13022" width="21.75" style="46" customWidth="1"/>
    <col min="13023" max="13023" width="91.875" style="46" customWidth="1"/>
    <col min="13024" max="13275" width="9" style="46"/>
    <col min="13276" max="13276" width="0" style="46" hidden="1" customWidth="1"/>
    <col min="13277" max="13277" width="1" style="46" customWidth="1"/>
    <col min="13278" max="13278" width="21.75" style="46" customWidth="1"/>
    <col min="13279" max="13279" width="91.875" style="46" customWidth="1"/>
    <col min="13280" max="13531" width="9" style="46"/>
    <col min="13532" max="13532" width="0" style="46" hidden="1" customWidth="1"/>
    <col min="13533" max="13533" width="1" style="46" customWidth="1"/>
    <col min="13534" max="13534" width="21.75" style="46" customWidth="1"/>
    <col min="13535" max="13535" width="91.875" style="46" customWidth="1"/>
    <col min="13536" max="13787" width="9" style="46"/>
    <col min="13788" max="13788" width="0" style="46" hidden="1" customWidth="1"/>
    <col min="13789" max="13789" width="1" style="46" customWidth="1"/>
    <col min="13790" max="13790" width="21.75" style="46" customWidth="1"/>
    <col min="13791" max="13791" width="91.875" style="46" customWidth="1"/>
    <col min="13792" max="14043" width="9" style="46"/>
    <col min="14044" max="14044" width="0" style="46" hidden="1" customWidth="1"/>
    <col min="14045" max="14045" width="1" style="46" customWidth="1"/>
    <col min="14046" max="14046" width="21.75" style="46" customWidth="1"/>
    <col min="14047" max="14047" width="91.875" style="46" customWidth="1"/>
    <col min="14048" max="14299" width="9" style="46"/>
    <col min="14300" max="14300" width="0" style="46" hidden="1" customWidth="1"/>
    <col min="14301" max="14301" width="1" style="46" customWidth="1"/>
    <col min="14302" max="14302" width="21.75" style="46" customWidth="1"/>
    <col min="14303" max="14303" width="91.875" style="46" customWidth="1"/>
    <col min="14304" max="14555" width="9" style="46"/>
    <col min="14556" max="14556" width="0" style="46" hidden="1" customWidth="1"/>
    <col min="14557" max="14557" width="1" style="46" customWidth="1"/>
    <col min="14558" max="14558" width="21.75" style="46" customWidth="1"/>
    <col min="14559" max="14559" width="91.875" style="46" customWidth="1"/>
    <col min="14560" max="14811" width="9" style="46"/>
    <col min="14812" max="14812" width="0" style="46" hidden="1" customWidth="1"/>
    <col min="14813" max="14813" width="1" style="46" customWidth="1"/>
    <col min="14814" max="14814" width="21.75" style="46" customWidth="1"/>
    <col min="14815" max="14815" width="91.875" style="46" customWidth="1"/>
    <col min="14816" max="15067" width="9" style="46"/>
    <col min="15068" max="15068" width="0" style="46" hidden="1" customWidth="1"/>
    <col min="15069" max="15069" width="1" style="46" customWidth="1"/>
    <col min="15070" max="15070" width="21.75" style="46" customWidth="1"/>
    <col min="15071" max="15071" width="91.875" style="46" customWidth="1"/>
    <col min="15072" max="15323" width="9" style="46"/>
    <col min="15324" max="15324" width="0" style="46" hidden="1" customWidth="1"/>
    <col min="15325" max="15325" width="1" style="46" customWidth="1"/>
    <col min="15326" max="15326" width="21.75" style="46" customWidth="1"/>
    <col min="15327" max="15327" width="91.875" style="46" customWidth="1"/>
    <col min="15328" max="15579" width="9" style="46"/>
    <col min="15580" max="15580" width="0" style="46" hidden="1" customWidth="1"/>
    <col min="15581" max="15581" width="1" style="46" customWidth="1"/>
    <col min="15582" max="15582" width="21.75" style="46" customWidth="1"/>
    <col min="15583" max="15583" width="91.875" style="46" customWidth="1"/>
    <col min="15584" max="15835" width="9" style="46"/>
    <col min="15836" max="15836" width="0" style="46" hidden="1" customWidth="1"/>
    <col min="15837" max="15837" width="1" style="46" customWidth="1"/>
    <col min="15838" max="15838" width="21.75" style="46" customWidth="1"/>
    <col min="15839" max="15839" width="91.875" style="46" customWidth="1"/>
    <col min="15840" max="16384" width="9" style="46"/>
  </cols>
  <sheetData>
    <row r="1" spans="3:4" s="45" customFormat="1" ht="33.75" customHeight="1">
      <c r="C1" s="221" t="s">
        <v>289</v>
      </c>
      <c r="D1" s="222"/>
    </row>
    <row r="2" spans="3:4" ht="30.75" customHeight="1">
      <c r="C2" s="224" t="s">
        <v>74</v>
      </c>
      <c r="D2" s="224"/>
    </row>
    <row r="3" spans="3:4" ht="51" customHeight="1">
      <c r="C3" s="92" t="s">
        <v>309</v>
      </c>
      <c r="D3" s="90" t="s">
        <v>310</v>
      </c>
    </row>
    <row r="4" spans="3:4" ht="48" customHeight="1">
      <c r="C4" s="92" t="s">
        <v>312</v>
      </c>
      <c r="D4" s="90" t="s">
        <v>311</v>
      </c>
    </row>
    <row r="5" spans="3:4" ht="51" customHeight="1">
      <c r="C5" s="92" t="s">
        <v>269</v>
      </c>
      <c r="D5" s="90" t="s">
        <v>270</v>
      </c>
    </row>
    <row r="6" spans="3:4" ht="54.75" customHeight="1">
      <c r="C6" s="101" t="s">
        <v>276</v>
      </c>
      <c r="D6" s="90" t="s">
        <v>277</v>
      </c>
    </row>
    <row r="7" spans="3:4" ht="30.75" customHeight="1">
      <c r="C7" s="220" t="s">
        <v>196</v>
      </c>
      <c r="D7" s="220"/>
    </row>
    <row r="8" spans="3:4" ht="51.75" customHeight="1">
      <c r="C8" s="67" t="s">
        <v>220</v>
      </c>
      <c r="D8" s="59" t="s">
        <v>255</v>
      </c>
    </row>
    <row r="9" spans="3:4" ht="53.25" customHeight="1">
      <c r="C9" s="38" t="s">
        <v>197</v>
      </c>
      <c r="D9" s="59" t="s">
        <v>233</v>
      </c>
    </row>
    <row r="10" spans="3:4" ht="53.25" customHeight="1">
      <c r="C10" s="89" t="s">
        <v>245</v>
      </c>
      <c r="D10" s="90" t="s">
        <v>256</v>
      </c>
    </row>
    <row r="11" spans="3:4" ht="51" customHeight="1">
      <c r="C11" s="92" t="s">
        <v>261</v>
      </c>
      <c r="D11" s="90" t="s">
        <v>273</v>
      </c>
    </row>
    <row r="12" spans="3:4" ht="51" customHeight="1">
      <c r="C12" s="92" t="s">
        <v>278</v>
      </c>
      <c r="D12" s="90" t="s">
        <v>283</v>
      </c>
    </row>
    <row r="13" spans="3:4" ht="22.5" customHeight="1">
      <c r="C13" s="223" t="s">
        <v>204</v>
      </c>
      <c r="D13" s="223"/>
    </row>
    <row r="14" spans="3:4" ht="36.75" customHeight="1">
      <c r="C14" s="57" t="s">
        <v>98</v>
      </c>
      <c r="D14" s="56" t="s">
        <v>254</v>
      </c>
    </row>
    <row r="15" spans="3:4" ht="46.5" customHeight="1">
      <c r="C15" s="39" t="s">
        <v>176</v>
      </c>
      <c r="D15" s="56" t="s">
        <v>263</v>
      </c>
    </row>
    <row r="16" spans="3:4" ht="36.75" customHeight="1">
      <c r="C16" s="38" t="s">
        <v>189</v>
      </c>
      <c r="D16" s="56" t="s">
        <v>230</v>
      </c>
    </row>
    <row r="17" spans="3:4" ht="52.5" customHeight="1">
      <c r="C17" s="38" t="s">
        <v>229</v>
      </c>
      <c r="D17" s="56" t="s">
        <v>284</v>
      </c>
    </row>
    <row r="18" spans="3:4" ht="51.75" customHeight="1">
      <c r="C18" s="39" t="s">
        <v>213</v>
      </c>
      <c r="D18" s="56" t="s">
        <v>268</v>
      </c>
    </row>
    <row r="19" spans="3:4" ht="36.75" customHeight="1">
      <c r="C19" s="68" t="s">
        <v>237</v>
      </c>
      <c r="D19" s="56" t="s">
        <v>238</v>
      </c>
    </row>
    <row r="20" spans="3:4" ht="27.75" customHeight="1">
      <c r="C20" s="220" t="s">
        <v>205</v>
      </c>
      <c r="D20" s="220"/>
    </row>
    <row r="21" spans="3:4" ht="50.25" customHeight="1">
      <c r="C21" s="39" t="s">
        <v>209</v>
      </c>
      <c r="D21" s="65" t="s">
        <v>210</v>
      </c>
    </row>
    <row r="22" spans="3:4" ht="65.25" customHeight="1">
      <c r="C22" s="39" t="s">
        <v>213</v>
      </c>
      <c r="D22" s="65" t="s">
        <v>262</v>
      </c>
    </row>
    <row r="23" spans="3:4" ht="65.25" customHeight="1">
      <c r="C23" s="86" t="s">
        <v>237</v>
      </c>
      <c r="D23" s="65" t="s">
        <v>244</v>
      </c>
    </row>
  </sheetData>
  <mergeCells count="5">
    <mergeCell ref="C20:D20"/>
    <mergeCell ref="C1:D1"/>
    <mergeCell ref="C13:D13"/>
    <mergeCell ref="C2:D2"/>
    <mergeCell ref="C7:D7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2022-05-11T10:37:37Z</cp:lastPrinted>
  <dcterms:created xsi:type="dcterms:W3CDTF">2018-01-02T05:37:56Z</dcterms:created>
  <dcterms:modified xsi:type="dcterms:W3CDTF">2022-05-11T10:46:13Z</dcterms:modified>
</cp:coreProperties>
</file>