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610" windowWidth="20115" windowHeight="1185" activeTab="1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E23" i="9" l="1"/>
  <c r="F22" i="9"/>
  <c r="E22" i="9"/>
  <c r="D22" i="9"/>
  <c r="F18" i="9"/>
  <c r="F23" i="9" s="1"/>
  <c r="E18" i="9"/>
  <c r="D18" i="9"/>
  <c r="D9" i="9"/>
  <c r="E8" i="9"/>
  <c r="E9" i="9" s="1"/>
  <c r="D8" i="9"/>
  <c r="D23" i="9" l="1"/>
  <c r="L30" i="1"/>
  <c r="M30" i="1"/>
  <c r="N30" i="1"/>
  <c r="L41" i="1"/>
  <c r="M41" i="1"/>
  <c r="N41" i="1"/>
  <c r="L60" i="1"/>
  <c r="M60" i="1"/>
  <c r="M61" i="1" s="1"/>
  <c r="N60" i="1"/>
  <c r="L21" i="1"/>
  <c r="M21" i="1"/>
  <c r="N21" i="1"/>
  <c r="N45" i="1" s="1"/>
  <c r="L53" i="1"/>
  <c r="M53" i="1"/>
  <c r="N53" i="1"/>
  <c r="L61" i="1" l="1"/>
  <c r="L62" i="1" s="1"/>
  <c r="N61" i="1"/>
  <c r="N62" i="1" s="1"/>
  <c r="M45" i="1"/>
  <c r="L45" i="1"/>
  <c r="M62" i="1"/>
</calcChain>
</file>

<file path=xl/sharedStrings.xml><?xml version="1.0" encoding="utf-8"?>
<sst xmlns="http://schemas.openxmlformats.org/spreadsheetml/2006/main" count="442" uniqueCount="316">
  <si>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</si>
  <si>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</si>
  <si>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</si>
  <si>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</si>
  <si>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</si>
  <si>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</si>
  <si>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</si>
  <si>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</si>
  <si>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</si>
  <si>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</si>
  <si>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</si>
  <si>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</si>
  <si>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</si>
  <si>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</si>
  <si>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</si>
  <si>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</si>
  <si>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</si>
  <si>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</si>
  <si>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</si>
  <si>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</si>
  <si>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</si>
  <si>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</si>
  <si>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</si>
  <si>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</si>
  <si>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</si>
  <si>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</si>
  <si>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</si>
  <si>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</si>
  <si>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</si>
  <si>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</si>
  <si>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</si>
  <si>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</si>
  <si>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</si>
  <si>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</si>
  <si>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</si>
  <si>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</si>
  <si>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</si>
  <si>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</si>
  <si>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</si>
  <si>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</si>
  <si>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</si>
  <si>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</si>
  <si>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</si>
  <si>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</si>
  <si>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</si>
  <si>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البادية للنقل العام (SBAG)</t>
  </si>
  <si>
    <t>مصرف الاتحاد العراقي (BUOI)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</si>
  <si>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</si>
  <si>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</si>
  <si>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</si>
  <si>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</si>
  <si>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</si>
  <si>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</si>
  <si>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</si>
  <si>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</si>
  <si>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</si>
  <si>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</si>
  <si>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فندق اشور(HASH)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</si>
  <si>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</si>
  <si>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</si>
  <si>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</si>
  <si>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</si>
  <si>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</si>
  <si>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مجموع قطاع الخدمات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</si>
  <si>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</si>
  <si>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</si>
  <si>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</si>
  <si>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</si>
  <si>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</si>
  <si>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</si>
  <si>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 xml:space="preserve">مصرف بغداد </t>
  </si>
  <si>
    <t>BBOB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</si>
  <si>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</si>
  <si>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</si>
  <si>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</si>
  <si>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</si>
  <si>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</si>
  <si>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</si>
  <si>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>فنادق عشتار</t>
  </si>
  <si>
    <t>HISH</t>
  </si>
  <si>
    <t>المصرف التجاري</t>
  </si>
  <si>
    <t>BCOI</t>
  </si>
  <si>
    <t xml:space="preserve">صناعة وتجارة الكارتون </t>
  </si>
  <si>
    <t>IICM</t>
  </si>
  <si>
    <t>المصرف الاهلي</t>
  </si>
  <si>
    <t>BNOI</t>
  </si>
  <si>
    <t xml:space="preserve">فندق بغداد </t>
  </si>
  <si>
    <t>HBAG</t>
  </si>
  <si>
    <t xml:space="preserve">بغداد للمشروبات الغازية </t>
  </si>
  <si>
    <t>IBSD</t>
  </si>
  <si>
    <t>مصرف عبر العراق</t>
  </si>
  <si>
    <t>BTRI</t>
  </si>
  <si>
    <t>مصرف الثقة الدولي</t>
  </si>
  <si>
    <t>BTRU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</si>
  <si>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</si>
  <si>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</si>
  <si>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</si>
  <si>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HNTI</t>
  </si>
  <si>
    <t xml:space="preserve">اسماك الشرق الاوسط </t>
  </si>
  <si>
    <t>AMEF</t>
  </si>
  <si>
    <t>انتاج وتسويق اللحوم</t>
  </si>
  <si>
    <t>AIPM</t>
  </si>
  <si>
    <t>بين النهرين للاستثمارات المالية</t>
  </si>
  <si>
    <t>VMES</t>
  </si>
  <si>
    <t>الاستثمارات السياحية</t>
  </si>
  <si>
    <t>انتاج وتسويق اللحوم (AIPM)</t>
  </si>
  <si>
    <t xml:space="preserve">ابداع الشرق الاوسط </t>
  </si>
  <si>
    <t>SIBD</t>
  </si>
  <si>
    <t xml:space="preserve">الكندي لانتاج اللقاحات </t>
  </si>
  <si>
    <t>IKLV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</si>
  <si>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</si>
  <si>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</si>
  <si>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</si>
  <si>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</si>
  <si>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</si>
  <si>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</si>
  <si>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</si>
  <si>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</si>
  <si>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</si>
  <si>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</si>
  <si>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</si>
  <si>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</si>
  <si>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</si>
  <si>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مصرف الاقليم التجاري</t>
  </si>
  <si>
    <t>BRTB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</si>
  <si>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</si>
  <si>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</si>
  <si>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</si>
  <si>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</si>
  <si>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</si>
  <si>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</si>
  <si>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</si>
  <si>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</si>
  <si>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</si>
  <si>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</si>
  <si>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المصرف تحت وصاية البنك المركزي العراقي . سعر الاغلاق (0.250) دينار 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</si>
  <si>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</si>
  <si>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</si>
  <si>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</si>
  <si>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</si>
  <si>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</si>
  <si>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</si>
  <si>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</si>
  <si>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</si>
  <si>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</si>
  <si>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</si>
  <si>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</si>
  <si>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</si>
  <si>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</si>
  <si>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</si>
  <si>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</si>
  <si>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</si>
  <si>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</si>
  <si>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</si>
  <si>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</si>
  <si>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</si>
  <si>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</si>
  <si>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</si>
  <si>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</si>
  <si>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</si>
  <si>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</si>
  <si>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</si>
  <si>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</si>
  <si>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</si>
  <si>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</si>
  <si>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</si>
  <si>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</si>
  <si>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</si>
  <si>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2019 ، 2020. سعر الاغلاق (0.290) دينار.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</si>
  <si>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</si>
  <si>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</si>
  <si>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</si>
  <si>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</si>
  <si>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</si>
  <si>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</si>
  <si>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</si>
  <si>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</si>
  <si>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</si>
  <si>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</si>
  <si>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</si>
  <si>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</si>
  <si>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</si>
  <si>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</si>
  <si>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IMCI</t>
  </si>
  <si>
    <t xml:space="preserve">الصنائع الكيمياوية العصرية </t>
  </si>
  <si>
    <t>TASC</t>
  </si>
  <si>
    <t xml:space="preserve">آسياسيل للاتصالات </t>
  </si>
  <si>
    <t xml:space="preserve">الكيمياوية والبلاستيكية </t>
  </si>
  <si>
    <t>INCP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</si>
  <si>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</si>
  <si>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</si>
  <si>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</si>
  <si>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</si>
  <si>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</si>
  <si>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</si>
  <si>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</si>
  <si>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</si>
  <si>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</si>
  <si>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</si>
  <si>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</si>
  <si>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</si>
  <si>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</si>
  <si>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</si>
  <si>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مصرف العالم الاسلامي</t>
  </si>
  <si>
    <t>BWOR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</si>
  <si>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</si>
  <si>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</si>
  <si>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</si>
  <si>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</si>
  <si>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</si>
  <si>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</si>
  <si>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2015 ، 2016 ، 2017 ، 2018 ، 2019  ، 2020 ، والافصاح الفصلي للاعوام 2016 ، 2017 ، 2018 ، 2019 ، 2020 ، وبيانات الفصل الاول والثاني لعام 2021 . سعر الاغلاق (1.250)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</si>
  <si>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</si>
  <si>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</si>
  <si>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</si>
  <si>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</si>
  <si>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 xml:space="preserve">مصرف الانصاري الاسلامي  </t>
  </si>
  <si>
    <t>BANS</t>
  </si>
  <si>
    <t>مصرف الموصل</t>
  </si>
  <si>
    <t>BMFI</t>
  </si>
  <si>
    <t>مجموع قطاع الاتصالات</t>
  </si>
  <si>
    <t>آسياسيل للاتصالات (TASC)</t>
  </si>
  <si>
    <t xml:space="preserve">تعلن الشركة عن البدء بتوزيع الارباح السنوية بنسبة (70%) من راس مال الشركة  في فروع المصرف الاهلي العراقي إعتباراً من يوم الاثنين 2021/11/1 مع جلب المستمسكات الثبوتية او بموجب وكالة مصدقة ، 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</si>
  <si>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</si>
  <si>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</si>
  <si>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</si>
  <si>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</si>
  <si>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</si>
  <si>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</si>
  <si>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الاستثمارات السياحية(HNTI)</t>
  </si>
  <si>
    <t>BAMS</t>
  </si>
  <si>
    <t xml:space="preserve">مصرف المشرق العربي الاسلامي 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</si>
  <si>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</si>
  <si>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</si>
  <si>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</si>
  <si>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</si>
  <si>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</si>
  <si>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</si>
  <si>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</si>
  <si>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</si>
  <si>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</si>
  <si>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</si>
  <si>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</si>
  <si>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</si>
  <si>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</si>
  <si>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</si>
  <si>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</si>
  <si>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</si>
  <si>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تعلن الشركة عن البدء بتوزيع الارباح السنوية بنسبة (2.5%) من راس المال  لعام 2019 في مقر الشركة إعتباراً من يوم الاحد 2021/12/5 من الساعة (8:00) صباحا الى الساعة (12:00) ظهراَ مع جلب المستمسكات الثبوتية او بموجب وكالة مصدقة .</t>
  </si>
  <si>
    <t>مصرف آشور(BASH)</t>
  </si>
  <si>
    <t>تعلن الشركة عن إيقاف توزيع الارباح السنوية للفترة من 2021/12/20 ولغاية 2022/1/16.</t>
  </si>
  <si>
    <t>مصرف الطيف الاسلامي (BTIB)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</si>
  <si>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</si>
  <si>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</si>
  <si>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</si>
  <si>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</si>
  <si>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</si>
  <si>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</si>
  <si>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</si>
  <si>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قررت الهيئة العامة في اجتماعها المنعقد في 2020/12/6 زيادة رأسمال الشركة من (1.593.300.000) دينار الى (3.186.600.000) بنسبة (%100) وفق المادة (55/اولاً) من قانون الشركات.</t>
  </si>
  <si>
    <t>ثانياً : الشركات المساهمة الموقوفة عن التداول لانعقاد هيئاتها العامة</t>
  </si>
  <si>
    <t>سيعقد إجتماع الهيئة العامة للشركة يوم السبت الموافق 2021/12/25 الساعة العاشرة صباحاً في مبنى المحطة لريادة الاعمال ،  لمناقشة الحسابات الختامية لعام 2020 ، مناقشة مقسوم الارباح لسنة 2020 والبالغة (6.250.000) واجراء انتخابات تكميلية لانتخاب (5) اعضاء احتياط وعضو واحد اصلي . تم إيقاف التداول على أسهم الشركة إعتباراً من جلسة الثلاثاء 2021/12/21.</t>
  </si>
  <si>
    <t>الوطنية لصناعات الاثاث المنزلي(IHFI)</t>
  </si>
  <si>
    <t>مصرف بغداد (BBOB)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</si>
  <si>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</si>
  <si>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مجموع قطاع الفنادق والسياحة</t>
  </si>
  <si>
    <t>فندق فلسطين (HPAL)</t>
  </si>
  <si>
    <t>عقد إجتماع الهيئة العامة للشركة يوم الاربعاء الموافق 2021/12/22 الساعة العاشرة صباحاً في بغداد / قاعة الاستثمارات ، لمناقشة الحسابات الختامية للسنوات   2018, 2019 , 2020، مناقشة ومعالجة العجز المتراكم ، اجراءات إنتخابات تكميلية  انتخاب (5) أعضاء أصليين ومثلهم إحتياط لمجلس الادارة . الشركة موقوفة عن التداول بقرار من هيئة الاوراق المالية منذ تاريخ 2019/7/8 لعدم الالتزام بتعليمات الافصاح المالي.</t>
  </si>
  <si>
    <t>المعدنية والدراجات(IMIB)</t>
  </si>
  <si>
    <t>سيعقد إجتماع الهيئة العامة للشركة يوم الاحد الموافق 2022/1/16 الساعة العاشرة صباحاً في مقر الشركة ، مناقشة الحسابات الختامية للسنة المالية المنتهية في 2017/12/31 و السنة المالية المنتهية في 2018/12/31و السنة المالية المنتهية في 2019/12/31 و السنة المالية المنتهية في 2020/12/31، مناقشة العجز المتراكم ، مناقشة المشاريع الاستثمارية في الشركة ، مناقشة تعديل اسم الشركة باضافة نشاط(نفطي) .سيتم إيقاف التداول على أسهم الشركة إعتباراً من جلسة الثلاثاء 2022/1/11 .</t>
  </si>
  <si>
    <t>الامين للتأمين</t>
  </si>
  <si>
    <t>NAME</t>
  </si>
  <si>
    <t>مصرف الطيف الاسلامي</t>
  </si>
  <si>
    <t>BTIB</t>
  </si>
  <si>
    <t>فندق بابل(HBAY)</t>
  </si>
  <si>
    <t>تعلن الشركة مساهميها الى مراجعة لاستلام الارباح المتحققة عام 2020 وبنسبة (175%) وكذلك ممن لم يستلموا ارباحهم للسنوات من 1997 ولغاية 2019 .</t>
  </si>
  <si>
    <t>قررت الهيئة العامة في اجتماعها المنعقد في 2020/12/20 زيادة رأسمال الشركة من (203) مليار دينار الى (253) مليار دينار وفق المادة (55/اولاً) من قانون الشركات.</t>
  </si>
  <si>
    <t>قررت الهيئة العامة في اجتماعها المنعقد في 2020/12/19 زيادة رأسمال الشركة من (3.819.312.000)  دينار الى (5) مليار دينار وفق المادة (55/اولاً)و(55/ثانيا).</t>
  </si>
  <si>
    <t>مصرف اربيل(BERI)</t>
  </si>
  <si>
    <t>سيعقد إجتماع الهيئة العامة للشركة يوم الاثنين الموافق 2022/1/17 الساعة العاشرة صباحاً في السليمانية / فندق كراند ميلينيوم ، مناقشة الحسابات الختامية لعام  2020 ، مناقشة مقسوم الارباح لسنة 2020 ، سيتم إيقاف التداول على أسهم الشركة إعتباراً من جلسة الاربعاء 2022/1/12 .</t>
  </si>
  <si>
    <t>الفلوجة لانتاج المواد الانشائية</t>
  </si>
  <si>
    <t>IFCM</t>
  </si>
  <si>
    <t>مصرف الانصاري الاسلامي (BANS)</t>
  </si>
  <si>
    <t>سيعقد إجتماع الهيئة العامة للشركة يوم الاثنين الموافق 2022/1/17 الساعة العاشرة صباحاً في مقر الشركة ، مناقشة الحسابات الختامية للسنة المالية المنتهية في 2019/12/31 و السنة المالية المنتهية في 2020/12/31 ،مناقشة العجز الحاصل لسنة 2019 ،  مناقشة مقسوم الارباح لسنة 2020 ، تعديل المادة الخامسة من عقد التاسيس بزيادة اعضاء مجلس من (5) اعضاء اصليين ومثلهم احتياط الى (7) اعضاء اصليين ومثلهم احتياط ، انتخاب اعضاء مجلس الادارة (7) اعضاء ومثلهم احتياط، سيتم إيقاف التداول على أسهم الشركة إعتباراً من جلسة الاربعاء 2022/1/12 .</t>
  </si>
  <si>
    <t>ثالثاً : الشركات التي في التداول برأسمال الشركة المدرج (قبل الزيادة والرسملة) .</t>
  </si>
  <si>
    <t>سيعقد إجتماع الهيئة العامة للشركة يوم السبت الموافق 2022/1/8 الساعة العاشرة صباحاً في قاعة فندق الشيراتون ، مناقشة الحسابات الختامية للسنة المالية المنتهية في 2020/12/31 ، مناقشة اطفاء مبلغ العجز المتراكم لسنة 2020.تم إيقاف التداول على أسهم الشركة إعتباراً من جلسة الاربعاء 2022/1/5 .</t>
  </si>
  <si>
    <t>سيعقد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تاسيس.تم إيقاف التداول على أسهم الشركة إعتباراً من جلسة الاحد 2022/1/9 .</t>
  </si>
  <si>
    <t>أرسل سوق العراق للاوراق المالية كتاب إلى شركة المعدنية والدراجات للافصاح عن اهم الاحداث الجوهرية التي أدت إلى إرتفاع سعر السهم لجلستين بكامل  نسبة التغير لجسلتي 1/4 و 2022/12/5.</t>
  </si>
  <si>
    <t>العراقية للاعمال الهندسية (IIEW)</t>
  </si>
  <si>
    <t>تعلن الشركة عن توزيع ارباح المساهمين لسنة 2018 والسنوات السابقة  من يوم 2022/1/10 .</t>
  </si>
  <si>
    <t>رابعاً : الاكتتاب .</t>
  </si>
  <si>
    <t xml:space="preserve"> بدء الاكتتاب على أسهم الشركة إعتباراً من يوم  الخميس 2022/1/21 على الاسهم المطروحة البالغة (50) مليار سهم ولمدة (30) يوماً في المصرف ايلاف الاسلامي  ، تنفيذاً لقرار الهيئة العامة المنعقدة في 2021/12/20 زيادة رأسمال الشركة من (203) مليار سهم الى (253)  مليار سهم وفقا للمادة (55/اولاً) من قانون الشركات .</t>
  </si>
  <si>
    <t>خامساً  : توزيع الارباح .</t>
  </si>
  <si>
    <t>عدم تقديم البيانات المالية السنوية لعام 2020 وعدم تقديم البيانات المالية السنوية المنتهية في 2021/3/31 . ، وبيانات الفصل الاول لسنة 2021. سعر الاغلاق (11.650) دينار.</t>
  </si>
  <si>
    <t>عدم تقديم الافصاح السنوي لعام 2019 ، 2020 ، والافصاح الفصلي للاعوام 2019 ، 2020 ،2021 . سعر الاغلاق (6.400) دينار.</t>
  </si>
  <si>
    <t>أخبار الشركات المساهمة المدرجة في سوق العراق للاوراق المالية الثلاثاء الموافق 2022/1/11</t>
  </si>
  <si>
    <t xml:space="preserve"> الشركات غير المتداولة في السوق الثاني لجلسة الثلاثاء الموافق 2022/1/11</t>
  </si>
  <si>
    <t>الشركات غير المتداولة في السوق النظامي لجلسة الثلاثاء الموافق 2022/1/11</t>
  </si>
  <si>
    <t>نشرة التداول في السوق النظامي رقم (6)</t>
  </si>
  <si>
    <t>جلسة الثلاثاء الموافق 2022/1/11</t>
  </si>
  <si>
    <t>نشرة التداول في السوق الثاني رقم (6)</t>
  </si>
  <si>
    <t>قدمت شركة العراقية للاعمال الهندسية  إفصاحاً بعدم وجود الاحداث الجوهرية ادت  إلى إرتفاع سعر السهم لجلستين بكامل  نسبة التغير لجسلتي 1/4 و 2022/12/5.</t>
  </si>
  <si>
    <t>مجموع قطاع الاستثمار</t>
  </si>
  <si>
    <t xml:space="preserve">مصرف الانصاري الاسلامي(BANS)  </t>
  </si>
  <si>
    <t>تم التداول على اسهم الشركة لاول مره وسيكون السعر حرا لثلاث جلسات علما ان الشركة في السوق الثاني.</t>
  </si>
  <si>
    <t>بلغ الرقم القياسي العام (564.59) نقطة منخفضاً بنسبة (0.12)</t>
  </si>
  <si>
    <t>ـــــ</t>
  </si>
  <si>
    <t>سوق العراق للأوراق المالية</t>
  </si>
  <si>
    <t>جلسة الثلاثاء 11/1/2022</t>
  </si>
  <si>
    <t>نشرة  تداول الاسهم المشتراة لغير العراقيين في السوق النظامي</t>
  </si>
  <si>
    <t>المجموع الكلي</t>
  </si>
  <si>
    <t>نشرة  تداول الاسهم المباعة من غير العراقيين في السوق النظامي</t>
  </si>
  <si>
    <t xml:space="preserve">مصرف الخليج التجاري </t>
  </si>
  <si>
    <t xml:space="preserve">مصرف الموصل </t>
  </si>
  <si>
    <t xml:space="preserve">قطاع الصناعة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</si>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</sst>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  <charset val="178"/>
      <scheme val="minor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4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4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4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21" fillId="47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4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1" fillId="4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21" fillId="4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1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21" fillId="5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1" fillId="5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1" fillId="5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21" fillId="53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21" fillId="4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21" fillId="4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21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2" fillId="38" borderId="0" applyNumberFormat="0" applyBorder="0" applyAlignment="0" applyProtection="0"/>
    <xf numFmtId="0" fontId="41" fillId="10" borderId="24" applyNumberFormat="0" applyAlignment="0" applyProtection="0"/>
    <xf numFmtId="0" fontId="41" fillId="10" borderId="24" applyNumberFormat="0" applyAlignment="0" applyProtection="0"/>
    <xf numFmtId="0" fontId="23" fillId="55" borderId="30" applyNumberFormat="0" applyAlignment="0" applyProtection="0"/>
    <xf numFmtId="0" fontId="42" fillId="11" borderId="27" applyNumberFormat="0" applyAlignment="0" applyProtection="0"/>
    <xf numFmtId="0" fontId="42" fillId="11" borderId="27" applyNumberFormat="0" applyAlignment="0" applyProtection="0"/>
    <xf numFmtId="0" fontId="24" fillId="56" borderId="3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39" borderId="0" applyNumberFormat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27" fillId="0" borderId="3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28" fillId="0" borderId="3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29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9" borderId="24" applyNumberFormat="0" applyAlignment="0" applyProtection="0"/>
    <xf numFmtId="0" fontId="48" fillId="9" borderId="24" applyNumberFormat="0" applyAlignment="0" applyProtection="0"/>
    <xf numFmtId="0" fontId="30" fillId="42" borderId="30" applyNumberFormat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31" fillId="0" borderId="35" applyNumberFormat="0" applyFill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2" fillId="5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12" borderId="28" applyNumberFormat="0" applyFont="0" applyAlignment="0" applyProtection="0"/>
    <xf numFmtId="0" fontId="38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1" fillId="10" borderId="25" applyNumberFormat="0" applyAlignment="0" applyProtection="0"/>
    <xf numFmtId="0" fontId="51" fillId="10" borderId="25" applyNumberFormat="0" applyAlignment="0" applyProtection="0"/>
    <xf numFmtId="0" fontId="34" fillId="55" borderId="3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36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55" borderId="41" applyNumberFormat="0" applyAlignment="0" applyProtection="0"/>
    <xf numFmtId="0" fontId="30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4" fillId="55" borderId="43" applyNumberFormat="0" applyAlignment="0" applyProtection="0"/>
    <xf numFmtId="0" fontId="36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30" fillId="42" borderId="50" applyNumberFormat="0" applyAlignment="0" applyProtection="0"/>
    <xf numFmtId="0" fontId="23" fillId="55" borderId="50" applyNumberFormat="0" applyAlignment="0" applyProtection="0"/>
    <xf numFmtId="0" fontId="34" fillId="55" borderId="52" applyNumberFormat="0" applyAlignment="0" applyProtection="0"/>
    <xf numFmtId="0" fontId="36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30" fillId="42" borderId="54" applyNumberFormat="0" applyAlignment="0" applyProtection="0"/>
    <xf numFmtId="0" fontId="23" fillId="55" borderId="54" applyNumberFormat="0" applyAlignment="0" applyProtection="0"/>
    <xf numFmtId="0" fontId="34" fillId="55" borderId="56" applyNumberFormat="0" applyAlignment="0" applyProtection="0"/>
    <xf numFmtId="0" fontId="36" fillId="0" borderId="57" applyNumberFormat="0" applyFill="0" applyAlignment="0" applyProtection="0"/>
    <xf numFmtId="0" fontId="23" fillId="55" borderId="65" applyNumberFormat="0" applyAlignment="0" applyProtection="0"/>
    <xf numFmtId="0" fontId="30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4" fillId="55" borderId="67" applyNumberFormat="0" applyAlignment="0" applyProtection="0"/>
    <xf numFmtId="0" fontId="36" fillId="0" borderId="68" applyNumberFormat="0" applyFill="0" applyAlignment="0" applyProtection="0"/>
  </cellStyleXfs>
  <cellXfs count="205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5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7" fillId="0" borderId="0" xfId="0" applyFont="1"/>
    <xf numFmtId="0" fontId="58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3" fontId="6" fillId="0" borderId="75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9" fillId="0" borderId="61" xfId="0" applyNumberFormat="1" applyFont="1" applyFill="1" applyBorder="1" applyAlignment="1">
      <alignment horizontal="right" vertical="center" wrapText="1"/>
    </xf>
    <xf numFmtId="0" fontId="59" fillId="0" borderId="73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/>
    </xf>
    <xf numFmtId="164" fontId="59" fillId="0" borderId="8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7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4" fontId="6" fillId="0" borderId="88" xfId="0" applyNumberFormat="1" applyFont="1" applyBorder="1" applyAlignment="1">
      <alignment horizontal="center" vertical="center"/>
    </xf>
    <xf numFmtId="3" fontId="6" fillId="0" borderId="88" xfId="0" applyNumberFormat="1" applyFont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164" fontId="6" fillId="0" borderId="75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0" fontId="6" fillId="0" borderId="84" xfId="0" applyFont="1" applyFill="1" applyBorder="1" applyAlignment="1">
      <alignment vertical="center"/>
    </xf>
    <xf numFmtId="0" fontId="6" fillId="0" borderId="79" xfId="0" applyFont="1" applyFill="1" applyBorder="1" applyAlignment="1">
      <alignment vertical="center"/>
    </xf>
    <xf numFmtId="164" fontId="6" fillId="0" borderId="82" xfId="0" applyNumberFormat="1" applyFont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3" xfId="0" applyNumberFormat="1" applyFont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94" xfId="0" applyNumberFormat="1" applyFont="1" applyBorder="1" applyAlignment="1">
      <alignment horizontal="center" vertical="center"/>
    </xf>
    <xf numFmtId="14" fontId="6" fillId="0" borderId="80" xfId="0" applyNumberFormat="1" applyFont="1" applyFill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5" xfId="0" applyNumberFormat="1" applyFont="1" applyFill="1" applyBorder="1" applyAlignment="1">
      <alignment horizontal="right" vertical="center" wrapText="1"/>
    </xf>
    <xf numFmtId="3" fontId="58" fillId="0" borderId="0" xfId="0" applyNumberFormat="1" applyFont="1"/>
    <xf numFmtId="4" fontId="58" fillId="0" borderId="0" xfId="0" applyNumberFormat="1" applyFont="1"/>
    <xf numFmtId="0" fontId="6" fillId="0" borderId="95" xfId="0" applyFont="1" applyFill="1" applyBorder="1" applyAlignment="1">
      <alignment vertical="center" wrapText="1"/>
    </xf>
    <xf numFmtId="4" fontId="61" fillId="0" borderId="88" xfId="0" applyNumberFormat="1" applyFont="1" applyBorder="1" applyAlignment="1">
      <alignment horizontal="center" vertical="center"/>
    </xf>
    <xf numFmtId="4" fontId="62" fillId="0" borderId="88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 wrapText="1"/>
    </xf>
    <xf numFmtId="3" fontId="0" fillId="0" borderId="0" xfId="0" applyNumberFormat="1"/>
    <xf numFmtId="164" fontId="63" fillId="0" borderId="97" xfId="0" applyNumberFormat="1" applyFont="1" applyBorder="1" applyAlignment="1">
      <alignment horizontal="right" vertical="center" wrapText="1"/>
    </xf>
    <xf numFmtId="164" fontId="6" fillId="0" borderId="76" xfId="0" applyNumberFormat="1" applyFont="1" applyBorder="1" applyAlignment="1">
      <alignment horizontal="center" vertical="center"/>
    </xf>
    <xf numFmtId="164" fontId="6" fillId="0" borderId="97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7" fillId="2" borderId="99" xfId="0" applyFont="1" applyFill="1" applyBorder="1" applyAlignment="1">
      <alignment horizontal="center" vertical="center"/>
    </xf>
    <xf numFmtId="0" fontId="67" fillId="2" borderId="99" xfId="0" applyFont="1" applyFill="1" applyBorder="1" applyAlignment="1">
      <alignment horizontal="center" vertical="center" wrapText="1"/>
    </xf>
    <xf numFmtId="0" fontId="66" fillId="0" borderId="99" xfId="2" applyFont="1" applyFill="1" applyBorder="1" applyAlignment="1">
      <alignment horizontal="right" vertical="center"/>
    </xf>
    <xf numFmtId="0" fontId="66" fillId="0" borderId="99" xfId="2" applyFont="1" applyFill="1" applyBorder="1" applyAlignment="1">
      <alignment horizontal="left" vertical="center"/>
    </xf>
    <xf numFmtId="3" fontId="68" fillId="0" borderId="103" xfId="2" applyNumberFormat="1" applyFont="1" applyFill="1" applyBorder="1" applyAlignment="1">
      <alignment horizontal="center" vertical="center"/>
    </xf>
    <xf numFmtId="0" fontId="69" fillId="0" borderId="0" xfId="0" applyFont="1"/>
    <xf numFmtId="0" fontId="66" fillId="2" borderId="99" xfId="0" applyFont="1" applyFill="1" applyBorder="1" applyAlignment="1">
      <alignment horizontal="center" vertical="center"/>
    </xf>
    <xf numFmtId="0" fontId="66" fillId="2" borderId="99" xfId="0" applyFont="1" applyFill="1" applyBorder="1" applyAlignment="1">
      <alignment horizontal="center" vertical="center" wrapText="1"/>
    </xf>
    <xf numFmtId="3" fontId="66" fillId="0" borderId="103" xfId="2" applyNumberFormat="1" applyFont="1" applyFill="1" applyBorder="1" applyAlignment="1">
      <alignment horizontal="center" vertical="center"/>
    </xf>
    <xf numFmtId="0" fontId="68" fillId="0" borderId="99" xfId="2" applyFont="1" applyFill="1" applyBorder="1" applyAlignment="1">
      <alignment horizontal="right" vertical="center"/>
    </xf>
    <xf numFmtId="0" fontId="68" fillId="0" borderId="99" xfId="2" applyFont="1" applyFill="1" applyBorder="1" applyAlignment="1">
      <alignment horizontal="left" vertical="center"/>
    </xf>
    <xf numFmtId="164" fontId="56" fillId="0" borderId="62" xfId="0" applyNumberFormat="1" applyFont="1" applyFill="1" applyBorder="1" applyAlignment="1">
      <alignment horizontal="right" vertical="center" wrapText="1"/>
    </xf>
    <xf numFmtId="164" fontId="56" fillId="0" borderId="63" xfId="0" applyNumberFormat="1" applyFont="1" applyFill="1" applyBorder="1" applyAlignment="1">
      <alignment horizontal="right" vertical="center" wrapText="1"/>
    </xf>
    <xf numFmtId="164" fontId="56" fillId="0" borderId="64" xfId="0" applyNumberFormat="1" applyFont="1" applyFill="1" applyBorder="1" applyAlignment="1">
      <alignment horizontal="right" vertical="center" wrapText="1"/>
    </xf>
    <xf numFmtId="0" fontId="6" fillId="0" borderId="96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right" vertical="center"/>
    </xf>
    <xf numFmtId="0" fontId="6" fillId="0" borderId="94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3" fontId="6" fillId="0" borderId="81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 wrapText="1"/>
    </xf>
    <xf numFmtId="0" fontId="6" fillId="0" borderId="76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4" fillId="0" borderId="11" xfId="0" applyNumberFormat="1" applyFont="1" applyBorder="1" applyAlignment="1">
      <alignment horizontal="right" vertical="center"/>
    </xf>
    <xf numFmtId="4" fontId="64" fillId="0" borderId="13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0" fillId="0" borderId="90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91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13" fillId="0" borderId="81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15" fillId="4" borderId="10" xfId="0" applyNumberFormat="1" applyFont="1" applyFill="1" applyBorder="1" applyAlignment="1">
      <alignment horizontal="center" vertical="center"/>
    </xf>
    <xf numFmtId="0" fontId="68" fillId="0" borderId="104" xfId="2" applyFont="1" applyFill="1" applyBorder="1" applyAlignment="1">
      <alignment horizontal="center" vertical="center"/>
    </xf>
    <xf numFmtId="0" fontId="68" fillId="0" borderId="105" xfId="2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5" fillId="0" borderId="98" xfId="0" applyFont="1" applyBorder="1" applyAlignment="1">
      <alignment horizontal="right" vertical="center"/>
    </xf>
    <xf numFmtId="0" fontId="66" fillId="0" borderId="100" xfId="0" applyFont="1" applyBorder="1" applyAlignment="1">
      <alignment horizontal="center" vertical="center"/>
    </xf>
    <xf numFmtId="0" fontId="66" fillId="0" borderId="101" xfId="0" applyFont="1" applyBorder="1" applyAlignment="1">
      <alignment horizontal="center" vertical="center"/>
    </xf>
    <xf numFmtId="0" fontId="66" fillId="0" borderId="102" xfId="0" applyFont="1" applyBorder="1" applyAlignment="1">
      <alignment horizontal="center" vertical="center"/>
    </xf>
    <xf numFmtId="0" fontId="68" fillId="0" borderId="104" xfId="0" applyFont="1" applyFill="1" applyBorder="1" applyAlignment="1">
      <alignment horizontal="center" vertical="center"/>
    </xf>
    <xf numFmtId="0" fontId="68" fillId="0" borderId="105" xfId="0" applyFont="1" applyFill="1" applyBorder="1" applyAlignment="1">
      <alignment horizontal="center" vertical="center"/>
    </xf>
    <xf numFmtId="0" fontId="68" fillId="0" borderId="100" xfId="0" applyFont="1" applyBorder="1" applyAlignment="1">
      <alignment horizontal="center" vertical="center"/>
    </xf>
    <xf numFmtId="0" fontId="68" fillId="0" borderId="101" xfId="0" applyFont="1" applyBorder="1" applyAlignment="1">
      <alignment horizontal="center" vertical="center"/>
    </xf>
    <xf numFmtId="0" fontId="68" fillId="0" borderId="10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81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60" fillId="0" borderId="78" xfId="0" applyNumberFormat="1" applyFont="1" applyBorder="1" applyAlignment="1">
      <alignment horizontal="center" vertical="center"/>
    </xf>
    <xf numFmtId="2" fontId="60" fillId="0" borderId="76" xfId="0" applyNumberFormat="1" applyFont="1" applyBorder="1" applyAlignment="1">
      <alignment horizontal="center" vertical="center"/>
    </xf>
    <xf numFmtId="2" fontId="60" fillId="0" borderId="77" xfId="0" applyNumberFormat="1" applyFont="1" applyBorder="1" applyAlignment="1">
      <alignment horizontal="center" vertical="center"/>
    </xf>
    <xf numFmtId="2" fontId="7" fillId="0" borderId="78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5" fontId="17" fillId="3" borderId="76" xfId="2" applyNumberFormat="1" applyFont="1" applyFill="1" applyBorder="1" applyAlignment="1">
      <alignment horizontal="right" vertical="center"/>
    </xf>
    <xf numFmtId="164" fontId="17" fillId="4" borderId="81" xfId="0" applyNumberFormat="1" applyFont="1" applyFill="1" applyBorder="1" applyAlignment="1">
      <alignment horizontal="center" vertical="center" wrapText="1"/>
    </xf>
    <xf numFmtId="164" fontId="17" fillId="4" borderId="77" xfId="0" applyNumberFormat="1" applyFont="1" applyFill="1" applyBorder="1" applyAlignment="1">
      <alignment horizontal="center" vertical="center" wrapText="1"/>
    </xf>
    <xf numFmtId="165" fontId="17" fillId="3" borderId="85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1259415</xdr:colOff>
      <xdr:row>0</xdr:row>
      <xdr:rowOff>1</xdr:rowOff>
    </xdr:from>
    <xdr:to>
      <xdr:col>13</xdr:col>
      <xdr:colOff>1257300</xdr:colOff>
      <xdr:row>2</xdr:row>
      <xdr:rowOff>95250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310218" cy="899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3"/>
  <sheetViews>
    <sheetView rightToLeft="1" topLeftCell="A40" zoomScale="90" zoomScaleNormal="90" zoomScaleSheetLayoutView="100" workbookViewId="0">
      <selection activeCell="D45" sqref="D45:K45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7" s="3" customFormat="1" ht="30.75" customHeight="1">
      <c r="B1" s="127" t="s">
        <v>0</v>
      </c>
      <c r="C1" s="128"/>
      <c r="D1" s="129"/>
      <c r="E1" s="2"/>
      <c r="F1" s="2"/>
      <c r="G1" s="2"/>
      <c r="H1" s="2"/>
      <c r="I1" s="2"/>
      <c r="J1" s="2"/>
      <c r="K1" s="2"/>
      <c r="L1" s="2"/>
      <c r="M1" s="2"/>
    </row>
    <row r="2" spans="2:17" ht="32.25" customHeight="1">
      <c r="B2" s="29" t="s">
        <v>299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7" ht="38.25" customHeight="1">
      <c r="B3" s="19" t="s">
        <v>1</v>
      </c>
      <c r="C3" s="133">
        <v>878117177.11999989</v>
      </c>
      <c r="D3" s="134"/>
      <c r="E3" s="135"/>
      <c r="F3" s="2"/>
      <c r="G3" s="2"/>
      <c r="H3" s="2"/>
      <c r="I3" s="2"/>
      <c r="J3" s="4"/>
      <c r="K3" s="1" t="s">
        <v>7</v>
      </c>
      <c r="L3" s="2"/>
      <c r="M3" s="2"/>
      <c r="N3" s="25">
        <v>30</v>
      </c>
    </row>
    <row r="4" spans="2:17" ht="39.75" customHeight="1">
      <c r="B4" s="20" t="s">
        <v>2</v>
      </c>
      <c r="C4" s="133">
        <v>604254710</v>
      </c>
      <c r="D4" s="134"/>
      <c r="E4" s="135"/>
      <c r="F4" s="2"/>
      <c r="G4" s="2"/>
      <c r="H4" s="2"/>
      <c r="I4" s="2"/>
      <c r="J4" s="4"/>
      <c r="K4" s="1" t="s">
        <v>8</v>
      </c>
      <c r="L4" s="2"/>
      <c r="M4" s="2"/>
      <c r="N4" s="25">
        <v>9</v>
      </c>
      <c r="P4" s="97"/>
    </row>
    <row r="5" spans="2:17" ht="40.5" customHeight="1">
      <c r="B5" s="20" t="s">
        <v>3</v>
      </c>
      <c r="C5" s="130">
        <v>637</v>
      </c>
      <c r="D5" s="131"/>
      <c r="E5" s="132"/>
      <c r="F5" s="2"/>
      <c r="G5" s="2"/>
      <c r="H5" s="2"/>
      <c r="I5" s="2"/>
      <c r="J5" s="4"/>
      <c r="K5" s="1" t="s">
        <v>9</v>
      </c>
      <c r="L5" s="2"/>
      <c r="M5" s="2"/>
      <c r="N5" s="26">
        <v>8</v>
      </c>
    </row>
    <row r="6" spans="2:17" ht="39" customHeight="1">
      <c r="B6" s="20" t="s">
        <v>4</v>
      </c>
      <c r="C6" s="136">
        <v>564.29</v>
      </c>
      <c r="D6" s="137"/>
      <c r="E6" s="138"/>
      <c r="F6" s="2"/>
      <c r="G6" s="2"/>
      <c r="H6" s="2"/>
      <c r="I6" s="2"/>
      <c r="J6" s="4"/>
      <c r="K6" s="1" t="s">
        <v>10</v>
      </c>
      <c r="L6" s="2"/>
      <c r="M6" s="2"/>
      <c r="N6" s="26">
        <v>4</v>
      </c>
    </row>
    <row r="7" spans="2:17" ht="40.5" customHeight="1">
      <c r="B7" s="20" t="s">
        <v>5</v>
      </c>
      <c r="C7" s="139">
        <v>-0.12</v>
      </c>
      <c r="D7" s="140"/>
      <c r="E7" s="35"/>
      <c r="F7" s="2"/>
      <c r="G7" s="2"/>
      <c r="H7" s="2"/>
      <c r="I7" s="2"/>
      <c r="J7" s="4"/>
      <c r="K7" s="1" t="s">
        <v>96</v>
      </c>
      <c r="L7" s="2"/>
      <c r="M7" s="2"/>
      <c r="N7" s="25">
        <v>22</v>
      </c>
      <c r="Q7" s="97"/>
    </row>
    <row r="8" spans="2:17" ht="32.25" customHeight="1">
      <c r="B8" s="21" t="s">
        <v>6</v>
      </c>
      <c r="C8" s="10">
        <v>105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49</v>
      </c>
      <c r="Q8" s="97"/>
    </row>
    <row r="9" spans="2:17" ht="33" customHeight="1">
      <c r="B9" s="141" t="s">
        <v>298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2:17" ht="50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7" ht="24" customHeight="1">
      <c r="B11" s="143" t="s">
        <v>22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2:17" s="36" customFormat="1" ht="24" customHeight="1">
      <c r="B12" s="40" t="s">
        <v>70</v>
      </c>
      <c r="C12" s="41" t="s">
        <v>71</v>
      </c>
      <c r="D12" s="66">
        <v>1</v>
      </c>
      <c r="E12" s="67">
        <v>1</v>
      </c>
      <c r="F12" s="67">
        <v>0.98</v>
      </c>
      <c r="G12" s="67">
        <v>1</v>
      </c>
      <c r="H12" s="67">
        <v>0.99</v>
      </c>
      <c r="I12" s="67">
        <v>0.99</v>
      </c>
      <c r="J12" s="67">
        <v>1</v>
      </c>
      <c r="K12" s="68">
        <v>-1</v>
      </c>
      <c r="L12" s="69">
        <v>34</v>
      </c>
      <c r="M12" s="69">
        <v>184620000</v>
      </c>
      <c r="N12" s="69">
        <v>184163500</v>
      </c>
    </row>
    <row r="13" spans="2:17" s="36" customFormat="1" ht="24" customHeight="1">
      <c r="B13" s="39" t="s">
        <v>80</v>
      </c>
      <c r="C13" s="42" t="s">
        <v>81</v>
      </c>
      <c r="D13" s="66">
        <v>0.62</v>
      </c>
      <c r="E13" s="67">
        <v>0.63</v>
      </c>
      <c r="F13" s="67">
        <v>0.62</v>
      </c>
      <c r="G13" s="67">
        <v>0.63</v>
      </c>
      <c r="H13" s="67">
        <v>0.61</v>
      </c>
      <c r="I13" s="67">
        <v>0.63</v>
      </c>
      <c r="J13" s="67">
        <v>0.62</v>
      </c>
      <c r="K13" s="68">
        <v>1.61</v>
      </c>
      <c r="L13" s="69">
        <v>6</v>
      </c>
      <c r="M13" s="69">
        <v>11250000</v>
      </c>
      <c r="N13" s="69">
        <v>7077500</v>
      </c>
    </row>
    <row r="14" spans="2:17" s="36" customFormat="1" ht="24" customHeight="1">
      <c r="B14" s="40" t="s">
        <v>160</v>
      </c>
      <c r="C14" s="41" t="s">
        <v>159</v>
      </c>
      <c r="D14" s="66">
        <v>0.15</v>
      </c>
      <c r="E14" s="67">
        <v>0.15</v>
      </c>
      <c r="F14" s="67">
        <v>0.15</v>
      </c>
      <c r="G14" s="67">
        <v>0.15</v>
      </c>
      <c r="H14" s="67">
        <v>0.15</v>
      </c>
      <c r="I14" s="67">
        <v>0.15</v>
      </c>
      <c r="J14" s="67">
        <v>0.15</v>
      </c>
      <c r="K14" s="68">
        <v>0</v>
      </c>
      <c r="L14" s="69">
        <v>1</v>
      </c>
      <c r="M14" s="69">
        <v>250000</v>
      </c>
      <c r="N14" s="69">
        <v>37500</v>
      </c>
    </row>
    <row r="15" spans="2:17" s="36" customFormat="1" ht="24" customHeight="1">
      <c r="B15" s="40" t="s">
        <v>194</v>
      </c>
      <c r="C15" s="41" t="s">
        <v>193</v>
      </c>
      <c r="D15" s="66">
        <v>0.28999999999999998</v>
      </c>
      <c r="E15" s="67">
        <v>0.28999999999999998</v>
      </c>
      <c r="F15" s="67">
        <v>0.28999999999999998</v>
      </c>
      <c r="G15" s="67">
        <v>0.28999999999999998</v>
      </c>
      <c r="H15" s="67">
        <v>0.28999999999999998</v>
      </c>
      <c r="I15" s="67">
        <v>0.28999999999999998</v>
      </c>
      <c r="J15" s="67">
        <v>0.28999999999999998</v>
      </c>
      <c r="K15" s="68">
        <v>0</v>
      </c>
      <c r="L15" s="69">
        <v>1</v>
      </c>
      <c r="M15" s="69">
        <v>10000</v>
      </c>
      <c r="N15" s="69">
        <v>2900</v>
      </c>
    </row>
    <row r="16" spans="2:17" s="36" customFormat="1" ht="24" customHeight="1">
      <c r="B16" s="40" t="s">
        <v>255</v>
      </c>
      <c r="C16" s="41" t="s">
        <v>256</v>
      </c>
      <c r="D16" s="66">
        <v>0.2</v>
      </c>
      <c r="E16" s="67">
        <v>0.2</v>
      </c>
      <c r="F16" s="67">
        <v>0.2</v>
      </c>
      <c r="G16" s="67">
        <v>0.2</v>
      </c>
      <c r="H16" s="67">
        <v>0.2</v>
      </c>
      <c r="I16" s="67">
        <v>0.2</v>
      </c>
      <c r="J16" s="67">
        <v>0.2</v>
      </c>
      <c r="K16" s="68">
        <v>0</v>
      </c>
      <c r="L16" s="69">
        <v>2</v>
      </c>
      <c r="M16" s="69">
        <v>5000000</v>
      </c>
      <c r="N16" s="69">
        <v>1000000</v>
      </c>
    </row>
    <row r="17" spans="2:14" s="36" customFormat="1" ht="24" customHeight="1">
      <c r="B17" s="39" t="s">
        <v>218</v>
      </c>
      <c r="C17" s="42" t="s">
        <v>219</v>
      </c>
      <c r="D17" s="66">
        <v>0.15</v>
      </c>
      <c r="E17" s="67">
        <v>0.15</v>
      </c>
      <c r="F17" s="67">
        <v>0.15</v>
      </c>
      <c r="G17" s="67">
        <v>0.15</v>
      </c>
      <c r="H17" s="67">
        <v>0.15</v>
      </c>
      <c r="I17" s="67">
        <v>0.15</v>
      </c>
      <c r="J17" s="67">
        <v>0.15</v>
      </c>
      <c r="K17" s="68">
        <v>0</v>
      </c>
      <c r="L17" s="69">
        <v>2</v>
      </c>
      <c r="M17" s="69">
        <v>7000000</v>
      </c>
      <c r="N17" s="69">
        <v>1050000</v>
      </c>
    </row>
    <row r="18" spans="2:14" s="36" customFormat="1" ht="24" customHeight="1">
      <c r="B18" s="40" t="s">
        <v>112</v>
      </c>
      <c r="C18" s="41" t="s">
        <v>113</v>
      </c>
      <c r="D18" s="66">
        <v>0.52</v>
      </c>
      <c r="E18" s="67">
        <v>0.52</v>
      </c>
      <c r="F18" s="67">
        <v>0.52</v>
      </c>
      <c r="G18" s="67">
        <v>0.52</v>
      </c>
      <c r="H18" s="67">
        <v>0.52</v>
      </c>
      <c r="I18" s="67">
        <v>0.52</v>
      </c>
      <c r="J18" s="67">
        <v>0.52</v>
      </c>
      <c r="K18" s="68">
        <v>0</v>
      </c>
      <c r="L18" s="69">
        <v>4</v>
      </c>
      <c r="M18" s="69">
        <v>5750000</v>
      </c>
      <c r="N18" s="69">
        <v>2990000</v>
      </c>
    </row>
    <row r="19" spans="2:14" s="36" customFormat="1" ht="24" customHeight="1">
      <c r="B19" s="40" t="s">
        <v>84</v>
      </c>
      <c r="C19" s="41" t="s">
        <v>85</v>
      </c>
      <c r="D19" s="66">
        <v>1.52</v>
      </c>
      <c r="E19" s="67">
        <v>1.6</v>
      </c>
      <c r="F19" s="67">
        <v>1.52</v>
      </c>
      <c r="G19" s="67">
        <v>1.56</v>
      </c>
      <c r="H19" s="67">
        <v>1.48</v>
      </c>
      <c r="I19" s="67">
        <v>1.59</v>
      </c>
      <c r="J19" s="67">
        <v>1.51</v>
      </c>
      <c r="K19" s="68">
        <v>5.3</v>
      </c>
      <c r="L19" s="69">
        <v>222</v>
      </c>
      <c r="M19" s="69">
        <v>103720070</v>
      </c>
      <c r="N19" s="69">
        <v>162235003.69999999</v>
      </c>
    </row>
    <row r="20" spans="2:14" s="36" customFormat="1" ht="24" customHeight="1">
      <c r="B20" s="40" t="s">
        <v>53</v>
      </c>
      <c r="C20" s="41" t="s">
        <v>54</v>
      </c>
      <c r="D20" s="66">
        <v>0.11</v>
      </c>
      <c r="E20" s="67">
        <v>0.11</v>
      </c>
      <c r="F20" s="67">
        <v>0.11</v>
      </c>
      <c r="G20" s="67">
        <v>0.11</v>
      </c>
      <c r="H20" s="67">
        <v>0.11</v>
      </c>
      <c r="I20" s="67">
        <v>0.11</v>
      </c>
      <c r="J20" s="67">
        <v>0.12</v>
      </c>
      <c r="K20" s="68">
        <v>-8.33</v>
      </c>
      <c r="L20" s="69">
        <v>4</v>
      </c>
      <c r="M20" s="69">
        <v>35000000</v>
      </c>
      <c r="N20" s="69">
        <v>3850000</v>
      </c>
    </row>
    <row r="21" spans="2:14" ht="24" customHeight="1">
      <c r="B21" s="151" t="s">
        <v>23</v>
      </c>
      <c r="C21" s="152"/>
      <c r="D21" s="149"/>
      <c r="E21" s="147"/>
      <c r="F21" s="147"/>
      <c r="G21" s="147"/>
      <c r="H21" s="147"/>
      <c r="I21" s="147"/>
      <c r="J21" s="147"/>
      <c r="K21" s="150"/>
      <c r="L21" s="37">
        <f>SUM(L12:L20)</f>
        <v>276</v>
      </c>
      <c r="M21" s="37">
        <f>SUM(M12:M20)</f>
        <v>352600070</v>
      </c>
      <c r="N21" s="37">
        <f>SUM(N12:N20)</f>
        <v>362406403.69999999</v>
      </c>
    </row>
    <row r="22" spans="2:14" s="36" customFormat="1" ht="24" customHeight="1">
      <c r="B22" s="143" t="s">
        <v>52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</row>
    <row r="23" spans="2:14" s="36" customFormat="1" ht="24" customHeight="1">
      <c r="B23" s="40" t="s">
        <v>186</v>
      </c>
      <c r="C23" s="41" t="s">
        <v>185</v>
      </c>
      <c r="D23" s="66">
        <v>7.85</v>
      </c>
      <c r="E23" s="67">
        <v>7.9</v>
      </c>
      <c r="F23" s="67">
        <v>7.8</v>
      </c>
      <c r="G23" s="67">
        <v>7.85</v>
      </c>
      <c r="H23" s="67">
        <v>7.83</v>
      </c>
      <c r="I23" s="67">
        <v>7.85</v>
      </c>
      <c r="J23" s="67">
        <v>7.85</v>
      </c>
      <c r="K23" s="68">
        <v>0</v>
      </c>
      <c r="L23" s="69">
        <v>63</v>
      </c>
      <c r="M23" s="69">
        <v>10748089</v>
      </c>
      <c r="N23" s="69">
        <v>84343728.650000006</v>
      </c>
    </row>
    <row r="24" spans="2:14" s="36" customFormat="1" ht="24" customHeight="1">
      <c r="B24" s="151" t="s">
        <v>220</v>
      </c>
      <c r="C24" s="152"/>
      <c r="D24" s="146"/>
      <c r="E24" s="147"/>
      <c r="F24" s="147"/>
      <c r="G24" s="147"/>
      <c r="H24" s="147"/>
      <c r="I24" s="147"/>
      <c r="J24" s="147"/>
      <c r="K24" s="148"/>
      <c r="L24" s="69">
        <v>63</v>
      </c>
      <c r="M24" s="69">
        <v>10748089</v>
      </c>
      <c r="N24" s="69">
        <v>84343728.650000006</v>
      </c>
    </row>
    <row r="25" spans="2:14" s="36" customFormat="1" ht="24" customHeight="1">
      <c r="B25" s="143" t="s">
        <v>24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2:14" s="36" customFormat="1" ht="24" customHeight="1">
      <c r="B26" s="62" t="s">
        <v>129</v>
      </c>
      <c r="C26" s="41" t="s">
        <v>128</v>
      </c>
      <c r="D26" s="66">
        <v>28.5</v>
      </c>
      <c r="E26" s="67">
        <v>28.5</v>
      </c>
      <c r="F26" s="67">
        <v>28.5</v>
      </c>
      <c r="G26" s="67">
        <v>28.5</v>
      </c>
      <c r="H26" s="67">
        <v>28.52</v>
      </c>
      <c r="I26" s="67">
        <v>28.5</v>
      </c>
      <c r="J26" s="67">
        <v>28.5</v>
      </c>
      <c r="K26" s="68">
        <v>0</v>
      </c>
      <c r="L26" s="69">
        <v>1</v>
      </c>
      <c r="M26" s="69">
        <v>25000</v>
      </c>
      <c r="N26" s="69">
        <v>712500</v>
      </c>
    </row>
    <row r="27" spans="2:14" s="36" customFormat="1" ht="24" customHeight="1">
      <c r="B27" s="40" t="s">
        <v>239</v>
      </c>
      <c r="C27" s="41" t="s">
        <v>240</v>
      </c>
      <c r="D27" s="66">
        <v>3.1</v>
      </c>
      <c r="E27" s="67">
        <v>3.1</v>
      </c>
      <c r="F27" s="67">
        <v>3.06</v>
      </c>
      <c r="G27" s="67">
        <v>3.08</v>
      </c>
      <c r="H27" s="67">
        <v>3.05</v>
      </c>
      <c r="I27" s="67">
        <v>3.09</v>
      </c>
      <c r="J27" s="67">
        <v>3.09</v>
      </c>
      <c r="K27" s="68">
        <v>0</v>
      </c>
      <c r="L27" s="69">
        <v>34</v>
      </c>
      <c r="M27" s="69">
        <v>4600000</v>
      </c>
      <c r="N27" s="69">
        <v>14173500</v>
      </c>
    </row>
    <row r="28" spans="2:14" s="36" customFormat="1" ht="24" customHeight="1">
      <c r="B28" s="40" t="s">
        <v>189</v>
      </c>
      <c r="C28" s="41" t="s">
        <v>190</v>
      </c>
      <c r="D28" s="66">
        <v>2.36</v>
      </c>
      <c r="E28" s="67">
        <v>2.37</v>
      </c>
      <c r="F28" s="67">
        <v>2.36</v>
      </c>
      <c r="G28" s="67">
        <v>2.37</v>
      </c>
      <c r="H28" s="67">
        <v>2.36</v>
      </c>
      <c r="I28" s="67">
        <v>2.37</v>
      </c>
      <c r="J28" s="67">
        <v>2.38</v>
      </c>
      <c r="K28" s="68">
        <v>-0.42</v>
      </c>
      <c r="L28" s="69">
        <v>2</v>
      </c>
      <c r="M28" s="69">
        <v>300000</v>
      </c>
      <c r="N28" s="69">
        <v>710000</v>
      </c>
    </row>
    <row r="29" spans="2:14" s="36" customFormat="1" ht="24" customHeight="1">
      <c r="B29" s="48" t="s">
        <v>151</v>
      </c>
      <c r="C29" s="49" t="s">
        <v>152</v>
      </c>
      <c r="D29" s="66">
        <v>0.52</v>
      </c>
      <c r="E29" s="67">
        <v>0.52</v>
      </c>
      <c r="F29" s="67">
        <v>0.51</v>
      </c>
      <c r="G29" s="67">
        <v>0.51</v>
      </c>
      <c r="H29" s="67">
        <v>0.52</v>
      </c>
      <c r="I29" s="67">
        <v>0.51</v>
      </c>
      <c r="J29" s="67">
        <v>0.52</v>
      </c>
      <c r="K29" s="68">
        <v>-1.92</v>
      </c>
      <c r="L29" s="69">
        <v>4</v>
      </c>
      <c r="M29" s="69">
        <v>2700000</v>
      </c>
      <c r="N29" s="69">
        <v>1377500</v>
      </c>
    </row>
    <row r="30" spans="2:14" s="36" customFormat="1" ht="24" customHeight="1">
      <c r="B30" s="163" t="s">
        <v>63</v>
      </c>
      <c r="C30" s="152"/>
      <c r="D30" s="167"/>
      <c r="E30" s="147"/>
      <c r="F30" s="147"/>
      <c r="G30" s="147"/>
      <c r="H30" s="147"/>
      <c r="I30" s="147"/>
      <c r="J30" s="147"/>
      <c r="K30" s="150"/>
      <c r="L30" s="69">
        <f>SUM(L26:L29)</f>
        <v>41</v>
      </c>
      <c r="M30" s="69">
        <f>SUM(M26:M29)</f>
        <v>7625000</v>
      </c>
      <c r="N30" s="69">
        <f>SUM(N26:N29)</f>
        <v>16973500</v>
      </c>
    </row>
    <row r="31" spans="2:14" ht="21" customHeight="1">
      <c r="B31" s="143" t="s">
        <v>25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2:14" s="36" customFormat="1" ht="21" customHeight="1">
      <c r="B32" s="62" t="s">
        <v>157</v>
      </c>
      <c r="C32" s="74" t="s">
        <v>158</v>
      </c>
      <c r="D32" s="66">
        <v>2</v>
      </c>
      <c r="E32" s="67">
        <v>2</v>
      </c>
      <c r="F32" s="67">
        <v>2</v>
      </c>
      <c r="G32" s="67">
        <v>2</v>
      </c>
      <c r="H32" s="67">
        <v>2</v>
      </c>
      <c r="I32" s="67">
        <v>2</v>
      </c>
      <c r="J32" s="67">
        <v>2</v>
      </c>
      <c r="K32" s="68">
        <v>0</v>
      </c>
      <c r="L32" s="69">
        <v>3</v>
      </c>
      <c r="M32" s="69">
        <v>350000</v>
      </c>
      <c r="N32" s="69">
        <v>700000</v>
      </c>
    </row>
    <row r="33" spans="2:14" s="36" customFormat="1" ht="24" customHeight="1">
      <c r="B33" s="39" t="s">
        <v>88</v>
      </c>
      <c r="C33" s="42" t="s">
        <v>89</v>
      </c>
      <c r="D33" s="66">
        <v>4.12</v>
      </c>
      <c r="E33" s="67">
        <v>4.12</v>
      </c>
      <c r="F33" s="67">
        <v>4.09</v>
      </c>
      <c r="G33" s="67">
        <v>4.0999999999999996</v>
      </c>
      <c r="H33" s="67">
        <v>4.09</v>
      </c>
      <c r="I33" s="67">
        <v>4.09</v>
      </c>
      <c r="J33" s="67">
        <v>4.0999999999999996</v>
      </c>
      <c r="K33" s="68">
        <v>-0.24</v>
      </c>
      <c r="L33" s="69">
        <v>31</v>
      </c>
      <c r="M33" s="69">
        <v>4681708</v>
      </c>
      <c r="N33" s="69">
        <v>19179899.600000001</v>
      </c>
    </row>
    <row r="34" spans="2:14" s="36" customFormat="1" ht="24" customHeight="1">
      <c r="B34" s="39" t="s">
        <v>227</v>
      </c>
      <c r="C34" s="42" t="s">
        <v>228</v>
      </c>
      <c r="D34" s="66">
        <v>1.1100000000000001</v>
      </c>
      <c r="E34" s="67">
        <v>1.1100000000000001</v>
      </c>
      <c r="F34" s="67">
        <v>1.1100000000000001</v>
      </c>
      <c r="G34" s="67">
        <v>1.1100000000000001</v>
      </c>
      <c r="H34" s="67">
        <v>1.1200000000000001</v>
      </c>
      <c r="I34" s="67">
        <v>1.1100000000000001</v>
      </c>
      <c r="J34" s="67">
        <v>1.1100000000000001</v>
      </c>
      <c r="K34" s="68">
        <v>0</v>
      </c>
      <c r="L34" s="69">
        <v>2</v>
      </c>
      <c r="M34" s="69">
        <v>1800000</v>
      </c>
      <c r="N34" s="69">
        <v>1998000</v>
      </c>
    </row>
    <row r="35" spans="2:14" s="36" customFormat="1" ht="24" customHeight="1">
      <c r="B35" s="62" t="s">
        <v>253</v>
      </c>
      <c r="C35" s="74" t="s">
        <v>254</v>
      </c>
      <c r="D35" s="66">
        <v>4.54</v>
      </c>
      <c r="E35" s="67">
        <v>4.54</v>
      </c>
      <c r="F35" s="67">
        <v>4.54</v>
      </c>
      <c r="G35" s="67">
        <v>4.54</v>
      </c>
      <c r="H35" s="67">
        <v>4.13</v>
      </c>
      <c r="I35" s="67">
        <v>4.54</v>
      </c>
      <c r="J35" s="67">
        <v>4.13</v>
      </c>
      <c r="K35" s="68">
        <v>9.93</v>
      </c>
      <c r="L35" s="69">
        <v>2</v>
      </c>
      <c r="M35" s="69">
        <v>67500</v>
      </c>
      <c r="N35" s="69">
        <v>306450</v>
      </c>
    </row>
    <row r="36" spans="2:14" s="36" customFormat="1" ht="24" customHeight="1">
      <c r="B36" s="39" t="s">
        <v>108</v>
      </c>
      <c r="C36" s="42" t="s">
        <v>109</v>
      </c>
      <c r="D36" s="66">
        <v>1.62</v>
      </c>
      <c r="E36" s="67">
        <v>1.64</v>
      </c>
      <c r="F36" s="67">
        <v>1.61</v>
      </c>
      <c r="G36" s="67">
        <v>1.63</v>
      </c>
      <c r="H36" s="67">
        <v>1.61</v>
      </c>
      <c r="I36" s="67">
        <v>1.63</v>
      </c>
      <c r="J36" s="67">
        <v>1.61</v>
      </c>
      <c r="K36" s="68">
        <v>1.24</v>
      </c>
      <c r="L36" s="69">
        <v>28</v>
      </c>
      <c r="M36" s="69">
        <v>32508000</v>
      </c>
      <c r="N36" s="69">
        <v>52913040</v>
      </c>
    </row>
    <row r="37" spans="2:14" s="36" customFormat="1" ht="24" customHeight="1">
      <c r="B37" s="39" t="s">
        <v>225</v>
      </c>
      <c r="C37" s="42" t="s">
        <v>226</v>
      </c>
      <c r="D37" s="66">
        <v>2.83</v>
      </c>
      <c r="E37" s="67">
        <v>2.83</v>
      </c>
      <c r="F37" s="67">
        <v>2.8</v>
      </c>
      <c r="G37" s="67">
        <v>2.81</v>
      </c>
      <c r="H37" s="67">
        <v>2.87</v>
      </c>
      <c r="I37" s="67">
        <v>2.8</v>
      </c>
      <c r="J37" s="67">
        <v>2.83</v>
      </c>
      <c r="K37" s="68">
        <v>-1.06</v>
      </c>
      <c r="L37" s="69">
        <v>37</v>
      </c>
      <c r="M37" s="69">
        <v>9508898</v>
      </c>
      <c r="N37" s="69">
        <v>26706681.34</v>
      </c>
    </row>
    <row r="38" spans="2:14" s="36" customFormat="1" ht="24" customHeight="1">
      <c r="B38" s="39" t="s">
        <v>138</v>
      </c>
      <c r="C38" s="42" t="s">
        <v>137</v>
      </c>
      <c r="D38" s="66">
        <v>5.49</v>
      </c>
      <c r="E38" s="67">
        <v>5.59</v>
      </c>
      <c r="F38" s="67">
        <v>5.49</v>
      </c>
      <c r="G38" s="67">
        <v>5.54</v>
      </c>
      <c r="H38" s="67">
        <v>5.35</v>
      </c>
      <c r="I38" s="67">
        <v>5.59</v>
      </c>
      <c r="J38" s="67">
        <v>5.49</v>
      </c>
      <c r="K38" s="68">
        <v>1.82</v>
      </c>
      <c r="L38" s="69">
        <v>49</v>
      </c>
      <c r="M38" s="69">
        <v>4564280</v>
      </c>
      <c r="N38" s="69">
        <v>25273890</v>
      </c>
    </row>
    <row r="39" spans="2:14" s="36" customFormat="1" ht="24" customHeight="1">
      <c r="B39" s="39" t="s">
        <v>187</v>
      </c>
      <c r="C39" s="42" t="s">
        <v>188</v>
      </c>
      <c r="D39" s="66">
        <v>2.58</v>
      </c>
      <c r="E39" s="67">
        <v>2.58</v>
      </c>
      <c r="F39" s="67">
        <v>2.58</v>
      </c>
      <c r="G39" s="67">
        <v>2.58</v>
      </c>
      <c r="H39" s="67">
        <v>2.54</v>
      </c>
      <c r="I39" s="67">
        <v>2.58</v>
      </c>
      <c r="J39" s="67">
        <v>2.54</v>
      </c>
      <c r="K39" s="68">
        <v>1.57</v>
      </c>
      <c r="L39" s="69">
        <v>2</v>
      </c>
      <c r="M39" s="69">
        <v>2150000</v>
      </c>
      <c r="N39" s="69">
        <v>5547000</v>
      </c>
    </row>
    <row r="40" spans="2:14" s="36" customFormat="1" ht="24" customHeight="1">
      <c r="B40" s="39" t="s">
        <v>257</v>
      </c>
      <c r="C40" s="42" t="s">
        <v>258</v>
      </c>
      <c r="D40" s="66">
        <v>13.03</v>
      </c>
      <c r="E40" s="67">
        <v>13.5</v>
      </c>
      <c r="F40" s="67">
        <v>13.03</v>
      </c>
      <c r="G40" s="67">
        <v>13.25</v>
      </c>
      <c r="H40" s="67">
        <v>13.5</v>
      </c>
      <c r="I40" s="67">
        <v>13.5</v>
      </c>
      <c r="J40" s="67">
        <v>13.5</v>
      </c>
      <c r="K40" s="68">
        <v>0</v>
      </c>
      <c r="L40" s="69">
        <v>5</v>
      </c>
      <c r="M40" s="69">
        <v>43000</v>
      </c>
      <c r="N40" s="69">
        <v>569690</v>
      </c>
    </row>
    <row r="41" spans="2:14" s="36" customFormat="1" ht="24" customHeight="1">
      <c r="B41" s="160" t="s">
        <v>26</v>
      </c>
      <c r="C41" s="161"/>
      <c r="D41" s="164"/>
      <c r="E41" s="165"/>
      <c r="F41" s="165"/>
      <c r="G41" s="165"/>
      <c r="H41" s="165"/>
      <c r="I41" s="165"/>
      <c r="J41" s="165"/>
      <c r="K41" s="166"/>
      <c r="L41" s="50">
        <f>SUM(L32:L40)</f>
        <v>159</v>
      </c>
      <c r="M41" s="50">
        <f>SUM(M32:M40)</f>
        <v>55673386</v>
      </c>
      <c r="N41" s="50">
        <f>SUM(N32:N40)</f>
        <v>133194650.94</v>
      </c>
    </row>
    <row r="42" spans="2:14" s="36" customFormat="1" ht="33" customHeight="1">
      <c r="B42" s="143" t="s">
        <v>67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</row>
    <row r="43" spans="2:14" s="36" customFormat="1" ht="30" customHeight="1">
      <c r="B43" s="40" t="s">
        <v>200</v>
      </c>
      <c r="C43" s="41" t="s">
        <v>199</v>
      </c>
      <c r="D43" s="66">
        <v>0.98</v>
      </c>
      <c r="E43" s="67">
        <v>0.98</v>
      </c>
      <c r="F43" s="67">
        <v>0.98</v>
      </c>
      <c r="G43" s="67">
        <v>0.98</v>
      </c>
      <c r="H43" s="67">
        <v>0.95</v>
      </c>
      <c r="I43" s="67">
        <v>0.98</v>
      </c>
      <c r="J43" s="67">
        <v>1</v>
      </c>
      <c r="K43" s="68">
        <v>-2</v>
      </c>
      <c r="L43" s="69">
        <v>4</v>
      </c>
      <c r="M43" s="69">
        <v>2250000</v>
      </c>
      <c r="N43" s="69">
        <v>2205000</v>
      </c>
    </row>
    <row r="44" spans="2:14" s="36" customFormat="1" ht="33" customHeight="1">
      <c r="B44" s="160" t="s">
        <v>265</v>
      </c>
      <c r="C44" s="161"/>
      <c r="D44" s="164"/>
      <c r="E44" s="165"/>
      <c r="F44" s="165"/>
      <c r="G44" s="165"/>
      <c r="H44" s="165"/>
      <c r="I44" s="165"/>
      <c r="J44" s="165"/>
      <c r="K44" s="166"/>
      <c r="L44" s="69">
        <v>4</v>
      </c>
      <c r="M44" s="69">
        <v>2250000</v>
      </c>
      <c r="N44" s="69">
        <v>2205000</v>
      </c>
    </row>
    <row r="45" spans="2:14" s="36" customFormat="1" ht="24" customHeight="1">
      <c r="B45" s="151" t="s">
        <v>28</v>
      </c>
      <c r="C45" s="152"/>
      <c r="D45" s="149"/>
      <c r="E45" s="147"/>
      <c r="F45" s="147"/>
      <c r="G45" s="147"/>
      <c r="H45" s="147"/>
      <c r="I45" s="147"/>
      <c r="J45" s="147"/>
      <c r="K45" s="150"/>
      <c r="L45" s="69">
        <f>L44+L41+L30+L24+L21</f>
        <v>543</v>
      </c>
      <c r="M45" s="69">
        <f t="shared" ref="M45:N45" si="0">M44+M41+M30+M24+M21</f>
        <v>428896545</v>
      </c>
      <c r="N45" s="69">
        <f t="shared" si="0"/>
        <v>599123283.28999996</v>
      </c>
    </row>
    <row r="46" spans="2:14" ht="33.75" customHeight="1">
      <c r="B46" s="162" t="s">
        <v>47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2:14" s="36" customFormat="1" ht="43.5" customHeight="1">
      <c r="B47" s="141" t="s">
        <v>300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</row>
    <row r="48" spans="2:14" s="36" customFormat="1" ht="57.75" customHeight="1">
      <c r="B48" s="30" t="s">
        <v>12</v>
      </c>
      <c r="C48" s="31" t="s">
        <v>13</v>
      </c>
      <c r="D48" s="31" t="s">
        <v>14</v>
      </c>
      <c r="E48" s="31" t="s">
        <v>15</v>
      </c>
      <c r="F48" s="31" t="s">
        <v>16</v>
      </c>
      <c r="G48" s="31" t="s">
        <v>17</v>
      </c>
      <c r="H48" s="31" t="s">
        <v>18</v>
      </c>
      <c r="I48" s="31" t="s">
        <v>19</v>
      </c>
      <c r="J48" s="31" t="s">
        <v>20</v>
      </c>
      <c r="K48" s="31" t="s">
        <v>21</v>
      </c>
      <c r="L48" s="31" t="s">
        <v>3</v>
      </c>
      <c r="M48" s="31" t="s">
        <v>2</v>
      </c>
      <c r="N48" s="31" t="s">
        <v>1</v>
      </c>
    </row>
    <row r="49" spans="2:14" s="36" customFormat="1" ht="24" customHeight="1">
      <c r="B49" s="143" t="s">
        <v>22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5"/>
    </row>
    <row r="50" spans="2:14" s="36" customFormat="1" ht="24" customHeight="1">
      <c r="B50" s="39" t="s">
        <v>216</v>
      </c>
      <c r="C50" s="42" t="s">
        <v>217</v>
      </c>
      <c r="D50" s="66">
        <v>1</v>
      </c>
      <c r="E50" s="67">
        <v>1</v>
      </c>
      <c r="F50" s="67">
        <v>1</v>
      </c>
      <c r="G50" s="67">
        <v>1</v>
      </c>
      <c r="H50" s="67" t="s">
        <v>306</v>
      </c>
      <c r="I50" s="67">
        <v>1</v>
      </c>
      <c r="J50" s="67">
        <v>1</v>
      </c>
      <c r="K50" s="68">
        <v>0</v>
      </c>
      <c r="L50" s="69">
        <v>3</v>
      </c>
      <c r="M50" s="69">
        <v>75000</v>
      </c>
      <c r="N50" s="69">
        <v>75000</v>
      </c>
    </row>
    <row r="51" spans="2:14" s="36" customFormat="1" ht="24" customHeight="1">
      <c r="B51" s="39" t="s">
        <v>232</v>
      </c>
      <c r="C51" s="42" t="s">
        <v>233</v>
      </c>
      <c r="D51" s="66">
        <v>1.7</v>
      </c>
      <c r="E51" s="67">
        <v>1.7</v>
      </c>
      <c r="F51" s="67">
        <v>1.7</v>
      </c>
      <c r="G51" s="67">
        <v>1.7</v>
      </c>
      <c r="H51" s="67">
        <v>1.7</v>
      </c>
      <c r="I51" s="67">
        <v>1.7</v>
      </c>
      <c r="J51" s="67">
        <v>1.7</v>
      </c>
      <c r="K51" s="68">
        <v>0</v>
      </c>
      <c r="L51" s="69">
        <v>9</v>
      </c>
      <c r="M51" s="69">
        <v>147050000</v>
      </c>
      <c r="N51" s="69">
        <v>249985000</v>
      </c>
    </row>
    <row r="52" spans="2:14" s="36" customFormat="1" ht="24" customHeight="1">
      <c r="B52" s="39" t="s">
        <v>198</v>
      </c>
      <c r="C52" s="42" t="s">
        <v>197</v>
      </c>
      <c r="D52" s="66">
        <v>0.19</v>
      </c>
      <c r="E52" s="67">
        <v>0.21</v>
      </c>
      <c r="F52" s="67">
        <v>0.19</v>
      </c>
      <c r="G52" s="67">
        <v>0.19</v>
      </c>
      <c r="H52" s="67">
        <v>0.17</v>
      </c>
      <c r="I52" s="67">
        <v>0.21</v>
      </c>
      <c r="J52" s="67">
        <v>0.18</v>
      </c>
      <c r="K52" s="68">
        <v>16.670000000000002</v>
      </c>
      <c r="L52" s="69">
        <v>13</v>
      </c>
      <c r="M52" s="69">
        <v>21977141</v>
      </c>
      <c r="N52" s="69">
        <v>4281528.2</v>
      </c>
    </row>
    <row r="53" spans="2:14" s="36" customFormat="1" ht="24" customHeight="1">
      <c r="B53" s="151" t="s">
        <v>23</v>
      </c>
      <c r="C53" s="152"/>
      <c r="D53" s="149"/>
      <c r="E53" s="147"/>
      <c r="F53" s="147"/>
      <c r="G53" s="147"/>
      <c r="H53" s="147"/>
      <c r="I53" s="147"/>
      <c r="J53" s="147"/>
      <c r="K53" s="150"/>
      <c r="L53" s="69">
        <f>SUM(L50:L52)</f>
        <v>25</v>
      </c>
      <c r="M53" s="69">
        <f>SUM(M50:M52)</f>
        <v>169102141</v>
      </c>
      <c r="N53" s="69">
        <f>SUM(N50:N52)</f>
        <v>254341528.19999999</v>
      </c>
    </row>
    <row r="54" spans="2:14" s="36" customFormat="1" ht="24" customHeight="1">
      <c r="B54" s="143" t="s">
        <v>36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5"/>
    </row>
    <row r="55" spans="2:14" s="36" customFormat="1" ht="24" customHeight="1">
      <c r="B55" s="39" t="s">
        <v>55</v>
      </c>
      <c r="C55" s="42" t="s">
        <v>56</v>
      </c>
      <c r="D55" s="66">
        <v>0.25</v>
      </c>
      <c r="E55" s="67">
        <v>0.25</v>
      </c>
      <c r="F55" s="67">
        <v>0.25</v>
      </c>
      <c r="G55" s="67">
        <v>0.25</v>
      </c>
      <c r="H55" s="67">
        <v>0.27</v>
      </c>
      <c r="I55" s="67">
        <v>0.25</v>
      </c>
      <c r="J55" s="67">
        <v>0.27</v>
      </c>
      <c r="K55" s="68">
        <v>-7.41</v>
      </c>
      <c r="L55" s="69">
        <v>1</v>
      </c>
      <c r="M55" s="69">
        <v>131022</v>
      </c>
      <c r="N55" s="69">
        <v>32755.5</v>
      </c>
    </row>
    <row r="56" spans="2:14" s="36" customFormat="1" ht="24" customHeight="1">
      <c r="B56" s="151" t="s">
        <v>302</v>
      </c>
      <c r="C56" s="152"/>
      <c r="D56" s="149"/>
      <c r="E56" s="147"/>
      <c r="F56" s="147"/>
      <c r="G56" s="147"/>
      <c r="H56" s="147"/>
      <c r="I56" s="147"/>
      <c r="J56" s="147"/>
      <c r="K56" s="150"/>
      <c r="L56" s="69">
        <v>1</v>
      </c>
      <c r="M56" s="69">
        <v>131022</v>
      </c>
      <c r="N56" s="69">
        <v>32755.5</v>
      </c>
    </row>
    <row r="57" spans="2:14" s="36" customFormat="1" ht="24" customHeight="1">
      <c r="B57" s="143" t="s">
        <v>25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</row>
    <row r="58" spans="2:14" s="36" customFormat="1" ht="24" customHeight="1">
      <c r="B58" s="40" t="s">
        <v>280</v>
      </c>
      <c r="C58" s="41" t="s">
        <v>281</v>
      </c>
      <c r="D58" s="66">
        <v>4.07</v>
      </c>
      <c r="E58" s="67">
        <v>4.09</v>
      </c>
      <c r="F58" s="67">
        <v>4.07</v>
      </c>
      <c r="G58" s="67">
        <v>4.08</v>
      </c>
      <c r="H58" s="67">
        <v>4.08</v>
      </c>
      <c r="I58" s="67">
        <v>4.08</v>
      </c>
      <c r="J58" s="67">
        <v>4.0599999999999996</v>
      </c>
      <c r="K58" s="68">
        <v>0.49</v>
      </c>
      <c r="L58" s="69">
        <v>63</v>
      </c>
      <c r="M58" s="69">
        <v>5950002</v>
      </c>
      <c r="N58" s="69">
        <v>24257110.129999999</v>
      </c>
    </row>
    <row r="59" spans="2:14" s="36" customFormat="1" ht="24" customHeight="1">
      <c r="B59" s="39" t="s">
        <v>153</v>
      </c>
      <c r="C59" s="42" t="s">
        <v>154</v>
      </c>
      <c r="D59" s="66">
        <v>2.0499999999999998</v>
      </c>
      <c r="E59" s="67">
        <v>2.1</v>
      </c>
      <c r="F59" s="67">
        <v>2</v>
      </c>
      <c r="G59" s="67">
        <v>2.0699999999999998</v>
      </c>
      <c r="H59" s="67">
        <v>2.04</v>
      </c>
      <c r="I59" s="67">
        <v>2.1</v>
      </c>
      <c r="J59" s="67">
        <v>2</v>
      </c>
      <c r="K59" s="68">
        <v>5</v>
      </c>
      <c r="L59" s="69">
        <v>5</v>
      </c>
      <c r="M59" s="69">
        <v>175000</v>
      </c>
      <c r="N59" s="69">
        <v>362500</v>
      </c>
    </row>
    <row r="60" spans="2:14" s="36" customFormat="1" ht="24" customHeight="1">
      <c r="B60" s="160" t="s">
        <v>26</v>
      </c>
      <c r="C60" s="161"/>
      <c r="D60" s="164"/>
      <c r="E60" s="165"/>
      <c r="F60" s="165"/>
      <c r="G60" s="165"/>
      <c r="H60" s="165"/>
      <c r="I60" s="165"/>
      <c r="J60" s="165"/>
      <c r="K60" s="166"/>
      <c r="L60" s="69">
        <f>SUM(L58:L59)</f>
        <v>68</v>
      </c>
      <c r="M60" s="69">
        <f>SUM(M58:M59)</f>
        <v>6125002</v>
      </c>
      <c r="N60" s="69">
        <f>SUM(N58:N59)</f>
        <v>24619610.129999999</v>
      </c>
    </row>
    <row r="61" spans="2:14" s="36" customFormat="1" ht="24" customHeight="1">
      <c r="B61" s="160" t="s">
        <v>26</v>
      </c>
      <c r="C61" s="161"/>
      <c r="D61" s="149"/>
      <c r="E61" s="147"/>
      <c r="F61" s="147"/>
      <c r="G61" s="147"/>
      <c r="H61" s="147"/>
      <c r="I61" s="147"/>
      <c r="J61" s="147"/>
      <c r="K61" s="150"/>
      <c r="L61" s="69">
        <f>L60+L56+L53</f>
        <v>94</v>
      </c>
      <c r="M61" s="69">
        <f t="shared" ref="M61:N61" si="1">M60+M56+M53</f>
        <v>175358165</v>
      </c>
      <c r="N61" s="69">
        <f t="shared" si="1"/>
        <v>278993893.82999998</v>
      </c>
    </row>
    <row r="62" spans="2:14" s="36" customFormat="1" ht="24" customHeight="1">
      <c r="B62" s="151"/>
      <c r="C62" s="152"/>
      <c r="D62" s="149"/>
      <c r="E62" s="147"/>
      <c r="F62" s="147"/>
      <c r="G62" s="147"/>
      <c r="H62" s="147"/>
      <c r="I62" s="147"/>
      <c r="J62" s="147"/>
      <c r="K62" s="150"/>
      <c r="L62" s="69">
        <f>L61+L45</f>
        <v>637</v>
      </c>
      <c r="M62" s="69">
        <f t="shared" ref="M62:N62" si="2">M61+M45</f>
        <v>604254710</v>
      </c>
      <c r="N62" s="69">
        <f t="shared" si="2"/>
        <v>878117177.11999989</v>
      </c>
    </row>
    <row r="63" spans="2:14" s="28" customFormat="1" ht="26.1" customHeight="1">
      <c r="B63" s="168" t="s">
        <v>305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2:14" ht="25.5" customHeight="1">
      <c r="B64" s="159" t="s">
        <v>130</v>
      </c>
      <c r="C64" s="159"/>
      <c r="D64" s="159"/>
      <c r="E64" s="159"/>
      <c r="F64" s="159"/>
      <c r="G64" s="159"/>
      <c r="H64" s="32"/>
      <c r="I64" s="159" t="s">
        <v>75</v>
      </c>
      <c r="J64" s="159"/>
      <c r="K64" s="159"/>
      <c r="L64" s="159"/>
      <c r="M64" s="159"/>
      <c r="N64" s="159"/>
    </row>
    <row r="65" spans="2:14" ht="26.25" customHeight="1">
      <c r="B65" s="14" t="s">
        <v>29</v>
      </c>
      <c r="C65" s="15" t="s">
        <v>30</v>
      </c>
      <c r="D65" s="16" t="s">
        <v>49</v>
      </c>
      <c r="E65" s="156" t="s">
        <v>48</v>
      </c>
      <c r="F65" s="157"/>
      <c r="G65" s="158"/>
      <c r="H65" s="8"/>
      <c r="I65" s="153" t="s">
        <v>29</v>
      </c>
      <c r="J65" s="154"/>
      <c r="K65" s="155"/>
      <c r="L65" s="7" t="s">
        <v>30</v>
      </c>
      <c r="M65" s="7" t="s">
        <v>21</v>
      </c>
      <c r="N65" s="7" t="s">
        <v>48</v>
      </c>
    </row>
    <row r="66" spans="2:14" ht="23.25" customHeight="1">
      <c r="B66" s="40" t="s">
        <v>198</v>
      </c>
      <c r="C66" s="67">
        <v>0.21</v>
      </c>
      <c r="D66" s="94">
        <v>16.670000000000002</v>
      </c>
      <c r="E66" s="120">
        <v>21977141</v>
      </c>
      <c r="F66" s="121">
        <v>21977141</v>
      </c>
      <c r="G66" s="122">
        <v>21977141</v>
      </c>
      <c r="H66" s="17"/>
      <c r="I66" s="116" t="s">
        <v>53</v>
      </c>
      <c r="J66" s="117" t="s">
        <v>53</v>
      </c>
      <c r="K66" s="118" t="s">
        <v>53</v>
      </c>
      <c r="L66" s="67">
        <v>0.11</v>
      </c>
      <c r="M66" s="95">
        <v>-8.33</v>
      </c>
      <c r="N66" s="69">
        <v>35000000</v>
      </c>
    </row>
    <row r="67" spans="2:14" s="8" customFormat="1" ht="23.25" customHeight="1">
      <c r="B67" s="40" t="s">
        <v>253</v>
      </c>
      <c r="C67" s="67">
        <v>4.54</v>
      </c>
      <c r="D67" s="94">
        <v>9.93</v>
      </c>
      <c r="E67" s="120">
        <v>67500</v>
      </c>
      <c r="F67" s="121">
        <v>67500</v>
      </c>
      <c r="G67" s="122">
        <v>67500</v>
      </c>
      <c r="H67" s="17"/>
      <c r="I67" s="116" t="s">
        <v>55</v>
      </c>
      <c r="J67" s="117" t="s">
        <v>55</v>
      </c>
      <c r="K67" s="118" t="s">
        <v>55</v>
      </c>
      <c r="L67" s="67">
        <v>0.25</v>
      </c>
      <c r="M67" s="95">
        <v>-7.41</v>
      </c>
      <c r="N67" s="69">
        <v>131022</v>
      </c>
    </row>
    <row r="68" spans="2:14" s="12" customFormat="1" ht="23.25" customHeight="1">
      <c r="B68" s="39" t="s">
        <v>84</v>
      </c>
      <c r="C68" s="67">
        <v>1.59</v>
      </c>
      <c r="D68" s="94">
        <v>5.3</v>
      </c>
      <c r="E68" s="120">
        <v>103720070</v>
      </c>
      <c r="F68" s="121">
        <v>103720070</v>
      </c>
      <c r="G68" s="122">
        <v>103720070</v>
      </c>
      <c r="H68" s="17"/>
      <c r="I68" s="116" t="s">
        <v>200</v>
      </c>
      <c r="J68" s="117" t="s">
        <v>200</v>
      </c>
      <c r="K68" s="118" t="s">
        <v>200</v>
      </c>
      <c r="L68" s="67">
        <v>0.98</v>
      </c>
      <c r="M68" s="95">
        <v>-2</v>
      </c>
      <c r="N68" s="69">
        <v>2250000</v>
      </c>
    </row>
    <row r="69" spans="2:14" s="12" customFormat="1" ht="23.25" customHeight="1">
      <c r="B69" s="40" t="s">
        <v>153</v>
      </c>
      <c r="C69" s="67">
        <v>2.1</v>
      </c>
      <c r="D69" s="94">
        <v>5</v>
      </c>
      <c r="E69" s="120">
        <v>175000</v>
      </c>
      <c r="F69" s="121">
        <v>175000</v>
      </c>
      <c r="G69" s="122">
        <v>175000</v>
      </c>
      <c r="H69" s="17"/>
      <c r="I69" s="116" t="s">
        <v>151</v>
      </c>
      <c r="J69" s="117" t="s">
        <v>151</v>
      </c>
      <c r="K69" s="118" t="s">
        <v>151</v>
      </c>
      <c r="L69" s="67">
        <v>0.51</v>
      </c>
      <c r="M69" s="95">
        <v>-1.92</v>
      </c>
      <c r="N69" s="69">
        <v>2700000</v>
      </c>
    </row>
    <row r="70" spans="2:14" s="12" customFormat="1" ht="23.25" customHeight="1">
      <c r="B70" s="40" t="s">
        <v>138</v>
      </c>
      <c r="C70" s="67">
        <v>5.59</v>
      </c>
      <c r="D70" s="94">
        <v>1.82</v>
      </c>
      <c r="E70" s="120">
        <v>4564280</v>
      </c>
      <c r="F70" s="121">
        <v>4564280</v>
      </c>
      <c r="G70" s="122">
        <v>4564280</v>
      </c>
      <c r="H70" s="17"/>
      <c r="I70" s="116" t="s">
        <v>225</v>
      </c>
      <c r="J70" s="117" t="s">
        <v>225</v>
      </c>
      <c r="K70" s="118" t="s">
        <v>225</v>
      </c>
      <c r="L70" s="67">
        <v>2.8</v>
      </c>
      <c r="M70" s="95">
        <v>-1.06</v>
      </c>
      <c r="N70" s="69">
        <v>9508898</v>
      </c>
    </row>
    <row r="71" spans="2:14" s="12" customFormat="1" ht="23.25" customHeight="1">
      <c r="B71" s="159" t="s">
        <v>31</v>
      </c>
      <c r="C71" s="159"/>
      <c r="D71" s="159"/>
      <c r="E71" s="159"/>
      <c r="F71" s="159"/>
      <c r="G71" s="159"/>
      <c r="H71" s="33"/>
      <c r="I71" s="159" t="s">
        <v>32</v>
      </c>
      <c r="J71" s="159"/>
      <c r="K71" s="159"/>
      <c r="L71" s="159"/>
      <c r="M71" s="159"/>
      <c r="N71" s="159"/>
    </row>
    <row r="72" spans="2:14" s="12" customFormat="1" ht="23.25" customHeight="1">
      <c r="B72" s="14" t="s">
        <v>29</v>
      </c>
      <c r="C72" s="15" t="s">
        <v>30</v>
      </c>
      <c r="D72" s="16" t="s">
        <v>49</v>
      </c>
      <c r="E72" s="156" t="s">
        <v>48</v>
      </c>
      <c r="F72" s="157"/>
      <c r="G72" s="158"/>
      <c r="H72" s="8"/>
      <c r="I72" s="153" t="s">
        <v>29</v>
      </c>
      <c r="J72" s="154"/>
      <c r="K72" s="155"/>
      <c r="L72" s="7" t="s">
        <v>30</v>
      </c>
      <c r="M72" s="7" t="s">
        <v>21</v>
      </c>
      <c r="N72" s="7" t="s">
        <v>1</v>
      </c>
    </row>
    <row r="73" spans="2:14" ht="23.25" customHeight="1">
      <c r="B73" s="40" t="s">
        <v>70</v>
      </c>
      <c r="C73" s="67">
        <v>0.99</v>
      </c>
      <c r="D73" s="68">
        <v>-1</v>
      </c>
      <c r="E73" s="120">
        <v>184620000</v>
      </c>
      <c r="F73" s="121">
        <v>184620000</v>
      </c>
      <c r="G73" s="122">
        <v>184620000</v>
      </c>
      <c r="H73" s="18"/>
      <c r="I73" s="116" t="s">
        <v>232</v>
      </c>
      <c r="J73" s="117" t="s">
        <v>232</v>
      </c>
      <c r="K73" s="118" t="s">
        <v>232</v>
      </c>
      <c r="L73" s="67">
        <v>1.7</v>
      </c>
      <c r="M73" s="68">
        <v>0</v>
      </c>
      <c r="N73" s="69">
        <v>249985000</v>
      </c>
    </row>
    <row r="74" spans="2:14" ht="23.25" customHeight="1">
      <c r="B74" s="40" t="s">
        <v>232</v>
      </c>
      <c r="C74" s="67">
        <v>1.7</v>
      </c>
      <c r="D74" s="68">
        <v>0</v>
      </c>
      <c r="E74" s="120">
        <v>147050000</v>
      </c>
      <c r="F74" s="121">
        <v>147050000</v>
      </c>
      <c r="G74" s="122">
        <v>147050000</v>
      </c>
      <c r="H74" s="18"/>
      <c r="I74" s="116" t="s">
        <v>70</v>
      </c>
      <c r="J74" s="117" t="s">
        <v>70</v>
      </c>
      <c r="K74" s="118" t="s">
        <v>70</v>
      </c>
      <c r="L74" s="67">
        <v>0.99</v>
      </c>
      <c r="M74" s="68">
        <v>-1</v>
      </c>
      <c r="N74" s="69">
        <v>184163500</v>
      </c>
    </row>
    <row r="75" spans="2:14" s="9" customFormat="1" ht="23.25" customHeight="1">
      <c r="B75" s="39" t="s">
        <v>84</v>
      </c>
      <c r="C75" s="67">
        <v>1.59</v>
      </c>
      <c r="D75" s="68">
        <v>5.3</v>
      </c>
      <c r="E75" s="120">
        <v>103720070</v>
      </c>
      <c r="F75" s="121">
        <v>103720070</v>
      </c>
      <c r="G75" s="122">
        <v>103720070</v>
      </c>
      <c r="H75" s="18"/>
      <c r="I75" s="116" t="s">
        <v>84</v>
      </c>
      <c r="J75" s="117" t="s">
        <v>84</v>
      </c>
      <c r="K75" s="118" t="s">
        <v>84</v>
      </c>
      <c r="L75" s="67">
        <v>1.59</v>
      </c>
      <c r="M75" s="68">
        <v>5.3</v>
      </c>
      <c r="N75" s="69">
        <v>162235003.69999999</v>
      </c>
    </row>
    <row r="76" spans="2:14" s="9" customFormat="1" ht="23.25" customHeight="1">
      <c r="B76" s="40" t="s">
        <v>53</v>
      </c>
      <c r="C76" s="67">
        <v>0.11</v>
      </c>
      <c r="D76" s="68">
        <v>-8.33</v>
      </c>
      <c r="E76" s="120">
        <v>35000000</v>
      </c>
      <c r="F76" s="121">
        <v>35000000</v>
      </c>
      <c r="G76" s="122">
        <v>35000000</v>
      </c>
      <c r="H76" s="18"/>
      <c r="I76" s="116" t="s">
        <v>186</v>
      </c>
      <c r="J76" s="117" t="s">
        <v>186</v>
      </c>
      <c r="K76" s="118" t="s">
        <v>186</v>
      </c>
      <c r="L76" s="67">
        <v>7.85</v>
      </c>
      <c r="M76" s="68">
        <v>0</v>
      </c>
      <c r="N76" s="69">
        <v>84343728.650000006</v>
      </c>
    </row>
    <row r="77" spans="2:14" s="9" customFormat="1" ht="23.25" customHeight="1">
      <c r="B77" s="40" t="s">
        <v>108</v>
      </c>
      <c r="C77" s="67">
        <v>1.63</v>
      </c>
      <c r="D77" s="68">
        <v>1.24</v>
      </c>
      <c r="E77" s="120">
        <v>32508000</v>
      </c>
      <c r="F77" s="121">
        <v>32508000</v>
      </c>
      <c r="G77" s="122">
        <v>32508000</v>
      </c>
      <c r="H77" s="18"/>
      <c r="I77" s="116" t="s">
        <v>108</v>
      </c>
      <c r="J77" s="117" t="s">
        <v>108</v>
      </c>
      <c r="K77" s="118" t="s">
        <v>108</v>
      </c>
      <c r="L77" s="67">
        <v>1.63</v>
      </c>
      <c r="M77" s="68">
        <v>1.24</v>
      </c>
      <c r="N77" s="69">
        <v>52913040</v>
      </c>
    </row>
    <row r="78" spans="2:14" s="9" customFormat="1" ht="3.75" customHeight="1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2:14" s="9" customFormat="1" ht="36" customHeight="1">
      <c r="B79" s="96" t="s">
        <v>303</v>
      </c>
      <c r="C79" s="124" t="s">
        <v>304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</row>
    <row r="80" spans="2:14" s="9" customFormat="1" ht="33.75" customHeight="1">
      <c r="B80" s="96" t="s">
        <v>288</v>
      </c>
      <c r="C80" s="124" t="s">
        <v>301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6"/>
    </row>
    <row r="81" spans="2:14" s="9" customFormat="1" ht="34.5" customHeight="1">
      <c r="B81" s="39" t="s">
        <v>268</v>
      </c>
      <c r="C81" s="124" t="s">
        <v>287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6"/>
    </row>
    <row r="82" spans="2:14" s="9" customFormat="1" ht="22.5" customHeight="1">
      <c r="B82" s="123" t="s">
        <v>94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</row>
    <row r="83" spans="2:14" s="9" customFormat="1" ht="32.25" customHeight="1">
      <c r="B83" s="113" t="s">
        <v>62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</row>
  </sheetData>
  <mergeCells count="74">
    <mergeCell ref="B64:G64"/>
    <mergeCell ref="I64:N64"/>
    <mergeCell ref="B63:N63"/>
    <mergeCell ref="B44:C44"/>
    <mergeCell ref="D44:K44"/>
    <mergeCell ref="D45:K45"/>
    <mergeCell ref="B45:C45"/>
    <mergeCell ref="B60:C60"/>
    <mergeCell ref="D60:K60"/>
    <mergeCell ref="B25:N25"/>
    <mergeCell ref="B30:C30"/>
    <mergeCell ref="D41:K41"/>
    <mergeCell ref="B31:N31"/>
    <mergeCell ref="D30:K30"/>
    <mergeCell ref="B41:C41"/>
    <mergeCell ref="B42:N42"/>
    <mergeCell ref="B61:C61"/>
    <mergeCell ref="D61:K61"/>
    <mergeCell ref="B62:C62"/>
    <mergeCell ref="D62:K62"/>
    <mergeCell ref="B47:N47"/>
    <mergeCell ref="B57:N57"/>
    <mergeCell ref="B49:N49"/>
    <mergeCell ref="B53:C53"/>
    <mergeCell ref="D53:K53"/>
    <mergeCell ref="B54:N54"/>
    <mergeCell ref="B56:C56"/>
    <mergeCell ref="D56:K56"/>
    <mergeCell ref="B46:N46"/>
    <mergeCell ref="E65:G65"/>
    <mergeCell ref="E67:G67"/>
    <mergeCell ref="I65:K65"/>
    <mergeCell ref="E66:G66"/>
    <mergeCell ref="I66:K66"/>
    <mergeCell ref="I67:K67"/>
    <mergeCell ref="I72:K72"/>
    <mergeCell ref="E72:G72"/>
    <mergeCell ref="B71:G71"/>
    <mergeCell ref="I71:N71"/>
    <mergeCell ref="E68:G68"/>
    <mergeCell ref="I68:K68"/>
    <mergeCell ref="E69:G69"/>
    <mergeCell ref="E70:G70"/>
    <mergeCell ref="I70:K70"/>
    <mergeCell ref="I69:K69"/>
    <mergeCell ref="C7:D7"/>
    <mergeCell ref="B9:N9"/>
    <mergeCell ref="B11:N11"/>
    <mergeCell ref="D24:K24"/>
    <mergeCell ref="B22:N22"/>
    <mergeCell ref="D21:K21"/>
    <mergeCell ref="B24:C24"/>
    <mergeCell ref="B21:C21"/>
    <mergeCell ref="B1:D1"/>
    <mergeCell ref="C5:E5"/>
    <mergeCell ref="C3:E3"/>
    <mergeCell ref="C4:E4"/>
    <mergeCell ref="C6:E6"/>
    <mergeCell ref="B83:N83"/>
    <mergeCell ref="I73:K73"/>
    <mergeCell ref="B78:N78"/>
    <mergeCell ref="E76:G76"/>
    <mergeCell ref="I77:K77"/>
    <mergeCell ref="E77:G77"/>
    <mergeCell ref="I76:K76"/>
    <mergeCell ref="I75:K75"/>
    <mergeCell ref="E73:G73"/>
    <mergeCell ref="B82:N82"/>
    <mergeCell ref="E75:G75"/>
    <mergeCell ref="I74:K74"/>
    <mergeCell ref="E74:G74"/>
    <mergeCell ref="C81:N81"/>
    <mergeCell ref="C80:N80"/>
    <mergeCell ref="C79:N79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tabSelected="1" workbookViewId="0">
      <selection activeCell="F9" sqref="F9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71" t="s">
        <v>307</v>
      </c>
      <c r="C1" s="171"/>
    </row>
    <row r="2" spans="2:6" ht="18" customHeight="1">
      <c r="B2" s="101" t="s">
        <v>308</v>
      </c>
      <c r="C2" s="101"/>
    </row>
    <row r="3" spans="2:6" ht="21.95" customHeight="1">
      <c r="B3" s="172"/>
      <c r="C3" s="172"/>
      <c r="D3" s="172"/>
    </row>
    <row r="4" spans="2:6" ht="21.95" customHeight="1">
      <c r="B4" s="173" t="s">
        <v>309</v>
      </c>
      <c r="C4" s="173"/>
      <c r="D4" s="173"/>
      <c r="E4" s="173"/>
      <c r="F4" s="173"/>
    </row>
    <row r="5" spans="2:6" ht="21.95" customHeight="1">
      <c r="B5" s="102" t="s">
        <v>29</v>
      </c>
      <c r="C5" s="103" t="s">
        <v>13</v>
      </c>
      <c r="D5" s="103" t="s">
        <v>3</v>
      </c>
      <c r="E5" s="103" t="s">
        <v>48</v>
      </c>
      <c r="F5" s="103" t="s">
        <v>1</v>
      </c>
    </row>
    <row r="6" spans="2:6" ht="21.95" customHeight="1">
      <c r="B6" s="174" t="s">
        <v>22</v>
      </c>
      <c r="C6" s="175"/>
      <c r="D6" s="175"/>
      <c r="E6" s="175"/>
      <c r="F6" s="176"/>
    </row>
    <row r="7" spans="2:6" ht="21.95" customHeight="1">
      <c r="B7" s="104" t="s">
        <v>70</v>
      </c>
      <c r="C7" s="105" t="s">
        <v>71</v>
      </c>
      <c r="D7" s="106">
        <v>21</v>
      </c>
      <c r="E7" s="106">
        <v>160000000</v>
      </c>
      <c r="F7" s="106">
        <v>159835700</v>
      </c>
    </row>
    <row r="8" spans="2:6" ht="21.95" customHeight="1">
      <c r="B8" s="177" t="s">
        <v>23</v>
      </c>
      <c r="C8" s="178"/>
      <c r="D8" s="106">
        <f>SUM(D7)</f>
        <v>21</v>
      </c>
      <c r="E8" s="106">
        <f>SUM(E7)</f>
        <v>160000000</v>
      </c>
      <c r="F8" s="106">
        <v>159835700</v>
      </c>
    </row>
    <row r="9" spans="2:6" ht="21" customHeight="1">
      <c r="B9" s="169" t="s">
        <v>310</v>
      </c>
      <c r="C9" s="170"/>
      <c r="D9" s="106">
        <f>SUM(D8)</f>
        <v>21</v>
      </c>
      <c r="E9" s="106">
        <f>SUM(E8)</f>
        <v>160000000</v>
      </c>
      <c r="F9" s="106">
        <v>159835700</v>
      </c>
    </row>
    <row r="10" spans="2:6" ht="18">
      <c r="B10" s="107"/>
      <c r="C10" s="107"/>
      <c r="D10" s="107"/>
      <c r="E10" s="107"/>
      <c r="F10" s="107"/>
    </row>
    <row r="11" spans="2:6" ht="23.25">
      <c r="B11" s="173" t="s">
        <v>311</v>
      </c>
      <c r="C11" s="173"/>
      <c r="D11" s="173"/>
      <c r="E11" s="173"/>
      <c r="F11" s="173"/>
    </row>
    <row r="12" spans="2:6" ht="21.75" customHeight="1">
      <c r="B12" s="108" t="s">
        <v>29</v>
      </c>
      <c r="C12" s="109" t="s">
        <v>13</v>
      </c>
      <c r="D12" s="109" t="s">
        <v>3</v>
      </c>
      <c r="E12" s="109" t="s">
        <v>48</v>
      </c>
      <c r="F12" s="109" t="s">
        <v>1</v>
      </c>
    </row>
    <row r="13" spans="2:6" ht="21.75" customHeight="1">
      <c r="B13" s="174" t="s">
        <v>22</v>
      </c>
      <c r="C13" s="175"/>
      <c r="D13" s="175"/>
      <c r="E13" s="175"/>
      <c r="F13" s="176"/>
    </row>
    <row r="14" spans="2:6" ht="21.75" customHeight="1">
      <c r="B14" s="104" t="s">
        <v>70</v>
      </c>
      <c r="C14" s="105" t="s">
        <v>71</v>
      </c>
      <c r="D14" s="110">
        <v>9</v>
      </c>
      <c r="E14" s="110">
        <v>109500000</v>
      </c>
      <c r="F14" s="110">
        <v>109400000</v>
      </c>
    </row>
    <row r="15" spans="2:6" ht="21.75" customHeight="1">
      <c r="B15" s="104" t="s">
        <v>312</v>
      </c>
      <c r="C15" s="105" t="s">
        <v>159</v>
      </c>
      <c r="D15" s="110">
        <v>1</v>
      </c>
      <c r="E15" s="110">
        <v>250000</v>
      </c>
      <c r="F15" s="110">
        <v>37500</v>
      </c>
    </row>
    <row r="16" spans="2:6" ht="21.75" customHeight="1">
      <c r="B16" s="104" t="s">
        <v>313</v>
      </c>
      <c r="C16" s="105" t="s">
        <v>219</v>
      </c>
      <c r="D16" s="110">
        <v>1</v>
      </c>
      <c r="E16" s="110">
        <v>2000000</v>
      </c>
      <c r="F16" s="110">
        <v>300000</v>
      </c>
    </row>
    <row r="17" spans="2:6" ht="21.75" customHeight="1">
      <c r="B17" s="104" t="s">
        <v>112</v>
      </c>
      <c r="C17" s="105" t="s">
        <v>113</v>
      </c>
      <c r="D17" s="110">
        <v>3</v>
      </c>
      <c r="E17" s="110">
        <v>5000000</v>
      </c>
      <c r="F17" s="110">
        <v>2600000</v>
      </c>
    </row>
    <row r="18" spans="2:6" ht="21.75" customHeight="1">
      <c r="B18" s="177" t="s">
        <v>23</v>
      </c>
      <c r="C18" s="178"/>
      <c r="D18" s="106">
        <f>SUM(D14:D17)</f>
        <v>14</v>
      </c>
      <c r="E18" s="106">
        <f>SUM(E14:E17)</f>
        <v>116750000</v>
      </c>
      <c r="F18" s="106">
        <f>SUM(F14:F17)</f>
        <v>112337500</v>
      </c>
    </row>
    <row r="19" spans="2:6" ht="21.75" customHeight="1">
      <c r="B19" s="179" t="s">
        <v>314</v>
      </c>
      <c r="C19" s="180"/>
      <c r="D19" s="180"/>
      <c r="E19" s="180"/>
      <c r="F19" s="181"/>
    </row>
    <row r="20" spans="2:6" ht="21.75" customHeight="1">
      <c r="B20" s="111" t="s">
        <v>88</v>
      </c>
      <c r="C20" s="112" t="s">
        <v>89</v>
      </c>
      <c r="D20" s="106">
        <v>2</v>
      </c>
      <c r="E20" s="106">
        <v>600000</v>
      </c>
      <c r="F20" s="106">
        <v>2460000</v>
      </c>
    </row>
    <row r="21" spans="2:6" ht="21.75" customHeight="1">
      <c r="B21" s="111" t="s">
        <v>280</v>
      </c>
      <c r="C21" s="112" t="s">
        <v>281</v>
      </c>
      <c r="D21" s="106">
        <v>25</v>
      </c>
      <c r="E21" s="106">
        <v>3000000</v>
      </c>
      <c r="F21" s="106">
        <v>12228200</v>
      </c>
    </row>
    <row r="22" spans="2:6" ht="21.75" customHeight="1">
      <c r="B22" s="169" t="s">
        <v>315</v>
      </c>
      <c r="C22" s="170"/>
      <c r="D22" s="106">
        <f>SUM(D20:D21)</f>
        <v>27</v>
      </c>
      <c r="E22" s="106">
        <f>SUM(E20:E21)</f>
        <v>3600000</v>
      </c>
      <c r="F22" s="106">
        <f>SUM(F20:F21)</f>
        <v>14688200</v>
      </c>
    </row>
    <row r="23" spans="2:6" ht="18">
      <c r="B23" s="169" t="s">
        <v>310</v>
      </c>
      <c r="C23" s="170"/>
      <c r="D23" s="106">
        <f>D18+D22</f>
        <v>41</v>
      </c>
      <c r="E23" s="106">
        <f>E18+E22</f>
        <v>120350000</v>
      </c>
      <c r="F23" s="106">
        <f>F18+F22</f>
        <v>127025700</v>
      </c>
    </row>
  </sheetData>
  <mergeCells count="12">
    <mergeCell ref="B23:C23"/>
    <mergeCell ref="B1:C1"/>
    <mergeCell ref="B3:D3"/>
    <mergeCell ref="B4:F4"/>
    <mergeCell ref="B6:F6"/>
    <mergeCell ref="B8:C8"/>
    <mergeCell ref="B9:C9"/>
    <mergeCell ref="B11:F11"/>
    <mergeCell ref="B13:F13"/>
    <mergeCell ref="B18:C18"/>
    <mergeCell ref="B19:F19"/>
    <mergeCell ref="B22:C2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rightToLeft="1" topLeftCell="A28" zoomScaleNormal="100" zoomScaleSheetLayoutView="95" workbookViewId="0">
      <selection activeCell="E26" sqref="E26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6.5" customHeight="1">
      <c r="B1" s="182" t="s">
        <v>297</v>
      </c>
      <c r="C1" s="182"/>
      <c r="D1" s="182"/>
      <c r="E1" s="182"/>
    </row>
    <row r="2" spans="2:8" ht="17.2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.6" customHeight="1">
      <c r="B3" s="183" t="s">
        <v>22</v>
      </c>
      <c r="C3" s="184"/>
      <c r="D3" s="184"/>
      <c r="E3" s="185"/>
    </row>
    <row r="4" spans="2:8" ht="12.6" customHeight="1">
      <c r="B4" s="83" t="s">
        <v>241</v>
      </c>
      <c r="C4" s="84" t="s">
        <v>242</v>
      </c>
      <c r="D4" s="82">
        <v>2.29</v>
      </c>
      <c r="E4" s="85">
        <v>2.29</v>
      </c>
    </row>
    <row r="5" spans="2:8" ht="12.6" customHeight="1">
      <c r="B5" s="40" t="s">
        <v>90</v>
      </c>
      <c r="C5" s="41" t="s">
        <v>91</v>
      </c>
      <c r="D5" s="66">
        <v>1</v>
      </c>
      <c r="E5" s="66">
        <v>1</v>
      </c>
    </row>
    <row r="6" spans="2:8" ht="12.6" customHeight="1">
      <c r="B6" s="40" t="s">
        <v>237</v>
      </c>
      <c r="C6" s="41" t="s">
        <v>238</v>
      </c>
      <c r="D6" s="66">
        <v>1</v>
      </c>
      <c r="E6" s="66">
        <v>1</v>
      </c>
    </row>
    <row r="7" spans="2:8" ht="12.6" customHeight="1">
      <c r="B7" s="39" t="s">
        <v>132</v>
      </c>
      <c r="C7" s="44" t="s">
        <v>131</v>
      </c>
      <c r="D7" s="66">
        <v>0.44</v>
      </c>
      <c r="E7" s="66">
        <v>0.44</v>
      </c>
    </row>
    <row r="8" spans="2:8" ht="12.6" customHeight="1">
      <c r="B8" s="39" t="s">
        <v>180</v>
      </c>
      <c r="C8" s="42" t="s">
        <v>179</v>
      </c>
      <c r="D8" s="66">
        <v>1.27</v>
      </c>
      <c r="E8" s="72">
        <v>1.25</v>
      </c>
    </row>
    <row r="9" spans="2:8" ht="12.6" customHeight="1">
      <c r="B9" s="40" t="s">
        <v>163</v>
      </c>
      <c r="C9" s="41" t="s">
        <v>164</v>
      </c>
      <c r="D9" s="88">
        <v>0.51</v>
      </c>
      <c r="E9" s="86">
        <v>0.51</v>
      </c>
    </row>
    <row r="10" spans="2:8" ht="12.6" customHeight="1">
      <c r="B10" s="40" t="s">
        <v>192</v>
      </c>
      <c r="C10" s="41" t="s">
        <v>191</v>
      </c>
      <c r="D10" s="77">
        <v>1.08</v>
      </c>
      <c r="E10" s="86">
        <v>1.08</v>
      </c>
    </row>
    <row r="11" spans="2:8" ht="12.6" customHeight="1">
      <c r="B11" s="39" t="s">
        <v>144</v>
      </c>
      <c r="C11" s="44" t="s">
        <v>143</v>
      </c>
      <c r="D11" s="88">
        <v>0.38</v>
      </c>
      <c r="E11" s="86">
        <v>0.38</v>
      </c>
    </row>
    <row r="12" spans="2:8" ht="12.6" customHeight="1">
      <c r="B12" s="187" t="s">
        <v>35</v>
      </c>
      <c r="C12" s="188"/>
      <c r="D12" s="188"/>
      <c r="E12" s="189"/>
    </row>
    <row r="13" spans="2:8" ht="12.6" customHeight="1">
      <c r="B13" s="40" t="s">
        <v>223</v>
      </c>
      <c r="C13" s="41" t="s">
        <v>224</v>
      </c>
      <c r="D13" s="66">
        <v>0.67</v>
      </c>
      <c r="E13" s="72">
        <v>0.67</v>
      </c>
      <c r="F13" s="64"/>
      <c r="G13" s="64"/>
      <c r="H13" s="65"/>
    </row>
    <row r="14" spans="2:8" ht="12.6" customHeight="1">
      <c r="B14" s="62" t="s">
        <v>270</v>
      </c>
      <c r="C14" s="41" t="s">
        <v>271</v>
      </c>
      <c r="D14" s="66">
        <v>0.8</v>
      </c>
      <c r="E14" s="72">
        <v>0.8</v>
      </c>
      <c r="F14" s="64"/>
      <c r="G14" s="64"/>
      <c r="H14" s="65"/>
    </row>
    <row r="15" spans="2:8" ht="12.6" customHeight="1">
      <c r="B15" s="192" t="s">
        <v>24</v>
      </c>
      <c r="C15" s="193"/>
      <c r="D15" s="193"/>
      <c r="E15" s="194"/>
    </row>
    <row r="16" spans="2:8" ht="12.6" customHeight="1">
      <c r="B16" s="40" t="s">
        <v>245</v>
      </c>
      <c r="C16" s="41" t="s">
        <v>246</v>
      </c>
      <c r="D16" s="66">
        <v>11.6</v>
      </c>
      <c r="E16" s="72">
        <v>11.6</v>
      </c>
      <c r="F16" s="64"/>
      <c r="G16" s="64"/>
      <c r="H16" s="65"/>
    </row>
    <row r="17" spans="2:5" ht="12.6" customHeight="1">
      <c r="B17" s="183" t="s">
        <v>25</v>
      </c>
      <c r="C17" s="184"/>
      <c r="D17" s="184"/>
      <c r="E17" s="185"/>
    </row>
    <row r="18" spans="2:5" ht="12.6" customHeight="1">
      <c r="B18" s="39" t="s">
        <v>82</v>
      </c>
      <c r="C18" s="42" t="s">
        <v>83</v>
      </c>
      <c r="D18" s="66">
        <v>1.06</v>
      </c>
      <c r="E18" s="72">
        <v>1.06</v>
      </c>
    </row>
    <row r="19" spans="2:5" ht="12.6" customHeight="1">
      <c r="B19" s="51" t="s">
        <v>115</v>
      </c>
      <c r="C19" s="52" t="s">
        <v>116</v>
      </c>
      <c r="D19" s="66">
        <v>15.25</v>
      </c>
      <c r="E19" s="72">
        <v>15.25</v>
      </c>
    </row>
    <row r="20" spans="2:5" ht="12.6" customHeight="1">
      <c r="B20" s="190" t="s">
        <v>67</v>
      </c>
      <c r="C20" s="184"/>
      <c r="D20" s="184"/>
      <c r="E20" s="191"/>
    </row>
    <row r="21" spans="2:5" ht="12.6" customHeight="1">
      <c r="B21" s="51" t="s">
        <v>104</v>
      </c>
      <c r="C21" s="75" t="s">
        <v>97</v>
      </c>
      <c r="D21" s="67">
        <v>8.65</v>
      </c>
      <c r="E21" s="82">
        <v>8.65</v>
      </c>
    </row>
    <row r="22" spans="2:5" ht="12.6" customHeight="1">
      <c r="B22" s="51" t="s">
        <v>110</v>
      </c>
      <c r="C22" s="52" t="s">
        <v>111</v>
      </c>
      <c r="D22" s="67">
        <v>3.65</v>
      </c>
      <c r="E22" s="86">
        <v>3.65</v>
      </c>
    </row>
    <row r="23" spans="2:5" ht="12.6" customHeight="1">
      <c r="B23" s="39" t="s">
        <v>78</v>
      </c>
      <c r="C23" s="42" t="s">
        <v>79</v>
      </c>
      <c r="D23" s="100">
        <v>9.25</v>
      </c>
      <c r="E23" s="86">
        <v>9.25</v>
      </c>
    </row>
    <row r="24" spans="2:5" ht="12.6" customHeight="1">
      <c r="B24" s="70" t="s">
        <v>125</v>
      </c>
      <c r="C24" s="70" t="s">
        <v>126</v>
      </c>
      <c r="D24" s="77">
        <v>10.75</v>
      </c>
      <c r="E24" s="72">
        <v>10.75</v>
      </c>
    </row>
    <row r="25" spans="2:5" ht="12.6" customHeight="1">
      <c r="B25" s="40" t="s">
        <v>86</v>
      </c>
      <c r="C25" s="41" t="s">
        <v>87</v>
      </c>
      <c r="D25" s="67">
        <v>8.1</v>
      </c>
      <c r="E25" s="86">
        <v>8.1</v>
      </c>
    </row>
    <row r="26" spans="2:5" ht="12.6" customHeight="1">
      <c r="B26" s="39" t="s">
        <v>235</v>
      </c>
      <c r="C26" s="42" t="s">
        <v>236</v>
      </c>
      <c r="D26" s="67">
        <v>80</v>
      </c>
      <c r="E26" s="86">
        <v>80</v>
      </c>
    </row>
    <row r="27" spans="2:5" ht="12.6" customHeight="1">
      <c r="B27" s="183" t="s">
        <v>27</v>
      </c>
      <c r="C27" s="184"/>
      <c r="D27" s="184"/>
      <c r="E27" s="185"/>
    </row>
    <row r="28" spans="2:5" ht="12.6" customHeight="1">
      <c r="B28" s="51" t="s">
        <v>117</v>
      </c>
      <c r="C28" s="52" t="s">
        <v>118</v>
      </c>
      <c r="D28" s="67">
        <v>18.5</v>
      </c>
      <c r="E28" s="86">
        <v>18.5</v>
      </c>
    </row>
    <row r="29" spans="2:5" ht="12.6" customHeight="1">
      <c r="B29" s="39" t="s">
        <v>98</v>
      </c>
      <c r="C29" s="42" t="s">
        <v>99</v>
      </c>
      <c r="D29" s="67">
        <v>8.25</v>
      </c>
      <c r="E29" s="86">
        <v>8.25</v>
      </c>
    </row>
    <row r="30" spans="2:5" ht="12.6" customHeight="1">
      <c r="B30" s="39" t="s">
        <v>140</v>
      </c>
      <c r="C30" s="42" t="s">
        <v>139</v>
      </c>
      <c r="D30" s="67">
        <v>0.94</v>
      </c>
      <c r="E30" s="86">
        <v>0.94</v>
      </c>
    </row>
    <row r="31" spans="2:5" ht="12.6" customHeight="1">
      <c r="B31" s="51" t="s">
        <v>100</v>
      </c>
      <c r="C31" s="52" t="s">
        <v>101</v>
      </c>
      <c r="D31" s="67">
        <v>4.5199999999999996</v>
      </c>
      <c r="E31" s="86">
        <v>4.5999999999999996</v>
      </c>
    </row>
    <row r="32" spans="2:5" ht="16.5" customHeight="1">
      <c r="B32" s="186" t="s">
        <v>296</v>
      </c>
      <c r="C32" s="186"/>
      <c r="D32" s="186"/>
      <c r="E32" s="186"/>
    </row>
    <row r="33" spans="2:5" ht="16.5" customHeight="1">
      <c r="B33" s="43" t="s">
        <v>29</v>
      </c>
      <c r="C33" s="43" t="s">
        <v>13</v>
      </c>
      <c r="D33" s="43" t="s">
        <v>33</v>
      </c>
      <c r="E33" s="43" t="s">
        <v>34</v>
      </c>
    </row>
    <row r="34" spans="2:5" ht="12.6" customHeight="1">
      <c r="B34" s="195" t="s">
        <v>22</v>
      </c>
      <c r="C34" s="196"/>
      <c r="D34" s="196"/>
      <c r="E34" s="197"/>
    </row>
    <row r="35" spans="2:5" ht="12.6" customHeight="1">
      <c r="B35" s="39" t="s">
        <v>92</v>
      </c>
      <c r="C35" s="42" t="s">
        <v>93</v>
      </c>
      <c r="D35" s="71">
        <v>0.35</v>
      </c>
      <c r="E35" s="72">
        <v>0.35</v>
      </c>
    </row>
    <row r="36" spans="2:5" ht="12.6" customHeight="1">
      <c r="B36" s="39" t="s">
        <v>68</v>
      </c>
      <c r="C36" s="78" t="s">
        <v>69</v>
      </c>
      <c r="D36" s="71">
        <v>0.34</v>
      </c>
      <c r="E36" s="72">
        <v>0.34</v>
      </c>
    </row>
    <row r="37" spans="2:5" ht="12.6" customHeight="1">
      <c r="B37" s="39" t="s">
        <v>66</v>
      </c>
      <c r="C37" s="42" t="s">
        <v>127</v>
      </c>
      <c r="D37" s="71">
        <v>0.24</v>
      </c>
      <c r="E37" s="72">
        <v>0.24</v>
      </c>
    </row>
    <row r="38" spans="2:5" ht="12.6" customHeight="1">
      <c r="B38" s="39" t="s">
        <v>142</v>
      </c>
      <c r="C38" s="42" t="s">
        <v>141</v>
      </c>
      <c r="D38" s="76">
        <v>1</v>
      </c>
      <c r="E38" s="76">
        <v>1</v>
      </c>
    </row>
    <row r="39" spans="2:5" ht="12.6" customHeight="1">
      <c r="B39" s="39" t="s">
        <v>146</v>
      </c>
      <c r="C39" s="42" t="s">
        <v>145</v>
      </c>
      <c r="D39" s="77">
        <v>1</v>
      </c>
      <c r="E39" s="76">
        <v>1</v>
      </c>
    </row>
    <row r="40" spans="2:5" ht="12.6" customHeight="1">
      <c r="B40" s="39" t="s">
        <v>148</v>
      </c>
      <c r="C40" s="42" t="s">
        <v>147</v>
      </c>
      <c r="D40" s="79">
        <v>1</v>
      </c>
      <c r="E40" s="79">
        <v>1</v>
      </c>
    </row>
    <row r="41" spans="2:5" ht="12.6" customHeight="1">
      <c r="B41" s="39" t="s">
        <v>155</v>
      </c>
      <c r="C41" s="42" t="s">
        <v>156</v>
      </c>
      <c r="D41" s="79">
        <v>1</v>
      </c>
      <c r="E41" s="79">
        <v>1</v>
      </c>
    </row>
    <row r="42" spans="2:5" ht="12.6" customHeight="1">
      <c r="B42" s="39" t="s">
        <v>176</v>
      </c>
      <c r="C42" s="42" t="s">
        <v>175</v>
      </c>
      <c r="D42" s="80">
        <v>1</v>
      </c>
      <c r="E42" s="80">
        <v>1</v>
      </c>
    </row>
    <row r="43" spans="2:5" ht="12.6" customHeight="1">
      <c r="B43" s="39" t="s">
        <v>182</v>
      </c>
      <c r="C43" s="42" t="s">
        <v>181</v>
      </c>
      <c r="D43" s="71">
        <v>0.81</v>
      </c>
      <c r="E43" s="72">
        <v>0.81</v>
      </c>
    </row>
    <row r="44" spans="2:5" ht="12.6" customHeight="1">
      <c r="B44" s="39" t="s">
        <v>203</v>
      </c>
      <c r="C44" s="42" t="s">
        <v>204</v>
      </c>
      <c r="D44" s="73">
        <v>1</v>
      </c>
      <c r="E44" s="72">
        <v>1</v>
      </c>
    </row>
    <row r="45" spans="2:5" ht="12.6" customHeight="1">
      <c r="B45" s="39" t="s">
        <v>231</v>
      </c>
      <c r="C45" s="42" t="s">
        <v>230</v>
      </c>
      <c r="D45" s="73" t="s">
        <v>37</v>
      </c>
      <c r="E45" s="73" t="s">
        <v>37</v>
      </c>
    </row>
    <row r="46" spans="2:5" ht="12.6" customHeight="1">
      <c r="B46" s="39" t="s">
        <v>177</v>
      </c>
      <c r="C46" s="42" t="s">
        <v>178</v>
      </c>
      <c r="D46" s="73">
        <v>1</v>
      </c>
      <c r="E46" s="72">
        <v>1</v>
      </c>
    </row>
    <row r="47" spans="2:5" ht="12.6" customHeight="1">
      <c r="B47" s="39" t="s">
        <v>123</v>
      </c>
      <c r="C47" s="42" t="s">
        <v>124</v>
      </c>
      <c r="D47" s="73">
        <v>1</v>
      </c>
      <c r="E47" s="72">
        <v>1</v>
      </c>
    </row>
    <row r="48" spans="2:5" ht="12.6" customHeight="1">
      <c r="B48" s="51" t="s">
        <v>201</v>
      </c>
      <c r="C48" s="52" t="s">
        <v>202</v>
      </c>
      <c r="D48" s="88">
        <v>0.39</v>
      </c>
      <c r="E48" s="86">
        <v>0.39</v>
      </c>
    </row>
    <row r="49" spans="2:5" ht="12.6" customHeight="1">
      <c r="B49" s="51" t="s">
        <v>272</v>
      </c>
      <c r="C49" s="52" t="s">
        <v>273</v>
      </c>
      <c r="D49" s="88">
        <v>1</v>
      </c>
      <c r="E49" s="86">
        <v>1</v>
      </c>
    </row>
    <row r="50" spans="2:5" ht="12.6" customHeight="1">
      <c r="B50" s="195" t="s">
        <v>52</v>
      </c>
      <c r="C50" s="196"/>
      <c r="D50" s="196"/>
      <c r="E50" s="197"/>
    </row>
    <row r="51" spans="2:5" ht="12.6" customHeight="1">
      <c r="B51" s="39" t="s">
        <v>243</v>
      </c>
      <c r="C51" s="42" t="s">
        <v>244</v>
      </c>
      <c r="D51" s="73">
        <v>2.2999999999999998</v>
      </c>
      <c r="E51" s="72">
        <v>2.2999999999999998</v>
      </c>
    </row>
    <row r="52" spans="2:5" ht="12.6" customHeight="1">
      <c r="B52" s="198" t="s">
        <v>35</v>
      </c>
      <c r="C52" s="188"/>
      <c r="D52" s="188"/>
      <c r="E52" s="189"/>
    </row>
    <row r="53" spans="2:5" ht="12.6" customHeight="1">
      <c r="B53" s="39" t="s">
        <v>121</v>
      </c>
      <c r="C53" s="42" t="s">
        <v>122</v>
      </c>
      <c r="D53" s="66">
        <v>0.55000000000000004</v>
      </c>
      <c r="E53" s="72">
        <v>0.55000000000000004</v>
      </c>
    </row>
    <row r="54" spans="2:5" ht="12.6" customHeight="1">
      <c r="B54" s="39" t="s">
        <v>76</v>
      </c>
      <c r="C54" s="42" t="s">
        <v>77</v>
      </c>
      <c r="D54" s="67">
        <v>0.98</v>
      </c>
      <c r="E54" s="86">
        <v>0.98</v>
      </c>
    </row>
    <row r="55" spans="2:5" ht="12.6" customHeight="1">
      <c r="B55" s="39" t="s">
        <v>196</v>
      </c>
      <c r="C55" s="42" t="s">
        <v>195</v>
      </c>
      <c r="D55" s="67">
        <v>0.57999999999999996</v>
      </c>
      <c r="E55" s="86">
        <v>0.57999999999999996</v>
      </c>
    </row>
    <row r="56" spans="2:5" ht="12.6" customHeight="1">
      <c r="B56" s="198" t="s">
        <v>36</v>
      </c>
      <c r="C56" s="188"/>
      <c r="D56" s="188"/>
      <c r="E56" s="189"/>
    </row>
    <row r="57" spans="2:5" ht="12.6" customHeight="1">
      <c r="B57" s="39" t="s">
        <v>102</v>
      </c>
      <c r="C57" s="42" t="s">
        <v>103</v>
      </c>
      <c r="D57" s="71">
        <v>0.9</v>
      </c>
      <c r="E57" s="72">
        <v>0.9</v>
      </c>
    </row>
    <row r="58" spans="2:5" ht="12.6" customHeight="1">
      <c r="B58" s="39" t="s">
        <v>149</v>
      </c>
      <c r="C58" s="42" t="s">
        <v>150</v>
      </c>
      <c r="D58" s="71">
        <v>0.2</v>
      </c>
      <c r="E58" s="72">
        <v>0.2</v>
      </c>
    </row>
    <row r="59" spans="2:5" ht="12.6" customHeight="1">
      <c r="B59" s="51" t="s">
        <v>162</v>
      </c>
      <c r="C59" s="52" t="s">
        <v>161</v>
      </c>
      <c r="D59" s="99">
        <v>0.56999999999999995</v>
      </c>
      <c r="E59" s="86"/>
    </row>
    <row r="60" spans="2:5" ht="12.6" customHeight="1">
      <c r="B60" s="192" t="s">
        <v>24</v>
      </c>
      <c r="C60" s="193"/>
      <c r="D60" s="193"/>
      <c r="E60" s="194"/>
    </row>
    <row r="61" spans="2:5" ht="12.6" customHeight="1">
      <c r="B61" s="48" t="s">
        <v>106</v>
      </c>
      <c r="C61" s="49" t="s">
        <v>107</v>
      </c>
      <c r="D61" s="71" t="s">
        <v>37</v>
      </c>
      <c r="E61" s="72" t="s">
        <v>37</v>
      </c>
    </row>
    <row r="62" spans="2:5" ht="12.6" customHeight="1">
      <c r="B62" s="48" t="s">
        <v>119</v>
      </c>
      <c r="C62" s="49" t="s">
        <v>120</v>
      </c>
      <c r="D62" s="71">
        <v>1.5</v>
      </c>
      <c r="E62" s="72">
        <v>1.5</v>
      </c>
    </row>
    <row r="63" spans="2:5" ht="12.6" customHeight="1">
      <c r="B63" s="198" t="s">
        <v>25</v>
      </c>
      <c r="C63" s="188"/>
      <c r="D63" s="188"/>
      <c r="E63" s="189"/>
    </row>
    <row r="64" spans="2:5" ht="12.6" customHeight="1">
      <c r="B64" s="51" t="s">
        <v>184</v>
      </c>
      <c r="C64" s="52" t="s">
        <v>183</v>
      </c>
      <c r="D64" s="67">
        <v>69.5</v>
      </c>
      <c r="E64" s="86">
        <v>69.5</v>
      </c>
    </row>
    <row r="65" spans="2:5" ht="12.6" customHeight="1">
      <c r="B65" s="198" t="s">
        <v>27</v>
      </c>
      <c r="C65" s="188"/>
      <c r="D65" s="188"/>
      <c r="E65" s="189"/>
    </row>
    <row r="66" spans="2:5" ht="12.6" customHeight="1">
      <c r="B66" s="39" t="s">
        <v>64</v>
      </c>
      <c r="C66" s="42" t="s">
        <v>65</v>
      </c>
      <c r="D66" s="81" t="s">
        <v>37</v>
      </c>
      <c r="E66" s="81" t="s">
        <v>37</v>
      </c>
    </row>
    <row r="67" spans="2:5" ht="12.6" customHeight="1"/>
  </sheetData>
  <mergeCells count="15">
    <mergeCell ref="B34:E34"/>
    <mergeCell ref="B65:E65"/>
    <mergeCell ref="B56:E56"/>
    <mergeCell ref="B52:E52"/>
    <mergeCell ref="B60:E60"/>
    <mergeCell ref="B63:E63"/>
    <mergeCell ref="B50:E50"/>
    <mergeCell ref="B1:E1"/>
    <mergeCell ref="B3:E3"/>
    <mergeCell ref="B32:E32"/>
    <mergeCell ref="B17:E17"/>
    <mergeCell ref="B12:E12"/>
    <mergeCell ref="B20:E20"/>
    <mergeCell ref="B27:E27"/>
    <mergeCell ref="B15:E15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topLeftCell="A10" zoomScaleNormal="100" workbookViewId="0">
      <selection activeCell="D12" sqref="D12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99" t="s">
        <v>61</v>
      </c>
      <c r="C1" s="199"/>
      <c r="D1" s="199"/>
    </row>
    <row r="2" spans="1:4" s="24" customFormat="1" ht="34.5" customHeight="1">
      <c r="B2" s="34" t="s">
        <v>29</v>
      </c>
      <c r="C2" s="53" t="s">
        <v>50</v>
      </c>
      <c r="D2" s="34" t="s">
        <v>51</v>
      </c>
    </row>
    <row r="3" spans="1:4" ht="57" customHeight="1">
      <c r="B3" s="54" t="s">
        <v>38</v>
      </c>
      <c r="C3" s="61">
        <v>42191</v>
      </c>
      <c r="D3" s="55" t="s">
        <v>212</v>
      </c>
    </row>
    <row r="4" spans="1:4" ht="55.5" customHeight="1">
      <c r="B4" s="54" t="s">
        <v>39</v>
      </c>
      <c r="C4" s="61">
        <v>42222</v>
      </c>
      <c r="D4" s="55" t="s">
        <v>211</v>
      </c>
    </row>
    <row r="5" spans="1:4" ht="62.25" customHeight="1">
      <c r="B5" s="54" t="s">
        <v>40</v>
      </c>
      <c r="C5" s="61">
        <v>42564</v>
      </c>
      <c r="D5" s="55" t="s">
        <v>210</v>
      </c>
    </row>
    <row r="6" spans="1:4" ht="53.25" customHeight="1">
      <c r="B6" s="54" t="s">
        <v>45</v>
      </c>
      <c r="C6" s="61">
        <v>42922</v>
      </c>
      <c r="D6" s="55" t="s">
        <v>213</v>
      </c>
    </row>
    <row r="7" spans="1:4" ht="36" customHeight="1">
      <c r="B7" s="54" t="s">
        <v>46</v>
      </c>
      <c r="C7" s="61">
        <v>42953</v>
      </c>
      <c r="D7" s="55" t="s">
        <v>168</v>
      </c>
    </row>
    <row r="8" spans="1:4" ht="53.25" customHeight="1">
      <c r="B8" s="54" t="s">
        <v>44</v>
      </c>
      <c r="C8" s="61">
        <v>42953</v>
      </c>
      <c r="D8" s="55" t="s">
        <v>209</v>
      </c>
    </row>
    <row r="9" spans="1:4" ht="39.950000000000003" customHeight="1">
      <c r="B9" s="54" t="s">
        <v>43</v>
      </c>
      <c r="C9" s="61">
        <v>42799</v>
      </c>
      <c r="D9" s="55" t="s">
        <v>169</v>
      </c>
    </row>
    <row r="10" spans="1:4" ht="66.75" customHeight="1">
      <c r="B10" s="54" t="s">
        <v>41</v>
      </c>
      <c r="C10" s="61">
        <v>42591</v>
      </c>
      <c r="D10" s="55" t="s">
        <v>207</v>
      </c>
    </row>
    <row r="11" spans="1:4" ht="32.25" customHeight="1">
      <c r="B11" s="56" t="s">
        <v>42</v>
      </c>
      <c r="C11" s="61">
        <v>42740</v>
      </c>
      <c r="D11" s="55" t="s">
        <v>135</v>
      </c>
    </row>
    <row r="12" spans="1:4" ht="53.25" customHeight="1">
      <c r="B12" s="57" t="s">
        <v>57</v>
      </c>
      <c r="C12" s="61">
        <v>43654</v>
      </c>
      <c r="D12" s="55" t="s">
        <v>294</v>
      </c>
    </row>
    <row r="13" spans="1:4" ht="39.950000000000003" customHeight="1">
      <c r="B13" s="57" t="s">
        <v>58</v>
      </c>
      <c r="C13" s="61">
        <v>43697</v>
      </c>
      <c r="D13" s="55" t="s">
        <v>208</v>
      </c>
    </row>
    <row r="14" spans="1:4" ht="39.950000000000003" customHeight="1">
      <c r="B14" s="57" t="s">
        <v>59</v>
      </c>
      <c r="C14" s="61">
        <v>43697</v>
      </c>
      <c r="D14" s="55" t="s">
        <v>215</v>
      </c>
    </row>
    <row r="15" spans="1:4" ht="39.950000000000003" customHeight="1">
      <c r="B15" s="57" t="s">
        <v>60</v>
      </c>
      <c r="C15" s="61">
        <v>43697</v>
      </c>
      <c r="D15" s="55" t="s">
        <v>170</v>
      </c>
    </row>
    <row r="16" spans="1:4" ht="39.950000000000003" customHeight="1">
      <c r="B16" s="38" t="s">
        <v>72</v>
      </c>
      <c r="C16" s="61">
        <v>44138</v>
      </c>
      <c r="D16" s="58" t="s">
        <v>171</v>
      </c>
    </row>
    <row r="17" spans="2:4" ht="39.950000000000003" customHeight="1">
      <c r="B17" s="38" t="s">
        <v>74</v>
      </c>
      <c r="C17" s="61">
        <v>44138</v>
      </c>
      <c r="D17" s="58" t="s">
        <v>214</v>
      </c>
    </row>
    <row r="18" spans="2:4" ht="33.75" customHeight="1">
      <c r="B18" s="38" t="s">
        <v>73</v>
      </c>
      <c r="C18" s="61">
        <v>44138</v>
      </c>
      <c r="D18" s="58" t="s">
        <v>172</v>
      </c>
    </row>
    <row r="19" spans="2:4" ht="31.5" customHeight="1">
      <c r="B19" s="38" t="s">
        <v>114</v>
      </c>
      <c r="C19" s="61">
        <v>44382</v>
      </c>
      <c r="D19" s="58" t="s">
        <v>293</v>
      </c>
    </row>
    <row r="20" spans="2:4" ht="39.950000000000003" customHeight="1">
      <c r="B20" s="48" t="s">
        <v>136</v>
      </c>
      <c r="C20" s="87">
        <v>44437</v>
      </c>
      <c r="D20" s="58" t="s">
        <v>206</v>
      </c>
    </row>
    <row r="21" spans="2:4" ht="31.5" customHeight="1">
      <c r="B21" s="51" t="s">
        <v>165</v>
      </c>
      <c r="C21" s="87">
        <v>44458</v>
      </c>
      <c r="D21" s="58" t="s">
        <v>173</v>
      </c>
    </row>
    <row r="22" spans="2:4" ht="31.5" customHeight="1">
      <c r="B22" s="39" t="s">
        <v>166</v>
      </c>
      <c r="C22" s="87">
        <v>44458</v>
      </c>
      <c r="D22" s="58" t="s">
        <v>174</v>
      </c>
    </row>
    <row r="23" spans="2:4" ht="32.25" customHeight="1">
      <c r="B23" s="48" t="s">
        <v>167</v>
      </c>
      <c r="C23" s="87">
        <v>44458</v>
      </c>
      <c r="D23" s="58" t="s">
        <v>205</v>
      </c>
    </row>
    <row r="24" spans="2:4" ht="53.25" customHeight="1">
      <c r="B24" s="89" t="s">
        <v>262</v>
      </c>
      <c r="C24" s="87">
        <v>44553</v>
      </c>
      <c r="D24" s="58" t="s">
        <v>264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topLeftCell="B7" zoomScaleNormal="100" workbookViewId="0">
      <selection activeCell="C1" sqref="C1:D1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6.25" style="46" customWidth="1"/>
    <col min="6" max="6" width="13.5" style="46" bestFit="1" customWidth="1"/>
    <col min="7" max="230" width="9" style="46"/>
    <col min="231" max="231" width="0" style="46" hidden="1" customWidth="1"/>
    <col min="232" max="232" width="1" style="46" customWidth="1"/>
    <col min="233" max="233" width="21.75" style="46" customWidth="1"/>
    <col min="234" max="234" width="91.875" style="46" customWidth="1"/>
    <col min="235" max="486" width="9" style="46"/>
    <col min="487" max="487" width="0" style="46" hidden="1" customWidth="1"/>
    <col min="488" max="488" width="1" style="46" customWidth="1"/>
    <col min="489" max="489" width="21.75" style="46" customWidth="1"/>
    <col min="490" max="490" width="91.875" style="46" customWidth="1"/>
    <col min="491" max="742" width="9" style="46"/>
    <col min="743" max="743" width="0" style="46" hidden="1" customWidth="1"/>
    <col min="744" max="744" width="1" style="46" customWidth="1"/>
    <col min="745" max="745" width="21.75" style="46" customWidth="1"/>
    <col min="746" max="746" width="91.875" style="46" customWidth="1"/>
    <col min="747" max="998" width="9" style="46"/>
    <col min="999" max="999" width="0" style="46" hidden="1" customWidth="1"/>
    <col min="1000" max="1000" width="1" style="46" customWidth="1"/>
    <col min="1001" max="1001" width="21.75" style="46" customWidth="1"/>
    <col min="1002" max="1002" width="91.875" style="46" customWidth="1"/>
    <col min="1003" max="1254" width="9" style="46"/>
    <col min="1255" max="1255" width="0" style="46" hidden="1" customWidth="1"/>
    <col min="1256" max="1256" width="1" style="46" customWidth="1"/>
    <col min="1257" max="1257" width="21.75" style="46" customWidth="1"/>
    <col min="1258" max="1258" width="91.875" style="46" customWidth="1"/>
    <col min="1259" max="1510" width="9" style="46"/>
    <col min="1511" max="1511" width="0" style="46" hidden="1" customWidth="1"/>
    <col min="1512" max="1512" width="1" style="46" customWidth="1"/>
    <col min="1513" max="1513" width="21.75" style="46" customWidth="1"/>
    <col min="1514" max="1514" width="91.875" style="46" customWidth="1"/>
    <col min="1515" max="1766" width="9" style="46"/>
    <col min="1767" max="1767" width="0" style="46" hidden="1" customWidth="1"/>
    <col min="1768" max="1768" width="1" style="46" customWidth="1"/>
    <col min="1769" max="1769" width="21.75" style="46" customWidth="1"/>
    <col min="1770" max="1770" width="91.875" style="46" customWidth="1"/>
    <col min="1771" max="2022" width="9" style="46"/>
    <col min="2023" max="2023" width="0" style="46" hidden="1" customWidth="1"/>
    <col min="2024" max="2024" width="1" style="46" customWidth="1"/>
    <col min="2025" max="2025" width="21.75" style="46" customWidth="1"/>
    <col min="2026" max="2026" width="91.875" style="46" customWidth="1"/>
    <col min="2027" max="2278" width="9" style="46"/>
    <col min="2279" max="2279" width="0" style="46" hidden="1" customWidth="1"/>
    <col min="2280" max="2280" width="1" style="46" customWidth="1"/>
    <col min="2281" max="2281" width="21.75" style="46" customWidth="1"/>
    <col min="2282" max="2282" width="91.875" style="46" customWidth="1"/>
    <col min="2283" max="2534" width="9" style="46"/>
    <col min="2535" max="2535" width="0" style="46" hidden="1" customWidth="1"/>
    <col min="2536" max="2536" width="1" style="46" customWidth="1"/>
    <col min="2537" max="2537" width="21.75" style="46" customWidth="1"/>
    <col min="2538" max="2538" width="91.875" style="46" customWidth="1"/>
    <col min="2539" max="2790" width="9" style="46"/>
    <col min="2791" max="2791" width="0" style="46" hidden="1" customWidth="1"/>
    <col min="2792" max="2792" width="1" style="46" customWidth="1"/>
    <col min="2793" max="2793" width="21.75" style="46" customWidth="1"/>
    <col min="2794" max="2794" width="91.875" style="46" customWidth="1"/>
    <col min="2795" max="3046" width="9" style="46"/>
    <col min="3047" max="3047" width="0" style="46" hidden="1" customWidth="1"/>
    <col min="3048" max="3048" width="1" style="46" customWidth="1"/>
    <col min="3049" max="3049" width="21.75" style="46" customWidth="1"/>
    <col min="3050" max="3050" width="91.875" style="46" customWidth="1"/>
    <col min="3051" max="3302" width="9" style="46"/>
    <col min="3303" max="3303" width="0" style="46" hidden="1" customWidth="1"/>
    <col min="3304" max="3304" width="1" style="46" customWidth="1"/>
    <col min="3305" max="3305" width="21.75" style="46" customWidth="1"/>
    <col min="3306" max="3306" width="91.875" style="46" customWidth="1"/>
    <col min="3307" max="3558" width="9" style="46"/>
    <col min="3559" max="3559" width="0" style="46" hidden="1" customWidth="1"/>
    <col min="3560" max="3560" width="1" style="46" customWidth="1"/>
    <col min="3561" max="3561" width="21.75" style="46" customWidth="1"/>
    <col min="3562" max="3562" width="91.875" style="46" customWidth="1"/>
    <col min="3563" max="3814" width="9" style="46"/>
    <col min="3815" max="3815" width="0" style="46" hidden="1" customWidth="1"/>
    <col min="3816" max="3816" width="1" style="46" customWidth="1"/>
    <col min="3817" max="3817" width="21.75" style="46" customWidth="1"/>
    <col min="3818" max="3818" width="91.875" style="46" customWidth="1"/>
    <col min="3819" max="4070" width="9" style="46"/>
    <col min="4071" max="4071" width="0" style="46" hidden="1" customWidth="1"/>
    <col min="4072" max="4072" width="1" style="46" customWidth="1"/>
    <col min="4073" max="4073" width="21.75" style="46" customWidth="1"/>
    <col min="4074" max="4074" width="91.875" style="46" customWidth="1"/>
    <col min="4075" max="4326" width="9" style="46"/>
    <col min="4327" max="4327" width="0" style="46" hidden="1" customWidth="1"/>
    <col min="4328" max="4328" width="1" style="46" customWidth="1"/>
    <col min="4329" max="4329" width="21.75" style="46" customWidth="1"/>
    <col min="4330" max="4330" width="91.875" style="46" customWidth="1"/>
    <col min="4331" max="4582" width="9" style="46"/>
    <col min="4583" max="4583" width="0" style="46" hidden="1" customWidth="1"/>
    <col min="4584" max="4584" width="1" style="46" customWidth="1"/>
    <col min="4585" max="4585" width="21.75" style="46" customWidth="1"/>
    <col min="4586" max="4586" width="91.875" style="46" customWidth="1"/>
    <col min="4587" max="4838" width="9" style="46"/>
    <col min="4839" max="4839" width="0" style="46" hidden="1" customWidth="1"/>
    <col min="4840" max="4840" width="1" style="46" customWidth="1"/>
    <col min="4841" max="4841" width="21.75" style="46" customWidth="1"/>
    <col min="4842" max="4842" width="91.875" style="46" customWidth="1"/>
    <col min="4843" max="5094" width="9" style="46"/>
    <col min="5095" max="5095" width="0" style="46" hidden="1" customWidth="1"/>
    <col min="5096" max="5096" width="1" style="46" customWidth="1"/>
    <col min="5097" max="5097" width="21.75" style="46" customWidth="1"/>
    <col min="5098" max="5098" width="91.875" style="46" customWidth="1"/>
    <col min="5099" max="5350" width="9" style="46"/>
    <col min="5351" max="5351" width="0" style="46" hidden="1" customWidth="1"/>
    <col min="5352" max="5352" width="1" style="46" customWidth="1"/>
    <col min="5353" max="5353" width="21.75" style="46" customWidth="1"/>
    <col min="5354" max="5354" width="91.875" style="46" customWidth="1"/>
    <col min="5355" max="5606" width="9" style="46"/>
    <col min="5607" max="5607" width="0" style="46" hidden="1" customWidth="1"/>
    <col min="5608" max="5608" width="1" style="46" customWidth="1"/>
    <col min="5609" max="5609" width="21.75" style="46" customWidth="1"/>
    <col min="5610" max="5610" width="91.875" style="46" customWidth="1"/>
    <col min="5611" max="5862" width="9" style="46"/>
    <col min="5863" max="5863" width="0" style="46" hidden="1" customWidth="1"/>
    <col min="5864" max="5864" width="1" style="46" customWidth="1"/>
    <col min="5865" max="5865" width="21.75" style="46" customWidth="1"/>
    <col min="5866" max="5866" width="91.875" style="46" customWidth="1"/>
    <col min="5867" max="6118" width="9" style="46"/>
    <col min="6119" max="6119" width="0" style="46" hidden="1" customWidth="1"/>
    <col min="6120" max="6120" width="1" style="46" customWidth="1"/>
    <col min="6121" max="6121" width="21.75" style="46" customWidth="1"/>
    <col min="6122" max="6122" width="91.875" style="46" customWidth="1"/>
    <col min="6123" max="6374" width="9" style="46"/>
    <col min="6375" max="6375" width="0" style="46" hidden="1" customWidth="1"/>
    <col min="6376" max="6376" width="1" style="46" customWidth="1"/>
    <col min="6377" max="6377" width="21.75" style="46" customWidth="1"/>
    <col min="6378" max="6378" width="91.875" style="46" customWidth="1"/>
    <col min="6379" max="6630" width="9" style="46"/>
    <col min="6631" max="6631" width="0" style="46" hidden="1" customWidth="1"/>
    <col min="6632" max="6632" width="1" style="46" customWidth="1"/>
    <col min="6633" max="6633" width="21.75" style="46" customWidth="1"/>
    <col min="6634" max="6634" width="91.875" style="46" customWidth="1"/>
    <col min="6635" max="6886" width="9" style="46"/>
    <col min="6887" max="6887" width="0" style="46" hidden="1" customWidth="1"/>
    <col min="6888" max="6888" width="1" style="46" customWidth="1"/>
    <col min="6889" max="6889" width="21.75" style="46" customWidth="1"/>
    <col min="6890" max="6890" width="91.875" style="46" customWidth="1"/>
    <col min="6891" max="7142" width="9" style="46"/>
    <col min="7143" max="7143" width="0" style="46" hidden="1" customWidth="1"/>
    <col min="7144" max="7144" width="1" style="46" customWidth="1"/>
    <col min="7145" max="7145" width="21.75" style="46" customWidth="1"/>
    <col min="7146" max="7146" width="91.875" style="46" customWidth="1"/>
    <col min="7147" max="7398" width="9" style="46"/>
    <col min="7399" max="7399" width="0" style="46" hidden="1" customWidth="1"/>
    <col min="7400" max="7400" width="1" style="46" customWidth="1"/>
    <col min="7401" max="7401" width="21.75" style="46" customWidth="1"/>
    <col min="7402" max="7402" width="91.875" style="46" customWidth="1"/>
    <col min="7403" max="7654" width="9" style="46"/>
    <col min="7655" max="7655" width="0" style="46" hidden="1" customWidth="1"/>
    <col min="7656" max="7656" width="1" style="46" customWidth="1"/>
    <col min="7657" max="7657" width="21.75" style="46" customWidth="1"/>
    <col min="7658" max="7658" width="91.875" style="46" customWidth="1"/>
    <col min="7659" max="7910" width="9" style="46"/>
    <col min="7911" max="7911" width="0" style="46" hidden="1" customWidth="1"/>
    <col min="7912" max="7912" width="1" style="46" customWidth="1"/>
    <col min="7913" max="7913" width="21.75" style="46" customWidth="1"/>
    <col min="7914" max="7914" width="91.875" style="46" customWidth="1"/>
    <col min="7915" max="8166" width="9" style="46"/>
    <col min="8167" max="8167" width="0" style="46" hidden="1" customWidth="1"/>
    <col min="8168" max="8168" width="1" style="46" customWidth="1"/>
    <col min="8169" max="8169" width="21.75" style="46" customWidth="1"/>
    <col min="8170" max="8170" width="91.875" style="46" customWidth="1"/>
    <col min="8171" max="8422" width="9" style="46"/>
    <col min="8423" max="8423" width="0" style="46" hidden="1" customWidth="1"/>
    <col min="8424" max="8424" width="1" style="46" customWidth="1"/>
    <col min="8425" max="8425" width="21.75" style="46" customWidth="1"/>
    <col min="8426" max="8426" width="91.875" style="46" customWidth="1"/>
    <col min="8427" max="8678" width="9" style="46"/>
    <col min="8679" max="8679" width="0" style="46" hidden="1" customWidth="1"/>
    <col min="8680" max="8680" width="1" style="46" customWidth="1"/>
    <col min="8681" max="8681" width="21.75" style="46" customWidth="1"/>
    <col min="8682" max="8682" width="91.875" style="46" customWidth="1"/>
    <col min="8683" max="8934" width="9" style="46"/>
    <col min="8935" max="8935" width="0" style="46" hidden="1" customWidth="1"/>
    <col min="8936" max="8936" width="1" style="46" customWidth="1"/>
    <col min="8937" max="8937" width="21.75" style="46" customWidth="1"/>
    <col min="8938" max="8938" width="91.875" style="46" customWidth="1"/>
    <col min="8939" max="9190" width="9" style="46"/>
    <col min="9191" max="9191" width="0" style="46" hidden="1" customWidth="1"/>
    <col min="9192" max="9192" width="1" style="46" customWidth="1"/>
    <col min="9193" max="9193" width="21.75" style="46" customWidth="1"/>
    <col min="9194" max="9194" width="91.875" style="46" customWidth="1"/>
    <col min="9195" max="9446" width="9" style="46"/>
    <col min="9447" max="9447" width="0" style="46" hidden="1" customWidth="1"/>
    <col min="9448" max="9448" width="1" style="46" customWidth="1"/>
    <col min="9449" max="9449" width="21.75" style="46" customWidth="1"/>
    <col min="9450" max="9450" width="91.875" style="46" customWidth="1"/>
    <col min="9451" max="9702" width="9" style="46"/>
    <col min="9703" max="9703" width="0" style="46" hidden="1" customWidth="1"/>
    <col min="9704" max="9704" width="1" style="46" customWidth="1"/>
    <col min="9705" max="9705" width="21.75" style="46" customWidth="1"/>
    <col min="9706" max="9706" width="91.875" style="46" customWidth="1"/>
    <col min="9707" max="9958" width="9" style="46"/>
    <col min="9959" max="9959" width="0" style="46" hidden="1" customWidth="1"/>
    <col min="9960" max="9960" width="1" style="46" customWidth="1"/>
    <col min="9961" max="9961" width="21.75" style="46" customWidth="1"/>
    <col min="9962" max="9962" width="91.875" style="46" customWidth="1"/>
    <col min="9963" max="10214" width="9" style="46"/>
    <col min="10215" max="10215" width="0" style="46" hidden="1" customWidth="1"/>
    <col min="10216" max="10216" width="1" style="46" customWidth="1"/>
    <col min="10217" max="10217" width="21.75" style="46" customWidth="1"/>
    <col min="10218" max="10218" width="91.875" style="46" customWidth="1"/>
    <col min="10219" max="10470" width="9" style="46"/>
    <col min="10471" max="10471" width="0" style="46" hidden="1" customWidth="1"/>
    <col min="10472" max="10472" width="1" style="46" customWidth="1"/>
    <col min="10473" max="10473" width="21.75" style="46" customWidth="1"/>
    <col min="10474" max="10474" width="91.875" style="46" customWidth="1"/>
    <col min="10475" max="10726" width="9" style="46"/>
    <col min="10727" max="10727" width="0" style="46" hidden="1" customWidth="1"/>
    <col min="10728" max="10728" width="1" style="46" customWidth="1"/>
    <col min="10729" max="10729" width="21.75" style="46" customWidth="1"/>
    <col min="10730" max="10730" width="91.875" style="46" customWidth="1"/>
    <col min="10731" max="10982" width="9" style="46"/>
    <col min="10983" max="10983" width="0" style="46" hidden="1" customWidth="1"/>
    <col min="10984" max="10984" width="1" style="46" customWidth="1"/>
    <col min="10985" max="10985" width="21.75" style="46" customWidth="1"/>
    <col min="10986" max="10986" width="91.875" style="46" customWidth="1"/>
    <col min="10987" max="11238" width="9" style="46"/>
    <col min="11239" max="11239" width="0" style="46" hidden="1" customWidth="1"/>
    <col min="11240" max="11240" width="1" style="46" customWidth="1"/>
    <col min="11241" max="11241" width="21.75" style="46" customWidth="1"/>
    <col min="11242" max="11242" width="91.875" style="46" customWidth="1"/>
    <col min="11243" max="11494" width="9" style="46"/>
    <col min="11495" max="11495" width="0" style="46" hidden="1" customWidth="1"/>
    <col min="11496" max="11496" width="1" style="46" customWidth="1"/>
    <col min="11497" max="11497" width="21.75" style="46" customWidth="1"/>
    <col min="11498" max="11498" width="91.875" style="46" customWidth="1"/>
    <col min="11499" max="11750" width="9" style="46"/>
    <col min="11751" max="11751" width="0" style="46" hidden="1" customWidth="1"/>
    <col min="11752" max="11752" width="1" style="46" customWidth="1"/>
    <col min="11753" max="11753" width="21.75" style="46" customWidth="1"/>
    <col min="11754" max="11754" width="91.875" style="46" customWidth="1"/>
    <col min="11755" max="12006" width="9" style="46"/>
    <col min="12007" max="12007" width="0" style="46" hidden="1" customWidth="1"/>
    <col min="12008" max="12008" width="1" style="46" customWidth="1"/>
    <col min="12009" max="12009" width="21.75" style="46" customWidth="1"/>
    <col min="12010" max="12010" width="91.875" style="46" customWidth="1"/>
    <col min="12011" max="12262" width="9" style="46"/>
    <col min="12263" max="12263" width="0" style="46" hidden="1" customWidth="1"/>
    <col min="12264" max="12264" width="1" style="46" customWidth="1"/>
    <col min="12265" max="12265" width="21.75" style="46" customWidth="1"/>
    <col min="12266" max="12266" width="91.875" style="46" customWidth="1"/>
    <col min="12267" max="12518" width="9" style="46"/>
    <col min="12519" max="12519" width="0" style="46" hidden="1" customWidth="1"/>
    <col min="12520" max="12520" width="1" style="46" customWidth="1"/>
    <col min="12521" max="12521" width="21.75" style="46" customWidth="1"/>
    <col min="12522" max="12522" width="91.875" style="46" customWidth="1"/>
    <col min="12523" max="12774" width="9" style="46"/>
    <col min="12775" max="12775" width="0" style="46" hidden="1" customWidth="1"/>
    <col min="12776" max="12776" width="1" style="46" customWidth="1"/>
    <col min="12777" max="12777" width="21.75" style="46" customWidth="1"/>
    <col min="12778" max="12778" width="91.875" style="46" customWidth="1"/>
    <col min="12779" max="13030" width="9" style="46"/>
    <col min="13031" max="13031" width="0" style="46" hidden="1" customWidth="1"/>
    <col min="13032" max="13032" width="1" style="46" customWidth="1"/>
    <col min="13033" max="13033" width="21.75" style="46" customWidth="1"/>
    <col min="13034" max="13034" width="91.875" style="46" customWidth="1"/>
    <col min="13035" max="13286" width="9" style="46"/>
    <col min="13287" max="13287" width="0" style="46" hidden="1" customWidth="1"/>
    <col min="13288" max="13288" width="1" style="46" customWidth="1"/>
    <col min="13289" max="13289" width="21.75" style="46" customWidth="1"/>
    <col min="13290" max="13290" width="91.875" style="46" customWidth="1"/>
    <col min="13291" max="13542" width="9" style="46"/>
    <col min="13543" max="13543" width="0" style="46" hidden="1" customWidth="1"/>
    <col min="13544" max="13544" width="1" style="46" customWidth="1"/>
    <col min="13545" max="13545" width="21.75" style="46" customWidth="1"/>
    <col min="13546" max="13546" width="91.875" style="46" customWidth="1"/>
    <col min="13547" max="13798" width="9" style="46"/>
    <col min="13799" max="13799" width="0" style="46" hidden="1" customWidth="1"/>
    <col min="13800" max="13800" width="1" style="46" customWidth="1"/>
    <col min="13801" max="13801" width="21.75" style="46" customWidth="1"/>
    <col min="13802" max="13802" width="91.875" style="46" customWidth="1"/>
    <col min="13803" max="14054" width="9" style="46"/>
    <col min="14055" max="14055" width="0" style="46" hidden="1" customWidth="1"/>
    <col min="14056" max="14056" width="1" style="46" customWidth="1"/>
    <col min="14057" max="14057" width="21.75" style="46" customWidth="1"/>
    <col min="14058" max="14058" width="91.875" style="46" customWidth="1"/>
    <col min="14059" max="14310" width="9" style="46"/>
    <col min="14311" max="14311" width="0" style="46" hidden="1" customWidth="1"/>
    <col min="14312" max="14312" width="1" style="46" customWidth="1"/>
    <col min="14313" max="14313" width="21.75" style="46" customWidth="1"/>
    <col min="14314" max="14314" width="91.875" style="46" customWidth="1"/>
    <col min="14315" max="14566" width="9" style="46"/>
    <col min="14567" max="14567" width="0" style="46" hidden="1" customWidth="1"/>
    <col min="14568" max="14568" width="1" style="46" customWidth="1"/>
    <col min="14569" max="14569" width="21.75" style="46" customWidth="1"/>
    <col min="14570" max="14570" width="91.875" style="46" customWidth="1"/>
    <col min="14571" max="14822" width="9" style="46"/>
    <col min="14823" max="14823" width="0" style="46" hidden="1" customWidth="1"/>
    <col min="14824" max="14824" width="1" style="46" customWidth="1"/>
    <col min="14825" max="14825" width="21.75" style="46" customWidth="1"/>
    <col min="14826" max="14826" width="91.875" style="46" customWidth="1"/>
    <col min="14827" max="15078" width="9" style="46"/>
    <col min="15079" max="15079" width="0" style="46" hidden="1" customWidth="1"/>
    <col min="15080" max="15080" width="1" style="46" customWidth="1"/>
    <col min="15081" max="15081" width="21.75" style="46" customWidth="1"/>
    <col min="15082" max="15082" width="91.875" style="46" customWidth="1"/>
    <col min="15083" max="15334" width="9" style="46"/>
    <col min="15335" max="15335" width="0" style="46" hidden="1" customWidth="1"/>
    <col min="15336" max="15336" width="1" style="46" customWidth="1"/>
    <col min="15337" max="15337" width="21.75" style="46" customWidth="1"/>
    <col min="15338" max="15338" width="91.875" style="46" customWidth="1"/>
    <col min="15339" max="15590" width="9" style="46"/>
    <col min="15591" max="15591" width="0" style="46" hidden="1" customWidth="1"/>
    <col min="15592" max="15592" width="1" style="46" customWidth="1"/>
    <col min="15593" max="15593" width="21.75" style="46" customWidth="1"/>
    <col min="15594" max="15594" width="91.875" style="46" customWidth="1"/>
    <col min="15595" max="15846" width="9" style="46"/>
    <col min="15847" max="15847" width="0" style="46" hidden="1" customWidth="1"/>
    <col min="15848" max="15848" width="1" style="46" customWidth="1"/>
    <col min="15849" max="15849" width="21.75" style="46" customWidth="1"/>
    <col min="15850" max="15850" width="91.875" style="46" customWidth="1"/>
    <col min="15851" max="16384" width="9" style="46"/>
  </cols>
  <sheetData>
    <row r="1" spans="3:6" s="45" customFormat="1" ht="33.75" customHeight="1">
      <c r="C1" s="202" t="s">
        <v>295</v>
      </c>
      <c r="D1" s="203"/>
    </row>
    <row r="2" spans="3:6" ht="30.75" customHeight="1">
      <c r="C2" s="204" t="s">
        <v>95</v>
      </c>
      <c r="D2" s="204"/>
    </row>
    <row r="3" spans="3:6" ht="71.25" customHeight="1">
      <c r="C3" s="93" t="s">
        <v>282</v>
      </c>
      <c r="D3" s="63" t="s">
        <v>283</v>
      </c>
    </row>
    <row r="4" spans="3:6" ht="57.75" customHeight="1">
      <c r="C4" s="57" t="s">
        <v>263</v>
      </c>
      <c r="D4" s="63" t="s">
        <v>279</v>
      </c>
    </row>
    <row r="5" spans="3:6" ht="48.75" customHeight="1">
      <c r="C5" s="57" t="s">
        <v>57</v>
      </c>
      <c r="D5" s="63" t="s">
        <v>267</v>
      </c>
    </row>
    <row r="6" spans="3:6" ht="30.75" customHeight="1">
      <c r="C6" s="200" t="s">
        <v>260</v>
      </c>
      <c r="D6" s="200"/>
    </row>
    <row r="7" spans="3:6" ht="60.75" customHeight="1">
      <c r="C7" s="39" t="s">
        <v>249</v>
      </c>
      <c r="D7" s="63" t="s">
        <v>261</v>
      </c>
    </row>
    <row r="8" spans="3:6" ht="60.75" customHeight="1">
      <c r="C8" s="93" t="s">
        <v>278</v>
      </c>
      <c r="D8" s="63" t="s">
        <v>285</v>
      </c>
    </row>
    <row r="9" spans="3:6" ht="60.75" customHeight="1">
      <c r="C9" s="38" t="s">
        <v>266</v>
      </c>
      <c r="D9" s="63" t="s">
        <v>286</v>
      </c>
    </row>
    <row r="10" spans="3:6" ht="63.75" customHeight="1">
      <c r="C10" s="38" t="s">
        <v>268</v>
      </c>
      <c r="D10" s="63" t="s">
        <v>269</v>
      </c>
    </row>
    <row r="11" spans="3:6" ht="22.5" customHeight="1">
      <c r="C11" s="200" t="s">
        <v>284</v>
      </c>
      <c r="D11" s="200"/>
    </row>
    <row r="12" spans="3:6" ht="36.75" customHeight="1">
      <c r="C12" s="60" t="s">
        <v>133</v>
      </c>
      <c r="D12" s="59" t="s">
        <v>134</v>
      </c>
    </row>
    <row r="13" spans="3:6" ht="36.75" customHeight="1">
      <c r="C13" s="39" t="s">
        <v>234</v>
      </c>
      <c r="D13" s="59" t="s">
        <v>259</v>
      </c>
      <c r="F13" s="91"/>
    </row>
    <row r="14" spans="3:6" ht="36.75" customHeight="1">
      <c r="C14" s="39" t="s">
        <v>251</v>
      </c>
      <c r="D14" s="59" t="s">
        <v>276</v>
      </c>
      <c r="F14" s="91"/>
    </row>
    <row r="15" spans="3:6" ht="36.75" customHeight="1">
      <c r="C15" s="38" t="s">
        <v>252</v>
      </c>
      <c r="D15" s="59" t="s">
        <v>277</v>
      </c>
      <c r="F15" s="91"/>
    </row>
    <row r="16" spans="3:6" ht="27.75" customHeight="1">
      <c r="C16" s="200" t="s">
        <v>290</v>
      </c>
      <c r="D16" s="200"/>
      <c r="F16" s="91"/>
    </row>
    <row r="17" spans="3:6" ht="56.25" customHeight="1">
      <c r="C17" s="39" t="s">
        <v>251</v>
      </c>
      <c r="D17" s="98" t="s">
        <v>291</v>
      </c>
      <c r="F17" s="91"/>
    </row>
    <row r="18" spans="3:6" ht="23.25" customHeight="1">
      <c r="C18" s="201" t="s">
        <v>292</v>
      </c>
      <c r="D18" s="201"/>
    </row>
    <row r="19" spans="3:6" ht="46.5" customHeight="1">
      <c r="C19" s="51" t="s">
        <v>274</v>
      </c>
      <c r="D19" s="90" t="s">
        <v>275</v>
      </c>
      <c r="F19" s="92"/>
    </row>
    <row r="20" spans="3:6" ht="30.75" customHeight="1">
      <c r="C20" s="51" t="s">
        <v>229</v>
      </c>
      <c r="D20" s="59" t="s">
        <v>289</v>
      </c>
    </row>
    <row r="21" spans="3:6" ht="39.75" customHeight="1">
      <c r="C21" s="60" t="s">
        <v>105</v>
      </c>
      <c r="D21" s="59" t="s">
        <v>250</v>
      </c>
    </row>
    <row r="22" spans="3:6" ht="47.25" customHeight="1">
      <c r="C22" s="51" t="s">
        <v>221</v>
      </c>
      <c r="D22" s="59" t="s">
        <v>222</v>
      </c>
    </row>
    <row r="23" spans="3:6" ht="37.5" customHeight="1">
      <c r="C23" s="51" t="s">
        <v>247</v>
      </c>
      <c r="D23" s="59" t="s">
        <v>248</v>
      </c>
    </row>
  </sheetData>
  <mergeCells count="6">
    <mergeCell ref="C16:D16"/>
    <mergeCell ref="C18:D18"/>
    <mergeCell ref="C1:D1"/>
    <mergeCell ref="C11:D11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2022-01-16T09:00:11Z</cp:lastPrinted>
  <dcterms:created xsi:type="dcterms:W3CDTF">2018-01-02T05:37:56Z</dcterms:created>
  <dcterms:modified xsi:type="dcterms:W3CDTF">2022-01-16T09:30:34Z</dcterms:modified>
</cp:coreProperties>
</file>