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6230" windowWidth="20115" windowHeight="1185" activeTab="5"/>
  </bookViews>
  <sheets>
    <sheet name="المؤشرات الكلية" sheetId="11" r:id="rId1"/>
    <sheet name="منصة النظامي" sheetId="15" r:id="rId2"/>
    <sheet name="اجانب للمنصة النظامي" sheetId="16" r:id="rId3"/>
    <sheet name="منصة الثاني" sheetId="12" r:id="rId4"/>
    <sheet name="اجانب منصة ثاني" sheetId="20" r:id="rId5"/>
    <sheet name="سوق الثالث" sheetId="10" r:id="rId6"/>
    <sheet name="الغير المتداولة" sheetId="8" r:id="rId7"/>
    <sheet name="الشركات الموقوفة" sheetId="4" r:id="rId8"/>
    <sheet name="اخبار الشركات" sheetId="5" r:id="rId9"/>
  </sheets>
  <calcPr calcId="144525"/>
</workbook>
</file>

<file path=xl/calcChain.xml><?xml version="1.0" encoding="utf-8"?>
<calcChain xmlns="http://schemas.openxmlformats.org/spreadsheetml/2006/main">
  <c r="F7" i="20" l="1"/>
  <c r="F6" i="20"/>
  <c r="E6" i="20"/>
  <c r="E7" i="20" s="1"/>
  <c r="D6" i="20"/>
  <c r="D7" i="20" s="1"/>
  <c r="F19" i="16" l="1"/>
  <c r="E19" i="16"/>
  <c r="D19" i="16"/>
  <c r="F16" i="16"/>
  <c r="E16" i="16"/>
  <c r="D16" i="16"/>
  <c r="F7" i="16"/>
  <c r="F8" i="16" s="1"/>
  <c r="E7" i="16"/>
  <c r="E8" i="16" s="1"/>
  <c r="D7" i="16"/>
  <c r="D8" i="16" s="1"/>
  <c r="E20" i="16" l="1"/>
  <c r="F20" i="16"/>
  <c r="D20" i="16"/>
  <c r="B10" i="11"/>
  <c r="N35" i="15"/>
  <c r="M34" i="15"/>
  <c r="N34" i="15"/>
  <c r="L34" i="15"/>
  <c r="L35" i="15" s="1"/>
  <c r="M31" i="15"/>
  <c r="N31" i="15"/>
  <c r="L31" i="15"/>
  <c r="L28" i="15"/>
  <c r="M28" i="15"/>
  <c r="N28" i="15"/>
  <c r="L21" i="15"/>
  <c r="M21" i="15"/>
  <c r="M35" i="15" s="1"/>
  <c r="N21" i="15"/>
  <c r="M15" i="15"/>
  <c r="N15" i="15"/>
  <c r="L15" i="15"/>
  <c r="L12" i="15"/>
  <c r="M12" i="15"/>
  <c r="N12" i="15"/>
  <c r="L15" i="12"/>
  <c r="M15" i="12"/>
  <c r="K15" i="12"/>
  <c r="L14" i="12"/>
  <c r="M14" i="12"/>
  <c r="K14" i="12"/>
  <c r="L11" i="12"/>
  <c r="M11" i="12"/>
  <c r="K11" i="12"/>
  <c r="L8" i="12"/>
  <c r="M8" i="12"/>
  <c r="K8" i="12"/>
  <c r="L5" i="12"/>
  <c r="M5" i="12"/>
  <c r="K5" i="12"/>
  <c r="M16" i="10"/>
  <c r="N16" i="10"/>
  <c r="L16" i="10"/>
  <c r="M15" i="10"/>
  <c r="N15" i="10"/>
  <c r="L15" i="10"/>
  <c r="L12" i="10"/>
  <c r="M12" i="10"/>
  <c r="N12" i="10"/>
  <c r="M8" i="10"/>
  <c r="N8" i="10"/>
  <c r="L8" i="10"/>
  <c r="M5" i="10"/>
  <c r="N5" i="10"/>
  <c r="L5" i="10"/>
</calcChain>
</file>

<file path=xl/sharedStrings.xml><?xml version="1.0" encoding="utf-8"?>
<sst xmlns="http://schemas.openxmlformats.org/spreadsheetml/2006/main" count="504" uniqueCount="345">
  <si>
    <t>سوق العراق للاوراق المالية</t>
  </si>
  <si>
    <t xml:space="preserve">القيمة المتداولة </t>
  </si>
  <si>
    <t xml:space="preserve">الاسهم المتداولة </t>
  </si>
  <si>
    <t>الصفقات</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</si>
  <si>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</si>
  <si>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</si>
  <si>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</si>
  <si>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</si>
  <si>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</si>
  <si>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</si>
  <si>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</si>
  <si>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</si>
  <si>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</si>
  <si>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</si>
  <si>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</si>
  <si>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</si>
  <si>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</si>
  <si>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</si>
  <si>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</si>
  <si>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</si>
  <si>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</si>
  <si>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</si>
  <si>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</si>
  <si>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</si>
  <si>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</si>
  <si>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</si>
  <si>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</si>
  <si>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</si>
  <si>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</si>
  <si>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معدل السعر السابق</t>
  </si>
  <si>
    <t>سعر الاغلاق السابق</t>
  </si>
  <si>
    <t>قطاع التأمين</t>
  </si>
  <si>
    <t>قطاع الاستثمار</t>
  </si>
  <si>
    <t>ــــــــــ</t>
  </si>
  <si>
    <t>مصرف دار السلام (BDSI)</t>
  </si>
  <si>
    <t>مصرف الاقتصاد (BEFI)</t>
  </si>
  <si>
    <t xml:space="preserve">الاسهم المتداولة  </t>
  </si>
  <si>
    <t>تاريخ الايقاف</t>
  </si>
  <si>
    <t>سبب الايقاف والملاحظات</t>
  </si>
  <si>
    <t>قطاع الاتصالات</t>
  </si>
  <si>
    <t xml:space="preserve"> الشركات الموقوفة عن التداول بقرار من هيئة الاوراق المالية </t>
  </si>
  <si>
    <t>مصرف القابض الاسلامي</t>
  </si>
  <si>
    <t>قطاع الفنادق والسياحة</t>
  </si>
  <si>
    <t>الحمراء للتأمين</t>
  </si>
  <si>
    <t>NHAM</t>
  </si>
  <si>
    <t>أولاً : أخبار الشركات .</t>
  </si>
  <si>
    <t>الموقوفة بقرار من الهيئة</t>
  </si>
  <si>
    <t>الاهلية للتأمين</t>
  </si>
  <si>
    <t>NAHF</t>
  </si>
  <si>
    <t>BQAB</t>
  </si>
  <si>
    <t>SBPT</t>
  </si>
  <si>
    <t>بغداد العراق للنقل العام</t>
  </si>
  <si>
    <t>BELF</t>
  </si>
  <si>
    <t xml:space="preserve">مصرف ايلاف الاسلامي </t>
  </si>
  <si>
    <t>الحمراء للتأمين (NHAM)</t>
  </si>
  <si>
    <t>IMOS</t>
  </si>
  <si>
    <t xml:space="preserve">الخياطة الحديثة </t>
  </si>
  <si>
    <t>BSUC</t>
  </si>
  <si>
    <t xml:space="preserve">مصرف سومر التجاري </t>
  </si>
  <si>
    <t>BINI</t>
  </si>
  <si>
    <t>مصرف نور العراق الاسلامي</t>
  </si>
  <si>
    <t>BQUR</t>
  </si>
  <si>
    <t>مصرف القرطاس الاسلامي</t>
  </si>
  <si>
    <t xml:space="preserve">الزوراء للاستثمار المالي </t>
  </si>
  <si>
    <t>VZAF</t>
  </si>
  <si>
    <t xml:space="preserve">النخبة للمقاولات العامة </t>
  </si>
  <si>
    <t>SNUC</t>
  </si>
  <si>
    <t>مصرف العربية الاسلامي</t>
  </si>
  <si>
    <t>بغداد لمواد التغليف</t>
  </si>
  <si>
    <t>IBPM</t>
  </si>
  <si>
    <t>BGUC</t>
  </si>
  <si>
    <t xml:space="preserve">مصرف الخليج </t>
  </si>
  <si>
    <t xml:space="preserve">المصرف العراقي الاسلامي </t>
  </si>
  <si>
    <t>BIIB</t>
  </si>
  <si>
    <t>مصرف الراجح (BRAJ)</t>
  </si>
  <si>
    <t>عدم تقديم الافصاح السنوي لعام 2018 ، 2019 ، 2020 .</t>
  </si>
  <si>
    <t>عدم تقديم البيانات المالية السنوية لعام 2020 . سعر الاغلاق (1.000) دينار.</t>
  </si>
  <si>
    <t xml:space="preserve">مصرف المستشار الاسلامي </t>
  </si>
  <si>
    <t>BMUI</t>
  </si>
  <si>
    <t>BIDB</t>
  </si>
  <si>
    <t xml:space="preserve">مصرف التنمية الدولي </t>
  </si>
  <si>
    <t>BAIB</t>
  </si>
  <si>
    <t xml:space="preserve">مصرف آسيا العراق الاسلامي </t>
  </si>
  <si>
    <t>BIBI</t>
  </si>
  <si>
    <t>مصرف الاستثمار العراقي</t>
  </si>
  <si>
    <t>NDSA</t>
  </si>
  <si>
    <t xml:space="preserve">دار السلام للتأمين </t>
  </si>
  <si>
    <t>HKAR</t>
  </si>
  <si>
    <t xml:space="preserve">فنادق كربلاء </t>
  </si>
  <si>
    <t>مصرف الائتمان</t>
  </si>
  <si>
    <t>BROI</t>
  </si>
  <si>
    <t xml:space="preserve"> المصرف تحت وصاية البنك المركزي العراقي واستمرار الايقاف لعدم تقديم الافصاح السنوي للاعوام 2016 ، 2017 ، 2018 ، 2019 ، 2020 ، والافصاح الفصلي للفصل الثالث لعام 2018 والافصاح الفصلي لعام 2019 ، 2020 ، وبيانات الفصل الاول والثاني لعام 2021 . سعر الاغلاق (0.130) دينار.</t>
  </si>
  <si>
    <t>مصرف الموصل</t>
  </si>
  <si>
    <t>BMFI</t>
  </si>
  <si>
    <t>انتاج الالبسة الجاهزة (IRMC)</t>
  </si>
  <si>
    <t>مصرف جيهان الاسلامي</t>
  </si>
  <si>
    <t>BCIH</t>
  </si>
  <si>
    <t>الخاتم للاتصالات</t>
  </si>
  <si>
    <t>TZNI</t>
  </si>
  <si>
    <t>الموصل لمدن الالعاب</t>
  </si>
  <si>
    <t>SMOF</t>
  </si>
  <si>
    <t xml:space="preserve">العراقية للاعمال الهندسية </t>
  </si>
  <si>
    <t>IIEW</t>
  </si>
  <si>
    <t xml:space="preserve">مصرف الشرق الاوسط </t>
  </si>
  <si>
    <t>BIME</t>
  </si>
  <si>
    <t xml:space="preserve">انتاج الالبسة الجاهزة </t>
  </si>
  <si>
    <t>IRMC</t>
  </si>
  <si>
    <t>ثانياً : الشركات المساهمة الموقوفة عن التداول لانعقاد هيئاتها العامة</t>
  </si>
  <si>
    <t>فندق فلسطين (HPAL)</t>
  </si>
  <si>
    <t>الفلوجة لانتاج المواد الانشائية</t>
  </si>
  <si>
    <t>IFCM</t>
  </si>
  <si>
    <t>ثالثاً : الشركات التي في التداول برأسمال الشركة المدرج (قبل الزيادة والرسملة) .</t>
  </si>
  <si>
    <t>رابعاً : الاكتتاب .</t>
  </si>
  <si>
    <t>مصرف اربيل</t>
  </si>
  <si>
    <t>BERI</t>
  </si>
  <si>
    <t>مصرف بغداد</t>
  </si>
  <si>
    <t>BBOB</t>
  </si>
  <si>
    <t>مصرف المستشار الاسلامي (BMUI)</t>
  </si>
  <si>
    <t xml:space="preserve">مصرف الانصاري الاسلامي </t>
  </si>
  <si>
    <t>BANS</t>
  </si>
  <si>
    <t>HASH</t>
  </si>
  <si>
    <t>فندق اشور</t>
  </si>
  <si>
    <t>مصرف الاقليم التجاري</t>
  </si>
  <si>
    <t>BRTB</t>
  </si>
  <si>
    <t>الكندي لانتاج اللقاحات</t>
  </si>
  <si>
    <t>IKLV</t>
  </si>
  <si>
    <t>الفلوجة لانتاج المواد الانشائية(IFCM)</t>
  </si>
  <si>
    <t>مجموع قطاع الخدمات</t>
  </si>
  <si>
    <t>مصرف المشرق العربي الاسلامي (BAMS)</t>
  </si>
  <si>
    <t>العراقية لانتاج البذور</t>
  </si>
  <si>
    <t>AISP</t>
  </si>
  <si>
    <t>مجموع قطاع الزراعة</t>
  </si>
  <si>
    <t>مجموع قطاع الفنادق والسياحة</t>
  </si>
  <si>
    <t>فندق بغداد</t>
  </si>
  <si>
    <t>HBAG</t>
  </si>
  <si>
    <t>مجموع السوق الثاني</t>
  </si>
  <si>
    <t>VMES</t>
  </si>
  <si>
    <t>بين النهرين للاستثمارات المالية</t>
  </si>
  <si>
    <t>قررت الهيئة العامة في اجتماعها المنعقد في 2020/11/29 زيادة رأسمال الشركة من (7) مليار دينار الى (25) مليار دينار وفق المادة (55/اولاً) من قانون الشركات. حصلت موافقة هيئة الاوراق المالية على تمديد فترة اضافة اسهم الشركة لمدة اربعة اشهر من تاريخ 2022/3/24.</t>
  </si>
  <si>
    <t>المصرف التجاري</t>
  </si>
  <si>
    <t>BCOI</t>
  </si>
  <si>
    <t>مصرف الثقة الدولي</t>
  </si>
  <si>
    <t>BTRU</t>
  </si>
  <si>
    <t>قررت الهيئة العامة في اجتماعها المنعقد في 2021/12/6 زيادة رأسمال الشركة من (1.593.300.000) دينار الى (3.186.600.000) بنسبة (%100) وفق المادة (55/اولاً) من قانون الشركات.حصلت موافقة هيئة الاوراق المالية على تمديد فترة اضافة اسهم الشركة لمدة اربعة اشهر من تاريخ 2022/4/6.</t>
  </si>
  <si>
    <t>IBSD</t>
  </si>
  <si>
    <t xml:space="preserve">بغداد للمشروبات الغازية </t>
  </si>
  <si>
    <t>قررت الهيئة العامة في اجتماعها المنعقد في 2021/12/30 زيادة رأسمال الشركة من (3,120,000,000) دينار الى (4,680,000,000) دينار وفق المادة (55/اولاً) من قانون الشركات.حصلت موافقة هيئة الاوراق المالية على تمديد فترة اضافة اسهم الشركة لمدة اربعة اشهر من تاريخ 2022/4/30.</t>
  </si>
  <si>
    <t>المنصور الدوائية</t>
  </si>
  <si>
    <t>IMAP</t>
  </si>
  <si>
    <t>قررت الهيئة العامة في اجتماعها المنعقد في 2022/5/7 زيادة راس مال الشركة من (9.914.267.350) دينار الى (16) مليار  وفق المادة (55/ اولا) من قانون الشركات.</t>
  </si>
  <si>
    <t>المنصور الدوائية(IMAP)</t>
  </si>
  <si>
    <t>خامساً : توزيع الارباح</t>
  </si>
  <si>
    <t>مصرف الاتحاد العراقي</t>
  </si>
  <si>
    <t>BUOI</t>
  </si>
  <si>
    <t>فنادق المنصور</t>
  </si>
  <si>
    <t>HMAN</t>
  </si>
  <si>
    <t>تعلن الشركة عن البدء بتوزيع الارباح السنوية لعام 2020  للمساهمين  في مقر الشركة اعتبارا من يوم 2022/5/25 من الساعة العاشرة صباحا الى الساعة الثانية ظهرا مع جلب المستمسكات الثبوتية او بموجب وكالة مصدقة.</t>
  </si>
  <si>
    <t>فندق بغداد (HBAG)</t>
  </si>
  <si>
    <t>مصرف أمين العراق الاسلامي (BAME)</t>
  </si>
  <si>
    <t xml:space="preserve">المعمورة العقارية </t>
  </si>
  <si>
    <t>SMRI</t>
  </si>
  <si>
    <t xml:space="preserve">تصنيع وتسويق التمور </t>
  </si>
  <si>
    <t>IIDP</t>
  </si>
  <si>
    <t>TASC</t>
  </si>
  <si>
    <t>مجموع قطاع الاتصالات</t>
  </si>
  <si>
    <t>الامين للاستثمار المالي</t>
  </si>
  <si>
    <t>VAMF</t>
  </si>
  <si>
    <t xml:space="preserve">اسماك الشرق الاوسط </t>
  </si>
  <si>
    <t>AMEF</t>
  </si>
  <si>
    <t>آسياسيل للاتصالات</t>
  </si>
  <si>
    <t>المعمورة العقارية (SMRI)</t>
  </si>
  <si>
    <t>تعلن الشركة عن البدء بتوزيع الارباح السنوية للمساهمين بنسبة (6%) من راس المال المدفوع في مقر الشركة اعتبارا من يوم 2022/6/20  مع جلب المستمسكات الثبوتية او بموجب وكالة مصدقة لغاية الساعة الثانية عشر ونصف ظهرا طيلة ايام الاسبوع عدا يوم الخميس.</t>
  </si>
  <si>
    <t>مصرف الجنوب الاسلامي</t>
  </si>
  <si>
    <t>BJAB</t>
  </si>
  <si>
    <t xml:space="preserve">مصرف المشرق العربي الاسلامي </t>
  </si>
  <si>
    <t>BAMS</t>
  </si>
  <si>
    <t>مصرف عبر العراق</t>
  </si>
  <si>
    <t>BTRI</t>
  </si>
  <si>
    <t>آسياسيل للاتصالات (TASC)</t>
  </si>
  <si>
    <t>تعلن الشركة عن البدء بتوزيع الارباح السنوية للمساهمين بنسبة (100%) من راس المال الشركة في فرعي الجادرية  مجاور فندق كورال والاعظمية  شارع عمر بن عبدالعزيز للمصرف الاهلي  اعتبارا من يوم الاحد 2022/6/19. علما ان الشركة تشترط وجود هذا التخويل (نسخة اصلية) مع كتاب شركة الوساطة الذي يتم بموجبة طلب الارباح.</t>
  </si>
  <si>
    <t xml:space="preserve">الامين للاستثمارات العقارية </t>
  </si>
  <si>
    <t>SAEI</t>
  </si>
  <si>
    <t>مصرف المنصور</t>
  </si>
  <si>
    <t>BMNS</t>
  </si>
  <si>
    <t>مصرف الطيف الاسلامي</t>
  </si>
  <si>
    <t>BTIB</t>
  </si>
  <si>
    <t>قررت الهيئة العامة في اجتماعها المنعقد في 2022/6/5 زيادة راس مال الشركة من (200) مليار دينار الى (250) مليار  وفق المادة (55/ اولا) من قانون الشركات.</t>
  </si>
  <si>
    <t>مصرف أمين العراق الاسلامي</t>
  </si>
  <si>
    <t>BAME</t>
  </si>
  <si>
    <t>مصرف العالم الاسلامي</t>
  </si>
  <si>
    <t>BWOR</t>
  </si>
  <si>
    <t>الامين للتأمين</t>
  </si>
  <si>
    <t>NAME</t>
  </si>
  <si>
    <t>مجموع السوق</t>
  </si>
  <si>
    <t>مصرف بابل</t>
  </si>
  <si>
    <t>BBAY</t>
  </si>
  <si>
    <t>BNOR</t>
  </si>
  <si>
    <t>مصرف الشمال</t>
  </si>
  <si>
    <t>SBAG</t>
  </si>
  <si>
    <t>SILT</t>
  </si>
  <si>
    <t>SIGT</t>
  </si>
  <si>
    <t xml:space="preserve">نقل المنتجات النفطية </t>
  </si>
  <si>
    <t>العراقية للنقل البري</t>
  </si>
  <si>
    <t xml:space="preserve">البادية للنقل العام </t>
  </si>
  <si>
    <t>IMCM</t>
  </si>
  <si>
    <t>ITLI</t>
  </si>
  <si>
    <t>IELI</t>
  </si>
  <si>
    <t xml:space="preserve">الصناعات الالكترونية </t>
  </si>
  <si>
    <t xml:space="preserve">الصناعات الخفيفة </t>
  </si>
  <si>
    <t xml:space="preserve">صناعة المواد الانشائية الحديثة </t>
  </si>
  <si>
    <t>AMAP</t>
  </si>
  <si>
    <t>الحديثة للانتاج الحيواني</t>
  </si>
  <si>
    <t>الخير للاستثمار المالي</t>
  </si>
  <si>
    <t>VKHF</t>
  </si>
  <si>
    <t>VBAT</t>
  </si>
  <si>
    <t>الباتك للاستثمارات المالية</t>
  </si>
  <si>
    <t>الخليج للتأمين(NGIR)</t>
  </si>
  <si>
    <t>الامين للتأمين(NAME)</t>
  </si>
  <si>
    <t>مصرف العطاء الاسلامي (BLAD)</t>
  </si>
  <si>
    <t>سد الموصل السياحية</t>
  </si>
  <si>
    <t>HTVM</t>
  </si>
  <si>
    <t xml:space="preserve">ابداع الشرق الاوسط </t>
  </si>
  <si>
    <t>SIBD</t>
  </si>
  <si>
    <t>مصرف آشور(BASH)</t>
  </si>
  <si>
    <t>الهلال الصناعية(IHLI)</t>
  </si>
  <si>
    <t>طريق الخازر للمواد الانشائية (IKHC)</t>
  </si>
  <si>
    <t>الوطنية لصناعات الاثاث المنزلي(IHFI)</t>
  </si>
  <si>
    <t>المصرف الاهلي(BNOI)</t>
  </si>
  <si>
    <t>عدم تقديم البيانات المالية الفصلية للفصل الاول لعام 2022 .سعر الاغلاق (0.430) دينار.</t>
  </si>
  <si>
    <t>عدم تقديم البيانات المالية الفصلية للفصل الاول لعام 2022 .سعر الاغلاق (2.020) دينار.</t>
  </si>
  <si>
    <t>عدم تقديم البيانات المالية الفصلية للفصل الاول لعام 2022 .سعر الاغلاق (0.420) دينار.</t>
  </si>
  <si>
    <t>عدم تقديم البيانات المالية الفصلية للفصل الاول لعام 2022 .سعر الاغلاق (1.710) دينار.</t>
  </si>
  <si>
    <t>عدم تقديم البيانات المالية الفصلية للفصل الاول لعام 2022 .سعر الاغلاق (0.720) دينار.</t>
  </si>
  <si>
    <t>المؤشرات الكلية لتداول الاسهم في سوق العراق للاوراق المالية</t>
  </si>
  <si>
    <t>نقطة</t>
  </si>
  <si>
    <t>عقد</t>
  </si>
  <si>
    <t>دينار</t>
  </si>
  <si>
    <t>سهم</t>
  </si>
  <si>
    <t>المصرف الوطني الاسلامي</t>
  </si>
  <si>
    <t>BNAI</t>
  </si>
  <si>
    <t>الاكثر ربح</t>
  </si>
  <si>
    <t>الاكثر خسارة</t>
  </si>
  <si>
    <t>اغلاق</t>
  </si>
  <si>
    <t>التغير(%)</t>
  </si>
  <si>
    <t xml:space="preserve">الاكثر نشاطا حسب الاسهم المتداولة </t>
  </si>
  <si>
    <t xml:space="preserve">الاكثر نشاطا حسب القيمة المتداولة </t>
  </si>
  <si>
    <t xml:space="preserve">المسؤولية القانونية إستنادأ إلى قانون رقم 74 لسنة 2004 </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</si>
  <si>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هيئة الاوراق المالية</t>
  </si>
  <si>
    <t xml:space="preserve">Web site : www.isx-iq.net     E-mail : info-isx@isx-iq.net   07834000034 - 07711211522 - 07270094594  : ص . ب :3607 العلوية  الهاتف </t>
  </si>
  <si>
    <t>السجاد والمفروشات(IITC)</t>
  </si>
  <si>
    <t xml:space="preserve"> بدأ الاكتتاب على أسهم الشركة إعتباراً من يوم الاثنين 2022/7/18 على الاسهم المطروحة البالغة (6,085,732,650) سهم ولمدة (60) يوماً في مصرف المنصور بفرعيه ، تنفيذاً لقرار الهيئة العامة المنعقدة في 2022/5/7 زيادة رأسمال الشركة من (9,914,267,350) دينار الى (16) مليار دينار وفق المادة (55/اولاً) من قانون الشركات.</t>
  </si>
  <si>
    <t>شركة الريباس للدواجن والاعلاف</t>
  </si>
  <si>
    <t>AREB</t>
  </si>
  <si>
    <t>المؤشر60 ISX اليوم</t>
  </si>
  <si>
    <t>المؤشر 60 ISX السابق</t>
  </si>
  <si>
    <t>سيعقد إجتماع الهيئة العامة للشركة يوم الاربعاء الموافق 2022/8/17 الساعة العاشرة صباحاً في مقر الشركة ، مناقشة الحسابات الختامية للسنة المالية المنتهية في 2021/12/31 ، مناقشة مقسوم الارباح ، مناقشة تقليص عدد اعضاء الهيئة من (7) الى (5) اعضاء اصليين ومثلهم احتياط . سيتم إيقاف التداول على أسهم الشركة إعتباراً من جلسة الاحد 2022/8/14 .</t>
  </si>
  <si>
    <t>الخياطة الحديثة (IMOS)</t>
  </si>
  <si>
    <t>قررت الهيئة العامة في اجتماعها المنعقد في 2022/3/3 زيادة راسمال الشركة من (250) الى (265) مليار دينار  وفق المادة (56/رابعا) من قانون الشركات .حصلت موافقة هيئة الاوراق المالية على تمديد فترة اضافة اسهم الشركة لمدة اربعة اشهر من تاريخ 2022/7/3.</t>
  </si>
  <si>
    <t>مصرف العالم الاسلامي(BWOR)</t>
  </si>
  <si>
    <t>المصرف الدولي الاسلامي</t>
  </si>
  <si>
    <t>BINT</t>
  </si>
  <si>
    <t>الصنائع الكيمياوية العصرية(IMCI)</t>
  </si>
  <si>
    <t>فندق بابل</t>
  </si>
  <si>
    <t>HBAY</t>
  </si>
  <si>
    <t>سيعقد إجتماع الهيئة العامة للشركة يوم الاحد الموافق 2022/8/14 الساعة العاشرة صباحاً في مقر الشركة ، اقالة المجلس الحالي ، انتخاب مجلس ادارة جديد من (5) اعضاء اصليين ومثلهم احتياط . سيتم إيقاف التداول على أسهم الشركة إعتباراً من جلسة الاربعاء 2022/8/10 .</t>
  </si>
  <si>
    <t>المنتجات الزراعية(AIRP)</t>
  </si>
  <si>
    <t>مصرف الخليج (BGUC)</t>
  </si>
  <si>
    <t>سيعقد إجتماع الهيئة العامة للشركة يوم السبت الموافق 2022/8/20 الساعة العاشرة صباحاً في فندق كراند ميلينيوم بمحافظة السليمانية ، مناقشة الحسابات الختامية للسنة المالية المنتهية في 2021/12/31 ،انتخاب اعضاء مجلس ادارة احتياط عدد(2)  . سيتم إيقاف التداول على أسهم الشركة إعتباراً من جلسة الثلاثاء 2022/8/16 .</t>
  </si>
  <si>
    <t>سيعقد إجتماع الهيئة العامة للشركة يوم الاثنين الموافق 2022/8/15 الساعة العاشرة صباحاً في مقر الشركة ، مناقشة الحسابات الختامية للسنة المالية المنتهية في 2022/3/31 ، مناقشة توزيع الفائض المتراكم ، مناقشة معالجة الخسائر . سيتم إيقاف التداول على أسهم الشركة إعتباراً من جلسة الاربعاء 2022/8/10 .</t>
  </si>
  <si>
    <t>الاهلية للانتاج الزراعي (AAHP)</t>
  </si>
  <si>
    <t>سيعقد إجتماع الهيئة العامة للشركة يوم الاحد الموافق 2022/8/28 الساعة العاشرة صباحاً في مقر الشركة ، مناقشة الحسابات الختامية للسنة المالية المنتهية في 2021/12/31 ،مناقشة العجز المتراكم  . سيتم إيقاف التداول على أسهم الشركة إعتباراً من جلسة الثلاثاء 2022/8/23 .</t>
  </si>
  <si>
    <t>الزوراء للاستثمار المالي (VZAF)</t>
  </si>
  <si>
    <t>سيعقد إجتماع الهيئة العامة للشركة يوم الاحد الموافق 2022/8/7 الساعة العاشرة صباحاً في جمعية الاقتصاديين العراقيين ، مناقشة الحسابات الختامية للسنة المالية المنتهية في 2021/12/31 ، مناقشة مقسوم الارباح . تم إيقاف التداول على أسهم الشركة إعتباراً من جلسة الثلاثاء 2022/8/2 .</t>
  </si>
  <si>
    <t xml:space="preserve">صناعة وتجارة الكارتون </t>
  </si>
  <si>
    <t>IICM</t>
  </si>
  <si>
    <t>HPAL</t>
  </si>
  <si>
    <t xml:space="preserve">فندق فلسطين </t>
  </si>
  <si>
    <t>BAAI</t>
  </si>
  <si>
    <t>سيعقد إجتماع الهيئة العامة للشركة يوم الاربعاء الموافق 2022/8/31 الساعة العاشرة صباحاً في مقر الشركة ، مناقشة الحسابات الختامية للسنة المالية المنتهية في 2021/12/31 ،مناقشة مقسوم الارباح  . سيتم إيقاف التداول على أسهم الشركة إعتباراً من جلسة الاحد 2022/8/28 .</t>
  </si>
  <si>
    <t>دار السلام للتأمين (NDSA)</t>
  </si>
  <si>
    <t>الكيمياوية والبلاستيكية (INCP)</t>
  </si>
  <si>
    <t>سيعقد إجتماع الهيئة العامة للشركة يوم الثلاثاء الموافق 2022/8/9 الساعة العاشرة صباحاً في قاعة المصرف الوطني/الادارة العامة ، مناقشة الحسابات الختامية للسنة المالية المنتهية في 2021/12/31 ، مناقشة العجز المتراكم . تم إيقاف التداول على أسهم الشركة إعتباراً من جلسة الخميس 2022/8/4 .</t>
  </si>
  <si>
    <t>عدد النقاط</t>
  </si>
  <si>
    <t>صدرت المصادقة دائره تسجيل الشركات بتاريخ 2022/5/18على انتهاء اجراءات  زيادة رأسمال الشركة من (200) مليار دينار الى (250) مليار دينار وفق المادة (55/اولاً وثانيا) من قانون الشركات.استنادا الى قرار الهيئة العامة المنعقد في 2021/9/16.</t>
  </si>
  <si>
    <t>صدرت المصادقة دائره تسجيل الشركات بتاريخ 2022/6/7على انتهاء اجراءات زيادة رأسمال الشركة من (200) مليار دينار الى (250) مليار دينار وفق المادة (55/اولاً) من قانون الشركات.استنادا الى قرار الهيئة العامة المنعقد في 2022/2/26</t>
  </si>
  <si>
    <t>صدرت المصادقة دائره تسجيل الشركات بتاريخ 2022/8/1على انتهاء اجراءات زيادة راسمال الشركة من (4.690.108.076) الى (5) مليار دينار  وفق المادة (55/ثانيا) من قانون الشركات. استنادا الى قرار الهيئة العامة المنعقد في 2022/6/27</t>
  </si>
  <si>
    <t>المصرف الاهلي</t>
  </si>
  <si>
    <t>BNOI</t>
  </si>
  <si>
    <t>بغداد العراق للنقل العام(SBPT)</t>
  </si>
  <si>
    <t>قررت الهيئة العامة في اجتماعها المنعقد في 2022/8/2 زيادة راس مال الشركة من (250) مليار دينار الى (270) مليار  وفق المادة (55/ثانيا) من قانون الشركات.</t>
  </si>
  <si>
    <t>سيعقد إجتماع الهيئة العامة للشركة يوم الثلاثاء الموافق 2022/8/23 الساعة العاشرة صباحاً في قاعة اتحاد الحقوقيين العراقيين ، مناقشة الحسابات الختامية للسنة المالية المنتهية في 2020/12/31 ،مناقشة مقسوم الارباح ، زيادة راس المال وفق المادة (55/ثانيا) من قانون الشركات . سيتم إيقاف التداول على أسهم الشركة إعتباراً من جلسة الخميس 2022/8/18 .</t>
  </si>
  <si>
    <t>*</t>
  </si>
  <si>
    <t>مصرف الاتحاد العراقي(BUOI)</t>
  </si>
  <si>
    <t>سيعقد إجتماع الهيئة العامة للشركة يوم الاحد الموافق 2022/8/21 الساعة العاشرة صباحاً في مجلس الاعمال الوطني ، انتخابات تكميلية بانتخاب (2) اعضاء اصليين و(5) اعضاء احتياط. . سيتم إيقاف التداول على أسهم الشركة إعتباراً من جلسة الثلاثاء 2022/8/16 .</t>
  </si>
  <si>
    <t xml:space="preserve">* </t>
  </si>
  <si>
    <t>اشارة الى كتاب هياة الاوراق المالية والحاقا بكتابنا المرقم 1324 في 2022/8/8 استمرار التداول على اسهم الشركات ادناه والشركات هي ( مصرف بابل ، مصرف الشمال ،الحديثة للانتاج الحيواني ، الخير للاستثمار المالي  ، الباتك للاستثمار المالي ،فندق فلسطين ،العراقية للنقل البري،البادية للنقل العام ،نقل المنتجات النفطية ،صناعة المواد الانشائية الحديثة ،الصناعات الالكترونية ،الصناعات الخفيفة) في منصة الشركات غير المفصحة Undisclosed Com</t>
  </si>
  <si>
    <t>الموصل لمدن الالعاب(SMOF)</t>
  </si>
  <si>
    <t>سيعقد إجتماع الهيئة العامة للشركة يوم الاحد الموافق 2022/9/4 الساعة العاشرة صباحاً في مقر الشركة ، مناقشة الحسابات الختامية للسنة المالية المنتهية في 2021/12/31 ،مناقشة مقسوم الارباح  . سيتم إيقاف التداول على أسهم الشركة إعتباراً من جلسة الثلاثاء 2022/8/30 .</t>
  </si>
  <si>
    <t>أخبار الشركات المساهمة المدرجة في سوق العراق للاوراق المالية الاربعاء الموافق 2022/8/10</t>
  </si>
  <si>
    <t>الشركات غير المتداولة في سوق العراق للاوراق المالية لجلسة الاربعاء الموافق 2022/8/10</t>
  </si>
  <si>
    <t>نشرة  تداول الاسهم المباعة من غير العراقيين في منصة التداول الثاني الاربعاء الموافق 2022/8/10</t>
  </si>
  <si>
    <t>نشرة  تداول الاسهم المشتراة لغير العراقيين في المنصة النظامي  النظامي الاربعاء الموافق 2022/8/10</t>
  </si>
  <si>
    <t>إستناداً إلى كتاب دائرة تسجيل الشركات المرقم ش/هـ/ 26576 في 2022/8/1 تم إطلاق أسهم الزيادة لشركة الامين للتأمين إعتباراً من جلسة الاربعاء الموافق 2022/8/10 بعد قرار الهيئة العامة المنعقدة في 2022/6/27 زيادة رأس مال الشركة من من (4.690.108.076) الى (5) مليار دينار  وفق المادة (55/ثانيا) من قانون الشركات</t>
  </si>
  <si>
    <t>الجلسة (141) لسنة 2022</t>
  </si>
  <si>
    <t xml:space="preserve">جلسة الاربعاء الموافق 2022/8/10       - </t>
  </si>
  <si>
    <t>المصرف المتحد(BUND)</t>
  </si>
  <si>
    <t>مصرف زين العراق الاسلامي(BZII)</t>
  </si>
  <si>
    <t>مصرف كوردستان (BKUI)</t>
  </si>
  <si>
    <t>مدينة العاب الكرخ(SKTA)</t>
  </si>
  <si>
    <t>الوئام للاستثمار المالي(VWIF)</t>
  </si>
  <si>
    <t>انتاج وتسويق اللحوم(AIPM)</t>
  </si>
  <si>
    <t>المعدنية والدراجات(IMIB)</t>
  </si>
  <si>
    <t>الاستثمارات السياحية(HNTI)</t>
  </si>
  <si>
    <t>فندق السدير(HSAD)</t>
  </si>
  <si>
    <t>فنادق عشتار(HISH)</t>
  </si>
  <si>
    <t>استنادا الى قرارات هياة الاوراق المالية للكتب المرقمة (1722/10)و(1723/10)و (1724/10) في 2022/8/7 ايقاف التداول على اسهم الشركات التي لم تلتزم بمتطلبات الافصاح السنوي وتقديم الحسابات الختامية كما في 2021/12/31 ، تم ايقاف التداول اعتبارا من جلسة الاربعاء 2022/8/10 والشركات هي (مصرف المتحد ، مصرف العطاء ، مصرف زين العراق ، مصرف كوردستان ، مصرف بابل ، مصرف الشمال ،الحديثة للانتاج الحيواني ، مدينة العاب الكرخ، الخير للاستثمار المالي ، الوئام للاستثمار المالي ، الباتك للاستثمار المالي ،انتاج وتسويق اللحوم، الكيمياوية والبلاستيكية ،المعدنية والدراجات،فنادق عشتار، فندق السدير،فندق فلسطين ،الاستثمارات السياحية،العراقية للنقل البري،البادية للنقل العام ،نقل المنتجات النفطية ،صناعة المواد الانشائية الحديثة ،الصناعات الالكترونية ،الصناعات الخفيفة، مصرف دار السلام ، مصرف اشور ، مصرف الراجح)</t>
  </si>
  <si>
    <t>عقد إجتماع الهيئة العامة للشركة يوم الاربعاء الموافق 2022/1/12 الساعة العاشرة صباحاً في مقر الشركة ، مناقشة الحسابات الختامية للسنة المالية المنتهية في 2018/12/31 و السنة المالية المنتهية في 2019/12/31 ، مناقشة العجز المتراكم ومعالجتة من ارباح السنوات 2018 ، 2019 ،انتخاب رئيس واعضاء مجلس مجلس وتعديل المادة الخامسة من عقد تاسيس .تم تحويل الشركة الى منصة الشركات الغير المفصحة.</t>
  </si>
  <si>
    <t>تم المصادقة على انتخاب مجلس ادارة جديد من (5) اعضاء اصليين و(2)اعضاء احتياط في اجتماع الهيئة العامة المنعقد في 2022/7/17.</t>
  </si>
  <si>
    <t xml:space="preserve"> </t>
  </si>
  <si>
    <t>عدم تقديم البيانات المالية السنوية لعام 2021 . سعر الاغلاق (13.000) دينار.</t>
  </si>
  <si>
    <t>عدم تقديم البيانات المالية السنوية لعام 2021 . سعر الاغلاق (10.500) دينار.</t>
  </si>
  <si>
    <t>عدم تقديم البيانات المالية السنوية لعام 2021 . سعر الاغلاق (9.400) دينار.</t>
  </si>
  <si>
    <t>عدم تقديم البيانات المالية السنوية لعام 2021 . سعر الاغلاق (1.940) دينار.</t>
  </si>
  <si>
    <t>عدم تقديم البيانات المالية السنوية لعام 2021 . سعر الاغلاق (1.900) دينار.</t>
  </si>
  <si>
    <t>عدم تقديم البيانات المالية السنوية لعام 2021 . سعر الاغلاق (2.800) دينار.</t>
  </si>
  <si>
    <t>عدم تقديم البيانات المالية السنوية لعام 2021 . سعر الاغلاق (0.070) دينار.</t>
  </si>
  <si>
    <t>عدم تقديم البيانات المالية السنوية لعام 2021 . سعر الاغلاق (4.800) دينار.</t>
  </si>
  <si>
    <t>عدم تقديم البيانات المالية السنوية لعام 2021 . سعر الاغلاق (0.340) دينار.</t>
  </si>
  <si>
    <t>عدم تقديم البيانات المالية السنوية لعام 2021 . سعر الاغلاق (1.300) دينار.</t>
  </si>
  <si>
    <t>عدم تقديم البيانات المالية السنوية لعام 2021 . سعر الاغلاق (0.250) دينار.</t>
  </si>
  <si>
    <t>عدم تقديم البيانات المالية السنوية لعام 2021 . سعر الاغلاق (0.240) دينار.</t>
  </si>
  <si>
    <t>تاجيل إجتماع الهيئة العامة للشركة لعدم اكتمال النصاب القانوني يوم الاحد الموافق 2022/8/7 الساعة العاشرة صباحا في مقر الشركة،  لانتخاب (7) اعضاء اصليين ومثلهم احتياط . تم إيقاف التداول على أسهم الشركة إعتباراً من جلسة الثلاثاء 2022/7/26 ، عدم تقديم البيانات المالية السنوية لعام 2021 . سعر الاغلاق (0.240) دينار.</t>
  </si>
  <si>
    <t>سيعقد إجتماع الهيئة العامة للشركة يوم الاربعاء الموافق 2022/8/24 الساعة العاشرة صباحاً في مقر الشركة ، مناقشة الحسابات الختامية للسنة المالية المنتهية في 2020/12/31 ،مناقشة العجز المتراكم  ،الشركة موقوفة من هيئة الاوراق المالية لعدم تقديم البيانات المالية السنوية لعام 2021 . سعر الاغلاق (1.940) دينار.</t>
  </si>
  <si>
    <t>نشرة منصة تداول الاسهم النظامية الجلسة (141) ليوم الاربعاء الموافق 2022/8/10 Regular Market Trading</t>
  </si>
  <si>
    <t>نشرة منصة التداول الثاني الجلسة (141) ليوم الاربعاء الموافق 2022/8/10  Second Market Trading</t>
  </si>
  <si>
    <t xml:space="preserve">مصرف بغداد </t>
  </si>
  <si>
    <t xml:space="preserve">المصرف الاهلي العراقي </t>
  </si>
  <si>
    <t>المجموع الكلي</t>
  </si>
  <si>
    <t>المصرف التجاري العراقي</t>
  </si>
  <si>
    <t xml:space="preserve">قطاع الصناعة </t>
  </si>
  <si>
    <t xml:space="preserve">مجموع قطاع الصناعة </t>
  </si>
  <si>
    <t>مجموع قطاع الفنادق</t>
  </si>
  <si>
    <t>مجموع قطاع الاستثمار</t>
  </si>
  <si>
    <t>نشرة  تداول الاسهم المباعة لغير العراقيين في المنصة النظامي  النظامي الاربعاء الموافق 2022/8/10</t>
  </si>
  <si>
    <t>نشرة منصة تداول الشركات غير المفصحة الجلسة (20) ليوم الاربعاء الموافق 2022/8/10  Undisclosed Market Trading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</si>
</sst>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1010000]yyyy/mm/dd;@"/>
    <numFmt numFmtId="167" formatCode="0.000"/>
  </numFmts>
  <fonts count="71">
    <font>
      <sz val="11"/>
      <color theme="1"/>
      <name val="Arial"/>
      <family val="2"/>
      <charset val="178"/>
      <scheme val="minor"/>
    </font>
    <font>
      <sz val="11"/>
      <color theme="1"/>
      <name val="Arial"/>
      <family val="2"/>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12"/>
      <color rgb="FF002060"/>
      <name val="Arial"/>
      <family val="2"/>
    </font>
    <font>
      <b/>
      <sz val="12"/>
      <color rgb="FF002060"/>
      <name val="Arial"/>
      <family val="2"/>
      <scheme val="minor"/>
    </font>
    <font>
      <b/>
      <sz val="15"/>
      <color rgb="FF002060"/>
      <name val="Arial"/>
      <family val="2"/>
    </font>
    <font>
      <b/>
      <sz val="16"/>
      <color rgb="FF002060"/>
      <name val="Arial"/>
      <family val="2"/>
    </font>
    <font>
      <b/>
      <sz val="14"/>
      <color rgb="FF002060"/>
      <name val="Arial"/>
      <family val="2"/>
    </font>
    <font>
      <b/>
      <sz val="16"/>
      <color rgb="FF002060"/>
      <name val="Arial"/>
      <family val="2"/>
      <charset val="178"/>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sz val="14"/>
      <color rgb="FF002060"/>
      <name val="Arial"/>
      <family val="2"/>
      <charset val="178"/>
      <scheme val="minor"/>
    </font>
    <font>
      <sz val="11"/>
      <color rgb="FF002060"/>
      <name val="Arial"/>
      <family val="2"/>
      <charset val="178"/>
      <scheme val="minor"/>
    </font>
    <font>
      <b/>
      <sz val="12"/>
      <color rgb="FF002060"/>
      <name val="Arial"/>
      <family val="2"/>
      <charset val="178"/>
    </font>
    <font>
      <b/>
      <sz val="11"/>
      <color rgb="FF002060"/>
      <name val="Arial"/>
      <family val="2"/>
    </font>
    <font>
      <b/>
      <sz val="11"/>
      <color rgb="FF002060"/>
      <name val="Arial"/>
      <family val="2"/>
      <scheme val="minor"/>
    </font>
    <font>
      <sz val="16"/>
      <color theme="1"/>
      <name val="Arial"/>
      <family val="2"/>
      <scheme val="minor"/>
    </font>
    <font>
      <b/>
      <sz val="12"/>
      <color theme="1"/>
      <name val="Arial"/>
      <family val="2"/>
      <scheme val="minor"/>
    </font>
    <font>
      <b/>
      <sz val="14"/>
      <color theme="0"/>
      <name val="Arial Narrow"/>
      <family val="2"/>
    </font>
    <font>
      <b/>
      <sz val="11"/>
      <color rgb="FF002060"/>
      <name val="Arial"/>
      <family val="2"/>
      <charset val="178"/>
      <scheme val="minor"/>
    </font>
    <font>
      <b/>
      <sz val="11"/>
      <color rgb="FF002060"/>
      <name val="Arial"/>
      <family val="2"/>
      <charset val="178"/>
    </font>
    <font>
      <b/>
      <sz val="14"/>
      <color rgb="FF002060"/>
      <name val="Arial"/>
      <family val="2"/>
      <charset val="178"/>
      <scheme val="minor"/>
    </font>
    <font>
      <sz val="18"/>
      <color rgb="FF002060"/>
      <name val="Arial"/>
      <family val="2"/>
      <scheme val="minor"/>
    </font>
    <font>
      <sz val="16"/>
      <color rgb="FF002060"/>
      <name val="Arial"/>
      <family val="2"/>
      <scheme val="minor"/>
    </font>
    <font>
      <sz val="12"/>
      <color rgb="FF002060"/>
      <name val="Arial"/>
      <family val="2"/>
    </font>
    <font>
      <b/>
      <sz val="14"/>
      <color indexed="56"/>
      <name val="Arial"/>
      <family val="2"/>
    </font>
    <font>
      <b/>
      <sz val="16"/>
      <color rgb="FFFF0000"/>
      <name val="Arial"/>
      <family val="2"/>
    </font>
    <font>
      <b/>
      <sz val="11"/>
      <color rgb="FFFF0000"/>
      <name val="Arial"/>
      <family val="2"/>
      <charset val="178"/>
    </font>
    <font>
      <b/>
      <sz val="12"/>
      <color rgb="FFFF0000"/>
      <name val="Arial"/>
      <family val="2"/>
      <charset val="178"/>
    </font>
    <font>
      <b/>
      <sz val="11"/>
      <color rgb="FF00B050"/>
      <name val="Arial"/>
      <family val="2"/>
      <charset val="178"/>
    </font>
    <font>
      <b/>
      <sz val="12"/>
      <color indexed="56"/>
      <name val="Arial"/>
      <family val="2"/>
    </font>
    <font>
      <b/>
      <sz val="13"/>
      <color indexed="56"/>
      <name val="Arial"/>
      <family val="2"/>
    </font>
    <font>
      <b/>
      <sz val="13"/>
      <color theme="3"/>
      <name val="Arial"/>
      <family val="2"/>
    </font>
    <font>
      <b/>
      <sz val="13"/>
      <color theme="3"/>
      <name val="Arial"/>
      <family val="2"/>
      <charset val="178"/>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060"/>
        <bgColor indexed="64"/>
      </patternFill>
    </fill>
  </fills>
  <borders count="9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18"/>
      </bottom>
      <diagonal/>
    </border>
    <border>
      <left style="thin">
        <color auto="1"/>
      </left>
      <right/>
      <top style="thin">
        <color auto="1"/>
      </top>
      <bottom/>
      <diagonal/>
    </border>
    <border>
      <left style="thin">
        <color theme="1"/>
      </left>
      <right style="thin">
        <color theme="1"/>
      </right>
      <top style="thin">
        <color theme="1"/>
      </top>
      <bottom style="thin">
        <color theme="1"/>
      </bottom>
      <diagonal/>
    </border>
    <border>
      <left style="thin">
        <color auto="1"/>
      </left>
      <right style="thin">
        <color auto="1"/>
      </right>
      <top/>
      <bottom style="thin">
        <color auto="1"/>
      </bottom>
      <diagonal/>
    </border>
    <border>
      <left/>
      <right/>
      <top style="thin">
        <color auto="1"/>
      </top>
      <bottom/>
      <diagonal/>
    </border>
    <border>
      <left style="thin">
        <color indexed="18"/>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theme="0"/>
      </left>
      <right/>
      <top style="thin">
        <color theme="0"/>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18"/>
      </left>
      <right style="thin">
        <color indexed="18"/>
      </right>
      <top style="thin">
        <color indexed="64"/>
      </top>
      <bottom/>
      <diagonal/>
    </border>
  </borders>
  <cellStyleXfs count="437">
    <xf numFmtId="0" fontId="0" fillId="0" borderId="0"/>
    <xf numFmtId="0" fontId="2" fillId="0" borderId="0"/>
    <xf numFmtId="0" fontId="2" fillId="0" borderId="0"/>
    <xf numFmtId="0" fontId="12" fillId="13" borderId="0" applyNumberFormat="0" applyBorder="0" applyAlignment="0" applyProtection="0"/>
    <xf numFmtId="0" fontId="12" fillId="13" borderId="0" applyNumberFormat="0" applyBorder="0" applyAlignment="0" applyProtection="0"/>
    <xf numFmtId="0" fontId="13" fillId="3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3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3" fillId="38"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3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3" fillId="40"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3" fillId="4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42"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4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4"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3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3" fillId="4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4" fillId="46"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14" fillId="4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14" fillId="44"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14" fillId="4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14" fillId="48"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14" fillId="49"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4" fillId="50"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14" fillId="51"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4" fillId="52"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14" fillId="47"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4" fillId="48"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14" fillId="53"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15" fillId="37" borderId="0" applyNumberFormat="0" applyBorder="0" applyAlignment="0" applyProtection="0"/>
    <xf numFmtId="0" fontId="34" fillId="9" borderId="14" applyNumberFormat="0" applyAlignment="0" applyProtection="0"/>
    <xf numFmtId="0" fontId="34" fillId="9" borderId="14" applyNumberFormat="0" applyAlignment="0" applyProtection="0"/>
    <xf numFmtId="0" fontId="16" fillId="54" borderId="20" applyNumberFormat="0" applyAlignment="0" applyProtection="0"/>
    <xf numFmtId="0" fontId="35" fillId="10" borderId="17" applyNumberFormat="0" applyAlignment="0" applyProtection="0"/>
    <xf numFmtId="0" fontId="35" fillId="10" borderId="17" applyNumberFormat="0" applyAlignment="0" applyProtection="0"/>
    <xf numFmtId="0" fontId="17" fillId="55" borderId="2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5" borderId="0" applyNumberFormat="0" applyBorder="0" applyAlignment="0" applyProtection="0"/>
    <xf numFmtId="0" fontId="37" fillId="5" borderId="0" applyNumberFormat="0" applyBorder="0" applyAlignment="0" applyProtection="0"/>
    <xf numFmtId="0" fontId="19" fillId="38" borderId="0" applyNumberFormat="0" applyBorder="0" applyAlignment="0" applyProtection="0"/>
    <xf numFmtId="0" fontId="38" fillId="0" borderId="11" applyNumberFormat="0" applyFill="0" applyAlignment="0" applyProtection="0"/>
    <xf numFmtId="0" fontId="38" fillId="0" borderId="11" applyNumberFormat="0" applyFill="0" applyAlignment="0" applyProtection="0"/>
    <xf numFmtId="0" fontId="20" fillId="0" borderId="2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21" fillId="0" borderId="2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22" fillId="0" borderId="24"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1" fillId="8" borderId="14" applyNumberFormat="0" applyAlignment="0" applyProtection="0"/>
    <xf numFmtId="0" fontId="41" fillId="8" borderId="14" applyNumberFormat="0" applyAlignment="0" applyProtection="0"/>
    <xf numFmtId="0" fontId="23" fillId="41" borderId="20" applyNumberFormat="0" applyAlignment="0" applyProtection="0"/>
    <xf numFmtId="0" fontId="42" fillId="0" borderId="16" applyNumberFormat="0" applyFill="0" applyAlignment="0" applyProtection="0"/>
    <xf numFmtId="0" fontId="42" fillId="0" borderId="16" applyNumberFormat="0" applyFill="0" applyAlignment="0" applyProtection="0"/>
    <xf numFmtId="0" fontId="24" fillId="0" borderId="25" applyNumberFormat="0" applyFill="0" applyAlignment="0" applyProtection="0"/>
    <xf numFmtId="0" fontId="43" fillId="7" borderId="0" applyNumberFormat="0" applyBorder="0" applyAlignment="0" applyProtection="0"/>
    <xf numFmtId="0" fontId="43" fillId="7" borderId="0" applyNumberFormat="0" applyBorder="0" applyAlignment="0" applyProtection="0"/>
    <xf numFmtId="0" fontId="25" fillId="56"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11" borderId="18" applyNumberFormat="0" applyFont="0" applyAlignment="0" applyProtection="0"/>
    <xf numFmtId="0" fontId="31" fillId="11" borderId="18" applyNumberFormat="0" applyFont="0" applyAlignment="0" applyProtection="0"/>
    <xf numFmtId="0" fontId="2" fillId="57" borderId="26" applyNumberFormat="0" applyFont="0" applyAlignment="0" applyProtection="0"/>
    <xf numFmtId="0" fontId="2" fillId="57" borderId="26" applyNumberFormat="0" applyFont="0" applyAlignment="0" applyProtection="0"/>
    <xf numFmtId="0" fontId="44" fillId="9" borderId="15" applyNumberFormat="0" applyAlignment="0" applyProtection="0"/>
    <xf numFmtId="0" fontId="44" fillId="9" borderId="15" applyNumberFormat="0" applyAlignment="0" applyProtection="0"/>
    <xf numFmtId="0" fontId="27" fillId="54" borderId="27"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8" fillId="0" borderId="0" applyNumberFormat="0" applyFill="0" applyBorder="0" applyAlignment="0" applyProtection="0"/>
    <xf numFmtId="0" fontId="46" fillId="0" borderId="19" applyNumberFormat="0" applyFill="0" applyAlignment="0" applyProtection="0"/>
    <xf numFmtId="0" fontId="46" fillId="0" borderId="19" applyNumberFormat="0" applyFill="0" applyAlignment="0" applyProtection="0"/>
    <xf numFmtId="0" fontId="29" fillId="0" borderId="28"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0" fillId="0" borderId="0" applyNumberFormat="0" applyFill="0" applyBorder="0" applyAlignment="0" applyProtection="0"/>
    <xf numFmtId="0" fontId="16" fillId="54" borderId="29" applyNumberFormat="0" applyAlignment="0" applyProtection="0"/>
    <xf numFmtId="0" fontId="23" fillId="41" borderId="29" applyNumberFormat="0" applyAlignment="0" applyProtection="0"/>
    <xf numFmtId="0" fontId="2" fillId="57" borderId="30" applyNumberFormat="0" applyFont="0" applyAlignment="0" applyProtection="0"/>
    <xf numFmtId="0" fontId="2" fillId="57" borderId="30" applyNumberFormat="0" applyFont="0" applyAlignment="0" applyProtection="0"/>
    <xf numFmtId="0" fontId="27" fillId="54" borderId="31" applyNumberFormat="0" applyAlignment="0" applyProtection="0"/>
    <xf numFmtId="0" fontId="29" fillId="0" borderId="32" applyNumberFormat="0" applyFill="0" applyAlignment="0" applyProtection="0"/>
    <xf numFmtId="0" fontId="2" fillId="57" borderId="37" applyNumberFormat="0" applyFont="0" applyAlignment="0" applyProtection="0"/>
    <xf numFmtId="0" fontId="2" fillId="57" borderId="37" applyNumberFormat="0" applyFont="0" applyAlignment="0" applyProtection="0"/>
    <xf numFmtId="0" fontId="23" fillId="41" borderId="36" applyNumberFormat="0" applyAlignment="0" applyProtection="0"/>
    <xf numFmtId="0" fontId="16" fillId="54" borderId="36" applyNumberFormat="0" applyAlignment="0" applyProtection="0"/>
    <xf numFmtId="0" fontId="27" fillId="54" borderId="38" applyNumberFormat="0" applyAlignment="0" applyProtection="0"/>
    <xf numFmtId="0" fontId="29" fillId="0" borderId="39" applyNumberFormat="0" applyFill="0" applyAlignment="0" applyProtection="0"/>
    <xf numFmtId="0" fontId="2" fillId="57" borderId="41" applyNumberFormat="0" applyFont="0" applyAlignment="0" applyProtection="0"/>
    <xf numFmtId="0" fontId="2" fillId="57" borderId="41" applyNumberFormat="0" applyFont="0" applyAlignment="0" applyProtection="0"/>
    <xf numFmtId="0" fontId="23" fillId="41" borderId="40" applyNumberFormat="0" applyAlignment="0" applyProtection="0"/>
    <xf numFmtId="0" fontId="16" fillId="54" borderId="40" applyNumberFormat="0" applyAlignment="0" applyProtection="0"/>
    <xf numFmtId="0" fontId="27" fillId="54" borderId="42" applyNumberFormat="0" applyAlignment="0" applyProtection="0"/>
    <xf numFmtId="0" fontId="29" fillId="0" borderId="43" applyNumberFormat="0" applyFill="0" applyAlignment="0" applyProtection="0"/>
    <xf numFmtId="0" fontId="16" fillId="54" borderId="46" applyNumberFormat="0" applyAlignment="0" applyProtection="0"/>
    <xf numFmtId="0" fontId="23" fillId="41" borderId="46" applyNumberFormat="0" applyAlignment="0" applyProtection="0"/>
    <xf numFmtId="0" fontId="2" fillId="57" borderId="47" applyNumberFormat="0" applyFont="0" applyAlignment="0" applyProtection="0"/>
    <xf numFmtId="0" fontId="2" fillId="57" borderId="47" applyNumberFormat="0" applyFont="0" applyAlignment="0" applyProtection="0"/>
    <xf numFmtId="0" fontId="27" fillId="54" borderId="48" applyNumberFormat="0" applyAlignment="0" applyProtection="0"/>
    <xf numFmtId="0" fontId="29" fillId="0" borderId="49" applyNumberFormat="0" applyFill="0" applyAlignment="0" applyProtection="0"/>
  </cellStyleXfs>
  <cellXfs count="224">
    <xf numFmtId="0" fontId="0" fillId="0" borderId="0" xfId="0"/>
    <xf numFmtId="2" fontId="3" fillId="0" borderId="1" xfId="0" applyNumberFormat="1" applyFont="1" applyBorder="1"/>
    <xf numFmtId="0" fontId="5" fillId="0" borderId="0" xfId="0" applyFont="1"/>
    <xf numFmtId="2" fontId="3" fillId="0" borderId="2" xfId="0" applyNumberFormat="1" applyFont="1" applyBorder="1"/>
    <xf numFmtId="2" fontId="8" fillId="0" borderId="1" xfId="2" applyNumberFormat="1" applyFont="1" applyBorder="1" applyAlignment="1">
      <alignment vertical="center"/>
    </xf>
    <xf numFmtId="2" fontId="8" fillId="0" borderId="10" xfId="2" applyNumberFormat="1" applyFont="1" applyBorder="1" applyAlignment="1">
      <alignment vertical="center"/>
    </xf>
    <xf numFmtId="2" fontId="3" fillId="0" borderId="8" xfId="0" applyNumberFormat="1" applyFont="1" applyBorder="1" applyAlignment="1">
      <alignment vertical="center"/>
    </xf>
    <xf numFmtId="2" fontId="8" fillId="0" borderId="0" xfId="2" applyNumberFormat="1" applyFont="1" applyBorder="1" applyAlignment="1">
      <alignment vertical="center"/>
    </xf>
    <xf numFmtId="3" fontId="9" fillId="0" borderId="1" xfId="0" applyNumberFormat="1" applyFont="1" applyBorder="1" applyAlignment="1"/>
    <xf numFmtId="0" fontId="9" fillId="0" borderId="1" xfId="0" applyFont="1" applyBorder="1" applyAlignment="1"/>
    <xf numFmtId="0" fontId="0" fillId="0" borderId="0" xfId="0"/>
    <xf numFmtId="0" fontId="6" fillId="0" borderId="34" xfId="0" applyFont="1" applyFill="1" applyBorder="1" applyAlignment="1">
      <alignment vertical="center"/>
    </xf>
    <xf numFmtId="0" fontId="48" fillId="0" borderId="0" xfId="0" applyFont="1"/>
    <xf numFmtId="0" fontId="49" fillId="0" borderId="0" xfId="0" applyFont="1"/>
    <xf numFmtId="166" fontId="5" fillId="0" borderId="0" xfId="0" applyNumberFormat="1" applyFont="1"/>
    <xf numFmtId="3" fontId="6" fillId="0" borderId="54" xfId="0" applyNumberFormat="1" applyFont="1" applyBorder="1" applyAlignment="1">
      <alignment horizontal="center" vertical="center"/>
    </xf>
    <xf numFmtId="164" fontId="6" fillId="0" borderId="57" xfId="0" applyNumberFormat="1" applyFont="1" applyBorder="1" applyAlignment="1">
      <alignment horizontal="center" vertical="center"/>
    </xf>
    <xf numFmtId="4" fontId="6" fillId="0" borderId="57" xfId="0" applyNumberFormat="1" applyFont="1" applyBorder="1" applyAlignment="1">
      <alignment horizontal="center" vertical="center"/>
    </xf>
    <xf numFmtId="3" fontId="6" fillId="0" borderId="57" xfId="0" applyNumberFormat="1" applyFont="1" applyBorder="1" applyAlignment="1">
      <alignment horizontal="center" vertical="center"/>
    </xf>
    <xf numFmtId="164" fontId="49" fillId="0" borderId="0" xfId="0" applyNumberFormat="1" applyFont="1"/>
    <xf numFmtId="3" fontId="0" fillId="0" borderId="0" xfId="0" applyNumberFormat="1"/>
    <xf numFmtId="0" fontId="6" fillId="0" borderId="58" xfId="0" applyFont="1" applyFill="1" applyBorder="1" applyAlignment="1">
      <alignment vertical="center"/>
    </xf>
    <xf numFmtId="164" fontId="6" fillId="0" borderId="57" xfId="0" applyNumberFormat="1" applyFont="1" applyBorder="1" applyAlignment="1">
      <alignment horizontal="right" vertical="center"/>
    </xf>
    <xf numFmtId="0" fontId="6" fillId="0" borderId="58" xfId="0" applyFont="1" applyFill="1" applyBorder="1" applyAlignment="1">
      <alignment vertical="center" wrapText="1"/>
    </xf>
    <xf numFmtId="164" fontId="51" fillId="0" borderId="58" xfId="0" applyNumberFormat="1" applyFont="1" applyFill="1" applyBorder="1" applyAlignment="1">
      <alignment horizontal="right" vertical="center" wrapText="1"/>
    </xf>
    <xf numFmtId="0" fontId="6" fillId="0" borderId="34" xfId="0" applyFont="1" applyFill="1" applyBorder="1" applyAlignment="1">
      <alignment vertical="center" wrapText="1"/>
    </xf>
    <xf numFmtId="164" fontId="6" fillId="0" borderId="58" xfId="0" applyNumberFormat="1" applyFont="1" applyBorder="1" applyAlignment="1">
      <alignment horizontal="center" vertical="center"/>
    </xf>
    <xf numFmtId="4" fontId="9" fillId="0" borderId="6" xfId="0" applyNumberFormat="1" applyFont="1" applyBorder="1" applyAlignment="1">
      <alignment vertical="center"/>
    </xf>
    <xf numFmtId="1" fontId="9" fillId="0" borderId="6" xfId="0" applyNumberFormat="1" applyFont="1" applyBorder="1" applyAlignment="1">
      <alignment vertical="center"/>
    </xf>
    <xf numFmtId="3" fontId="9" fillId="0" borderId="2" xfId="0" applyNumberFormat="1" applyFont="1" applyFill="1" applyBorder="1" applyAlignment="1"/>
    <xf numFmtId="3" fontId="9" fillId="0" borderId="1" xfId="0" applyNumberFormat="1" applyFont="1" applyBorder="1" applyAlignment="1">
      <alignment vertical="center"/>
    </xf>
    <xf numFmtId="0" fontId="10" fillId="2" borderId="58" xfId="1" applyFont="1" applyFill="1" applyBorder="1" applyAlignment="1">
      <alignment horizontal="center" vertical="center"/>
    </xf>
    <xf numFmtId="0" fontId="51" fillId="0" borderId="34" xfId="0" applyFont="1" applyFill="1" applyBorder="1" applyAlignment="1">
      <alignment vertical="center"/>
    </xf>
    <xf numFmtId="0" fontId="51" fillId="0" borderId="58" xfId="0" applyFont="1" applyFill="1" applyBorder="1" applyAlignment="1">
      <alignment vertical="center"/>
    </xf>
    <xf numFmtId="164" fontId="51" fillId="0" borderId="58" xfId="0" applyNumberFormat="1" applyFont="1" applyBorder="1" applyAlignment="1">
      <alignment horizontal="center" vertical="center"/>
    </xf>
    <xf numFmtId="164" fontId="51" fillId="0" borderId="33" xfId="0" applyNumberFormat="1" applyFont="1" applyBorder="1" applyAlignment="1">
      <alignment horizontal="center" vertical="center"/>
    </xf>
    <xf numFmtId="164" fontId="51" fillId="0" borderId="58" xfId="0" applyNumberFormat="1" applyFont="1" applyBorder="1" applyAlignment="1">
      <alignment horizontal="right" vertical="center"/>
    </xf>
    <xf numFmtId="164" fontId="51" fillId="0" borderId="58" xfId="0" applyNumberFormat="1" applyFont="1" applyBorder="1" applyAlignment="1">
      <alignment horizontal="left" vertical="center"/>
    </xf>
    <xf numFmtId="2" fontId="10" fillId="0" borderId="58" xfId="2" applyNumberFormat="1" applyFont="1" applyBorder="1" applyAlignment="1">
      <alignment horizontal="center" vertical="center"/>
    </xf>
    <xf numFmtId="2" fontId="10" fillId="0" borderId="58" xfId="2" applyNumberFormat="1" applyFont="1" applyBorder="1" applyAlignment="1">
      <alignment horizontal="center" vertical="center" wrapText="1"/>
    </xf>
    <xf numFmtId="0" fontId="6" fillId="4" borderId="58" xfId="0" applyFont="1" applyFill="1" applyBorder="1" applyAlignment="1">
      <alignment vertical="center" wrapText="1"/>
    </xf>
    <xf numFmtId="166" fontId="6" fillId="4" borderId="58" xfId="0" applyNumberFormat="1" applyFont="1" applyFill="1" applyBorder="1" applyAlignment="1">
      <alignment horizontal="center" vertical="center" wrapText="1"/>
    </xf>
    <xf numFmtId="164" fontId="6" fillId="4" borderId="58" xfId="0" applyNumberFormat="1" applyFont="1" applyFill="1" applyBorder="1" applyAlignment="1">
      <alignment horizontal="right" vertical="center" wrapText="1"/>
    </xf>
    <xf numFmtId="14" fontId="6" fillId="0" borderId="58" xfId="0" applyNumberFormat="1" applyFont="1" applyFill="1" applyBorder="1" applyAlignment="1">
      <alignment horizontal="center" vertical="center"/>
    </xf>
    <xf numFmtId="166" fontId="6" fillId="4" borderId="58" xfId="0" applyNumberFormat="1" applyFont="1" applyFill="1" applyBorder="1" applyAlignment="1">
      <alignment horizontal="right" vertical="center" wrapText="1"/>
    </xf>
    <xf numFmtId="164" fontId="51" fillId="0" borderId="61" xfId="0" applyNumberFormat="1" applyFont="1" applyFill="1" applyBorder="1" applyAlignment="1">
      <alignment horizontal="right" vertical="center" wrapText="1"/>
    </xf>
    <xf numFmtId="164" fontId="51" fillId="0" borderId="62" xfId="0" applyNumberFormat="1" applyFont="1" applyFill="1" applyBorder="1" applyAlignment="1">
      <alignment horizontal="right" vertical="center" wrapText="1"/>
    </xf>
    <xf numFmtId="0" fontId="50" fillId="0" borderId="58" xfId="0" applyFont="1" applyFill="1" applyBorder="1" applyAlignment="1">
      <alignment vertical="center" wrapText="1"/>
    </xf>
    <xf numFmtId="0" fontId="10" fillId="2" borderId="58" xfId="1" applyFont="1" applyFill="1" applyBorder="1" applyAlignment="1">
      <alignment horizontal="center" vertical="center" wrapText="1"/>
    </xf>
    <xf numFmtId="3" fontId="6" fillId="0" borderId="58" xfId="0" applyNumberFormat="1" applyFont="1" applyBorder="1" applyAlignment="1">
      <alignment horizontal="center" vertical="center"/>
    </xf>
    <xf numFmtId="0" fontId="53" fillId="0" borderId="0" xfId="0" applyFont="1" applyAlignment="1">
      <alignment vertical="center"/>
    </xf>
    <xf numFmtId="0" fontId="6" fillId="0" borderId="64" xfId="0" applyFont="1" applyFill="1" applyBorder="1" applyAlignment="1">
      <alignment horizontal="center" vertical="center"/>
    </xf>
    <xf numFmtId="167" fontId="6" fillId="0" borderId="58" xfId="0" applyNumberFormat="1" applyFont="1" applyBorder="1" applyAlignment="1">
      <alignment horizontal="center" vertical="center"/>
    </xf>
    <xf numFmtId="2" fontId="6" fillId="0" borderId="58" xfId="0" applyNumberFormat="1" applyFont="1" applyBorder="1" applyAlignment="1">
      <alignment horizontal="center" vertical="center"/>
    </xf>
    <xf numFmtId="0" fontId="0" fillId="0" borderId="0" xfId="0" applyAlignment="1">
      <alignment vertical="center"/>
    </xf>
    <xf numFmtId="0" fontId="7" fillId="0" borderId="58" xfId="0" applyFont="1" applyBorder="1" applyAlignment="1">
      <alignment horizontal="center" vertical="center"/>
    </xf>
    <xf numFmtId="0" fontId="54"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164" fontId="51" fillId="0" borderId="55" xfId="0" applyNumberFormat="1" applyFont="1" applyBorder="1" applyAlignment="1">
      <alignment horizontal="center" vertical="center"/>
    </xf>
    <xf numFmtId="4" fontId="0" fillId="0" borderId="0" xfId="0" applyNumberFormat="1"/>
    <xf numFmtId="3" fontId="51" fillId="0" borderId="58" xfId="0" applyNumberFormat="1" applyFont="1" applyBorder="1" applyAlignment="1">
      <alignment horizontal="center" vertical="center"/>
    </xf>
    <xf numFmtId="0" fontId="0" fillId="0" borderId="0" xfId="0" applyFont="1"/>
    <xf numFmtId="0" fontId="57" fillId="2" borderId="58" xfId="1" applyFont="1" applyFill="1" applyBorder="1" applyAlignment="1">
      <alignment horizontal="center" vertical="center"/>
    </xf>
    <xf numFmtId="0" fontId="57" fillId="2" borderId="58" xfId="1" applyFont="1" applyFill="1" applyBorder="1" applyAlignment="1">
      <alignment horizontal="center" vertical="center" wrapText="1"/>
    </xf>
    <xf numFmtId="0" fontId="57" fillId="0" borderId="34" xfId="0" applyFont="1" applyFill="1" applyBorder="1" applyAlignment="1">
      <alignment vertical="center"/>
    </xf>
    <xf numFmtId="0" fontId="57" fillId="0" borderId="58" xfId="0" applyFont="1" applyFill="1" applyBorder="1" applyAlignment="1">
      <alignment vertical="center"/>
    </xf>
    <xf numFmtId="164" fontId="57" fillId="0" borderId="58" xfId="0" applyNumberFormat="1" applyFont="1" applyBorder="1" applyAlignment="1">
      <alignment horizontal="center" vertical="center"/>
    </xf>
    <xf numFmtId="4" fontId="57" fillId="0" borderId="58" xfId="0" applyNumberFormat="1" applyFont="1" applyBorder="1" applyAlignment="1">
      <alignment horizontal="center" vertical="center"/>
    </xf>
    <xf numFmtId="3" fontId="57" fillId="0" borderId="58" xfId="0" applyNumberFormat="1" applyFont="1" applyBorder="1" applyAlignment="1">
      <alignment horizontal="center" vertical="center"/>
    </xf>
    <xf numFmtId="2" fontId="3" fillId="0" borderId="8" xfId="0" applyNumberFormat="1" applyFont="1" applyBorder="1" applyAlignment="1">
      <alignment horizontal="right" vertical="center"/>
    </xf>
    <xf numFmtId="4" fontId="9" fillId="0" borderId="6" xfId="0" applyNumberFormat="1" applyFont="1" applyBorder="1" applyAlignment="1">
      <alignment horizontal="right" vertical="center"/>
    </xf>
    <xf numFmtId="0" fontId="59" fillId="0" borderId="0" xfId="0" applyFont="1"/>
    <xf numFmtId="2" fontId="60" fillId="0" borderId="1" xfId="0" applyNumberFormat="1" applyFont="1" applyBorder="1"/>
    <xf numFmtId="2" fontId="60" fillId="0" borderId="2" xfId="0" applyNumberFormat="1" applyFont="1" applyBorder="1"/>
    <xf numFmtId="0" fontId="60" fillId="0" borderId="1" xfId="0" applyFont="1" applyBorder="1"/>
    <xf numFmtId="0" fontId="6" fillId="0" borderId="56" xfId="0" applyFont="1" applyFill="1" applyBorder="1" applyAlignment="1">
      <alignment vertical="center"/>
    </xf>
    <xf numFmtId="0" fontId="51" fillId="0" borderId="44" xfId="0" applyFont="1" applyFill="1" applyBorder="1" applyAlignment="1">
      <alignment vertical="center"/>
    </xf>
    <xf numFmtId="0" fontId="51" fillId="0" borderId="69" xfId="0" applyFont="1" applyFill="1" applyBorder="1" applyAlignment="1">
      <alignment vertical="center"/>
    </xf>
    <xf numFmtId="164" fontId="51" fillId="0" borderId="69" xfId="0" applyNumberFormat="1" applyFont="1" applyBorder="1" applyAlignment="1">
      <alignment horizontal="center" vertical="center"/>
    </xf>
    <xf numFmtId="164" fontId="51" fillId="0" borderId="45" xfId="0" applyNumberFormat="1" applyFont="1" applyBorder="1" applyAlignment="1">
      <alignment horizontal="center" vertical="center"/>
    </xf>
    <xf numFmtId="0" fontId="6" fillId="0" borderId="70" xfId="0" applyFont="1" applyFill="1" applyBorder="1" applyAlignment="1">
      <alignment vertical="center"/>
    </xf>
    <xf numFmtId="164" fontId="51" fillId="0" borderId="72" xfId="0" applyNumberFormat="1" applyFont="1" applyFill="1" applyBorder="1" applyAlignment="1">
      <alignment horizontal="center" vertical="center"/>
    </xf>
    <xf numFmtId="0" fontId="6" fillId="0" borderId="71" xfId="0" applyFont="1" applyFill="1" applyBorder="1" applyAlignment="1">
      <alignment vertical="center"/>
    </xf>
    <xf numFmtId="0" fontId="51" fillId="0" borderId="73" xfId="0" applyFont="1" applyFill="1" applyBorder="1" applyAlignment="1">
      <alignment vertical="center"/>
    </xf>
    <xf numFmtId="0" fontId="51" fillId="0" borderId="74" xfId="0" applyFont="1" applyFill="1" applyBorder="1" applyAlignment="1">
      <alignment vertical="center"/>
    </xf>
    <xf numFmtId="0" fontId="6" fillId="0" borderId="75" xfId="0" applyFont="1" applyFill="1" applyBorder="1" applyAlignment="1">
      <alignment vertical="center"/>
    </xf>
    <xf numFmtId="0" fontId="60" fillId="0" borderId="2" xfId="0" applyFont="1" applyBorder="1"/>
    <xf numFmtId="0" fontId="7" fillId="0" borderId="76" xfId="0" applyFont="1" applyBorder="1" applyAlignment="1">
      <alignment horizontal="center" vertical="center"/>
    </xf>
    <xf numFmtId="0" fontId="6" fillId="0" borderId="78" xfId="0" applyFont="1" applyFill="1" applyBorder="1" applyAlignment="1">
      <alignment vertical="center"/>
    </xf>
    <xf numFmtId="0" fontId="6" fillId="0" borderId="78" xfId="0" applyFont="1" applyFill="1" applyBorder="1" applyAlignment="1">
      <alignment horizontal="right" vertical="center" wrapText="1"/>
    </xf>
    <xf numFmtId="0" fontId="6" fillId="0" borderId="78" xfId="0" applyFont="1" applyFill="1" applyBorder="1" applyAlignment="1">
      <alignment horizontal="right" vertical="center" wrapText="1"/>
    </xf>
    <xf numFmtId="0" fontId="6" fillId="0" borderId="78" xfId="0" applyFont="1" applyFill="1" applyBorder="1" applyAlignment="1">
      <alignment horizontal="right" vertical="center" wrapText="1"/>
    </xf>
    <xf numFmtId="4" fontId="63" fillId="0" borderId="6" xfId="0" applyNumberFormat="1" applyFont="1" applyBorder="1" applyAlignment="1">
      <alignment vertical="center"/>
    </xf>
    <xf numFmtId="0" fontId="6" fillId="0" borderId="60" xfId="0" applyFont="1" applyFill="1" applyBorder="1" applyAlignment="1">
      <alignment vertical="center" wrapText="1"/>
    </xf>
    <xf numFmtId="164" fontId="51" fillId="0" borderId="80" xfId="0" applyNumberFormat="1" applyFont="1" applyBorder="1" applyAlignment="1">
      <alignment horizontal="center" vertical="center"/>
    </xf>
    <xf numFmtId="164" fontId="6" fillId="0" borderId="34" xfId="0" applyNumberFormat="1" applyFont="1" applyBorder="1" applyAlignment="1">
      <alignment horizontal="right" vertical="center"/>
    </xf>
    <xf numFmtId="4" fontId="64" fillId="0" borderId="58" xfId="0" applyNumberFormat="1" applyFont="1" applyBorder="1" applyAlignment="1">
      <alignment horizontal="center" vertical="center"/>
    </xf>
    <xf numFmtId="4" fontId="65" fillId="0" borderId="58" xfId="0" applyNumberFormat="1" applyFont="1" applyBorder="1" applyAlignment="1">
      <alignment horizontal="center" vertical="center"/>
    </xf>
    <xf numFmtId="4" fontId="66" fillId="0" borderId="58" xfId="0" applyNumberFormat="1" applyFont="1" applyBorder="1" applyAlignment="1">
      <alignment horizontal="center" vertical="center"/>
    </xf>
    <xf numFmtId="0" fontId="67" fillId="2" borderId="81" xfId="0" applyFont="1" applyFill="1" applyBorder="1" applyAlignment="1">
      <alignment horizontal="center" vertical="center"/>
    </xf>
    <xf numFmtId="0" fontId="67" fillId="2" borderId="81" xfId="0" applyFont="1" applyFill="1" applyBorder="1" applyAlignment="1">
      <alignment horizontal="center" vertical="center" wrapText="1"/>
    </xf>
    <xf numFmtId="0" fontId="55" fillId="58" borderId="68" xfId="0" applyFont="1" applyFill="1" applyBorder="1" applyAlignment="1">
      <alignment horizontal="center" vertical="center"/>
    </xf>
    <xf numFmtId="3" fontId="6" fillId="0" borderId="34" xfId="0" applyNumberFormat="1" applyFont="1" applyBorder="1" applyAlignment="1">
      <alignment horizontal="center" vertical="center"/>
    </xf>
    <xf numFmtId="3" fontId="6" fillId="0" borderId="35" xfId="0" applyNumberFormat="1" applyFont="1" applyBorder="1" applyAlignment="1">
      <alignment horizontal="center" vertical="center"/>
    </xf>
    <xf numFmtId="3" fontId="6" fillId="0" borderId="33" xfId="0" applyNumberFormat="1" applyFont="1" applyBorder="1" applyAlignment="1">
      <alignment horizontal="center" vertical="center"/>
    </xf>
    <xf numFmtId="0" fontId="6" fillId="0" borderId="34" xfId="0" applyFont="1" applyFill="1" applyBorder="1" applyAlignment="1">
      <alignment horizontal="right" vertical="center"/>
    </xf>
    <xf numFmtId="0" fontId="6" fillId="0" borderId="35" xfId="0" applyFont="1" applyFill="1" applyBorder="1" applyAlignment="1">
      <alignment horizontal="right" vertical="center"/>
    </xf>
    <xf numFmtId="0" fontId="6" fillId="0" borderId="33" xfId="0" applyFont="1" applyFill="1" applyBorder="1" applyAlignment="1">
      <alignment horizontal="right" vertical="center"/>
    </xf>
    <xf numFmtId="0" fontId="61" fillId="0" borderId="63" xfId="0" applyFont="1" applyFill="1" applyBorder="1" applyAlignment="1">
      <alignment horizontal="right" vertical="center"/>
    </xf>
    <xf numFmtId="164" fontId="61" fillId="0" borderId="65" xfId="0" applyNumberFormat="1" applyFont="1" applyFill="1" applyBorder="1" applyAlignment="1">
      <alignment horizontal="right" vertical="center" wrapText="1"/>
    </xf>
    <xf numFmtId="164" fontId="61" fillId="0" borderId="66" xfId="0" applyNumberFormat="1" applyFont="1" applyFill="1" applyBorder="1" applyAlignment="1">
      <alignment horizontal="right" vertical="center" wrapText="1"/>
    </xf>
    <xf numFmtId="164" fontId="61" fillId="0" borderId="67" xfId="0" applyNumberFormat="1" applyFont="1" applyFill="1" applyBorder="1" applyAlignment="1">
      <alignment horizontal="right" vertical="center" wrapText="1"/>
    </xf>
    <xf numFmtId="0" fontId="6" fillId="0" borderId="78" xfId="0" applyFont="1" applyFill="1" applyBorder="1" applyAlignment="1">
      <alignment horizontal="right" vertical="center" wrapText="1"/>
    </xf>
    <xf numFmtId="0" fontId="6" fillId="0" borderId="79" xfId="0" applyFont="1" applyFill="1" applyBorder="1" applyAlignment="1">
      <alignment horizontal="right" vertical="center" wrapText="1"/>
    </xf>
    <xf numFmtId="0" fontId="6" fillId="0" borderId="80" xfId="0" applyFont="1" applyFill="1" applyBorder="1" applyAlignment="1">
      <alignment horizontal="right" vertical="center" wrapText="1"/>
    </xf>
    <xf numFmtId="0" fontId="3" fillId="0" borderId="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3"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2" fontId="3" fillId="0" borderId="10" xfId="0" applyNumberFormat="1" applyFont="1" applyBorder="1" applyAlignment="1">
      <alignment horizontal="center" vertical="center"/>
    </xf>
    <xf numFmtId="2" fontId="3" fillId="0" borderId="9"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2" fontId="3" fillId="0" borderId="8" xfId="0" applyNumberFormat="1" applyFont="1" applyBorder="1" applyAlignment="1">
      <alignment horizontal="center" vertical="center"/>
    </xf>
    <xf numFmtId="0" fontId="3" fillId="0" borderId="77"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2" fontId="3" fillId="0" borderId="6" xfId="0" applyNumberFormat="1" applyFont="1" applyBorder="1" applyAlignment="1">
      <alignment horizontal="right" vertical="center"/>
    </xf>
    <xf numFmtId="2" fontId="3" fillId="0" borderId="7" xfId="0" applyNumberFormat="1" applyFont="1" applyBorder="1" applyAlignment="1">
      <alignment horizontal="right" vertical="center"/>
    </xf>
    <xf numFmtId="2" fontId="3" fillId="0" borderId="8" xfId="0" applyNumberFormat="1" applyFont="1" applyBorder="1" applyAlignment="1">
      <alignment horizontal="right" vertical="center"/>
    </xf>
    <xf numFmtId="2" fontId="3" fillId="0" borderId="6" xfId="0" applyNumberFormat="1" applyFont="1" applyBorder="1" applyAlignment="1">
      <alignment horizontal="right"/>
    </xf>
    <xf numFmtId="2" fontId="3" fillId="0" borderId="7" xfId="0" applyNumberFormat="1" applyFont="1" applyBorder="1" applyAlignment="1">
      <alignment horizontal="right"/>
    </xf>
    <xf numFmtId="2" fontId="3" fillId="0" borderId="8" xfId="0" applyNumberFormat="1" applyFont="1" applyBorder="1" applyAlignment="1">
      <alignment horizontal="right"/>
    </xf>
    <xf numFmtId="4" fontId="9" fillId="0" borderId="6" xfId="0" applyNumberFormat="1" applyFont="1" applyBorder="1" applyAlignment="1">
      <alignment horizontal="right" vertical="center"/>
    </xf>
    <xf numFmtId="4" fontId="9" fillId="0" borderId="8" xfId="0" applyNumberFormat="1" applyFont="1" applyBorder="1" applyAlignment="1">
      <alignment horizontal="right" vertical="center"/>
    </xf>
    <xf numFmtId="3" fontId="9" fillId="0" borderId="6" xfId="0" applyNumberFormat="1" applyFont="1" applyBorder="1" applyAlignment="1">
      <alignment horizontal="right" vertical="center"/>
    </xf>
    <xf numFmtId="3" fontId="9" fillId="0" borderId="7" xfId="0" applyNumberFormat="1" applyFont="1" applyBorder="1" applyAlignment="1">
      <alignment horizontal="right" vertical="center"/>
    </xf>
    <xf numFmtId="0" fontId="57" fillId="0" borderId="34" xfId="0" applyFont="1" applyFill="1" applyBorder="1" applyAlignment="1">
      <alignment horizontal="center" vertical="center"/>
    </xf>
    <xf numFmtId="0" fontId="57" fillId="0" borderId="33" xfId="0" applyFont="1" applyFill="1" applyBorder="1" applyAlignment="1">
      <alignment horizontal="center" vertical="center"/>
    </xf>
    <xf numFmtId="2" fontId="0" fillId="0" borderId="34" xfId="0" applyNumberFormat="1" applyFont="1" applyBorder="1" applyAlignment="1">
      <alignment horizontal="center"/>
    </xf>
    <xf numFmtId="2" fontId="0" fillId="0" borderId="35" xfId="0" applyNumberFormat="1" applyFont="1" applyBorder="1" applyAlignment="1">
      <alignment horizontal="center"/>
    </xf>
    <xf numFmtId="2" fontId="0" fillId="0" borderId="33" xfId="0" applyNumberFormat="1" applyFont="1" applyBorder="1" applyAlignment="1">
      <alignment horizontal="center"/>
    </xf>
    <xf numFmtId="2" fontId="56" fillId="0" borderId="34" xfId="0" applyNumberFormat="1" applyFont="1" applyBorder="1" applyAlignment="1">
      <alignment horizontal="center" vertical="center"/>
    </xf>
    <xf numFmtId="2" fontId="56" fillId="0" borderId="35" xfId="0" applyNumberFormat="1" applyFont="1" applyBorder="1" applyAlignment="1">
      <alignment horizontal="center" vertical="center"/>
    </xf>
    <xf numFmtId="2" fontId="56" fillId="0" borderId="33" xfId="0" applyNumberFormat="1" applyFont="1" applyBorder="1" applyAlignment="1">
      <alignment horizontal="center" vertical="center"/>
    </xf>
    <xf numFmtId="2" fontId="58" fillId="0" borderId="4" xfId="0" applyNumberFormat="1" applyFont="1" applyBorder="1" applyAlignment="1">
      <alignment horizontal="center" vertical="center"/>
    </xf>
    <xf numFmtId="2" fontId="58" fillId="0" borderId="5" xfId="0" applyNumberFormat="1" applyFont="1" applyBorder="1" applyAlignment="1">
      <alignment horizontal="center" vertical="center"/>
    </xf>
    <xf numFmtId="2" fontId="0" fillId="0" borderId="78" xfId="0" applyNumberFormat="1" applyFont="1" applyBorder="1" applyAlignment="1">
      <alignment horizontal="center"/>
    </xf>
    <xf numFmtId="2" fontId="0" fillId="0" borderId="79" xfId="0" applyNumberFormat="1" applyFont="1" applyBorder="1" applyAlignment="1">
      <alignment horizontal="center"/>
    </xf>
    <xf numFmtId="2" fontId="0" fillId="0" borderId="80" xfId="0" applyNumberFormat="1" applyFont="1" applyBorder="1" applyAlignment="1">
      <alignment horizontal="center"/>
    </xf>
    <xf numFmtId="0" fontId="62" fillId="0" borderId="0" xfId="0" applyFont="1" applyBorder="1" applyAlignment="1">
      <alignment horizontal="center" vertical="center"/>
    </xf>
    <xf numFmtId="0" fontId="51" fillId="0" borderId="34" xfId="0" applyFont="1" applyFill="1" applyBorder="1" applyAlignment="1">
      <alignment horizontal="center" vertical="center"/>
    </xf>
    <xf numFmtId="0" fontId="51" fillId="0" borderId="33" xfId="0" applyFont="1" applyFill="1" applyBorder="1" applyAlignment="1">
      <alignment horizontal="center" vertical="center"/>
    </xf>
    <xf numFmtId="2" fontId="1" fillId="0" borderId="34" xfId="0" applyNumberFormat="1" applyFont="1" applyBorder="1" applyAlignment="1">
      <alignment horizontal="center"/>
    </xf>
    <xf numFmtId="2" fontId="1" fillId="0" borderId="35" xfId="0" applyNumberFormat="1" applyFont="1" applyBorder="1" applyAlignment="1">
      <alignment horizontal="center"/>
    </xf>
    <xf numFmtId="2" fontId="1" fillId="0" borderId="33" xfId="0" applyNumberFormat="1" applyFont="1" applyBorder="1" applyAlignment="1">
      <alignment horizontal="center"/>
    </xf>
    <xf numFmtId="2" fontId="56" fillId="0" borderId="70" xfId="0" applyNumberFormat="1" applyFont="1" applyBorder="1" applyAlignment="1">
      <alignment horizontal="center" vertical="center"/>
    </xf>
    <xf numFmtId="2" fontId="56" fillId="0" borderId="50" xfId="0" applyNumberFormat="1" applyFont="1" applyBorder="1" applyAlignment="1">
      <alignment horizontal="center" vertical="center"/>
    </xf>
    <xf numFmtId="2" fontId="56" fillId="0" borderId="55" xfId="0" applyNumberFormat="1" applyFont="1" applyBorder="1" applyAlignment="1">
      <alignment horizontal="center" vertical="center"/>
    </xf>
    <xf numFmtId="2" fontId="0" fillId="0" borderId="53" xfId="0" applyNumberFormat="1" applyBorder="1" applyAlignment="1">
      <alignment horizontal="center"/>
    </xf>
    <xf numFmtId="2" fontId="0" fillId="0" borderId="50" xfId="0" applyNumberFormat="1" applyBorder="1" applyAlignment="1">
      <alignment horizontal="center"/>
    </xf>
    <xf numFmtId="2" fontId="0" fillId="0" borderId="51" xfId="0" applyNumberFormat="1" applyBorder="1" applyAlignment="1">
      <alignment horizontal="center"/>
    </xf>
    <xf numFmtId="2" fontId="4" fillId="0" borderId="52" xfId="0" applyNumberFormat="1" applyFont="1" applyBorder="1" applyAlignment="1">
      <alignment horizontal="center" vertical="center"/>
    </xf>
    <xf numFmtId="2" fontId="4" fillId="0" borderId="50" xfId="0" applyNumberFormat="1" applyFont="1" applyBorder="1" applyAlignment="1">
      <alignment horizontal="center" vertical="center"/>
    </xf>
    <xf numFmtId="2" fontId="4" fillId="0" borderId="51" xfId="0" applyNumberFormat="1" applyFont="1" applyBorder="1" applyAlignment="1">
      <alignment horizontal="center" vertical="center"/>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2" fontId="0" fillId="0" borderId="56" xfId="0" applyNumberFormat="1" applyBorder="1" applyAlignment="1">
      <alignment horizontal="center"/>
    </xf>
    <xf numFmtId="2" fontId="0" fillId="0" borderId="55" xfId="0" applyNumberFormat="1" applyBorder="1" applyAlignment="1">
      <alignment horizontal="center"/>
    </xf>
    <xf numFmtId="0" fontId="10" fillId="0" borderId="53" xfId="0" applyFont="1" applyFill="1" applyBorder="1" applyAlignment="1">
      <alignment horizontal="center" vertical="center"/>
    </xf>
    <xf numFmtId="0" fontId="10" fillId="0" borderId="51" xfId="0" applyFont="1" applyFill="1" applyBorder="1" applyAlignment="1">
      <alignment horizontal="center" vertical="center"/>
    </xf>
    <xf numFmtId="0" fontId="52" fillId="0" borderId="34" xfId="0" applyFont="1" applyBorder="1" applyAlignment="1">
      <alignment horizontal="center" vertical="center"/>
    </xf>
    <xf numFmtId="0" fontId="52" fillId="0" borderId="35" xfId="0" applyFont="1" applyBorder="1" applyAlignment="1">
      <alignment horizontal="center" vertical="center"/>
    </xf>
    <xf numFmtId="0" fontId="52" fillId="0" borderId="33" xfId="0" applyFont="1" applyBorder="1" applyAlignment="1">
      <alignment horizontal="center" vertical="center"/>
    </xf>
    <xf numFmtId="2" fontId="52" fillId="0" borderId="34" xfId="0" applyNumberFormat="1" applyFont="1" applyBorder="1" applyAlignment="1">
      <alignment horizontal="center" vertical="center"/>
    </xf>
    <xf numFmtId="2" fontId="52" fillId="0" borderId="35" xfId="0" applyNumberFormat="1" applyFont="1" applyBorder="1" applyAlignment="1">
      <alignment horizontal="center" vertical="center"/>
    </xf>
    <xf numFmtId="2" fontId="52" fillId="0" borderId="33" xfId="0" applyNumberFormat="1" applyFont="1" applyBorder="1" applyAlignment="1">
      <alignment horizontal="center" vertical="center"/>
    </xf>
    <xf numFmtId="0" fontId="4" fillId="0" borderId="3" xfId="0" applyFont="1" applyBorder="1" applyAlignment="1">
      <alignment horizontal="center" vertical="center"/>
    </xf>
    <xf numFmtId="2" fontId="8" fillId="0" borderId="4" xfId="2" applyNumberFormat="1" applyFont="1" applyBorder="1" applyAlignment="1">
      <alignment horizontal="center" vertical="center"/>
    </xf>
    <xf numFmtId="165" fontId="11" fillId="3" borderId="3" xfId="2" applyNumberFormat="1" applyFont="1" applyFill="1" applyBorder="1" applyAlignment="1">
      <alignment horizontal="right" vertical="center"/>
    </xf>
    <xf numFmtId="164" fontId="11" fillId="4" borderId="34" xfId="0" applyNumberFormat="1" applyFont="1" applyFill="1" applyBorder="1" applyAlignment="1">
      <alignment horizontal="center" vertical="center" wrapText="1"/>
    </xf>
    <xf numFmtId="164" fontId="11" fillId="4" borderId="33" xfId="0" applyNumberFormat="1" applyFont="1" applyFill="1" applyBorder="1" applyAlignment="1">
      <alignment horizontal="center" vertical="center" wrapText="1"/>
    </xf>
    <xf numFmtId="165" fontId="11" fillId="3" borderId="58" xfId="2" applyNumberFormat="1" applyFont="1" applyFill="1" applyBorder="1" applyAlignment="1">
      <alignment horizontal="right" vertical="center"/>
    </xf>
    <xf numFmtId="165" fontId="11" fillId="3" borderId="35" xfId="2" applyNumberFormat="1" applyFont="1" applyFill="1" applyBorder="1" applyAlignment="1">
      <alignment horizontal="right" vertical="center"/>
    </xf>
    <xf numFmtId="165" fontId="11" fillId="3" borderId="0" xfId="2" applyNumberFormat="1" applyFont="1" applyFill="1" applyBorder="1" applyAlignment="1">
      <alignment horizontal="right" vertical="center"/>
    </xf>
    <xf numFmtId="0" fontId="52" fillId="0" borderId="88" xfId="0" applyFont="1" applyBorder="1" applyAlignment="1">
      <alignment horizontal="center" vertical="center"/>
    </xf>
    <xf numFmtId="0" fontId="52" fillId="0" borderId="89" xfId="0" applyFont="1" applyBorder="1" applyAlignment="1">
      <alignment horizontal="center" vertical="center"/>
    </xf>
    <xf numFmtId="0" fontId="52" fillId="0" borderId="90" xfId="0" applyFont="1" applyBorder="1" applyAlignment="1">
      <alignment horizontal="center" vertical="center"/>
    </xf>
    <xf numFmtId="2" fontId="52" fillId="0" borderId="88" xfId="0" applyNumberFormat="1" applyFont="1" applyBorder="1" applyAlignment="1">
      <alignment horizontal="center" vertical="center"/>
    </xf>
    <xf numFmtId="2" fontId="52" fillId="0" borderId="89" xfId="0" applyNumberFormat="1" applyFont="1" applyBorder="1" applyAlignment="1">
      <alignment horizontal="center" vertical="center"/>
    </xf>
    <xf numFmtId="2" fontId="52" fillId="0" borderId="90" xfId="0" applyNumberFormat="1" applyFont="1" applyBorder="1" applyAlignment="1">
      <alignment horizontal="center" vertical="center"/>
    </xf>
    <xf numFmtId="0" fontId="68" fillId="0" borderId="0" xfId="0" applyFont="1" applyBorder="1" applyAlignment="1">
      <alignment horizontal="right" vertical="center"/>
    </xf>
    <xf numFmtId="0" fontId="68" fillId="0" borderId="82" xfId="0" applyFont="1" applyBorder="1" applyAlignment="1">
      <alignment horizontal="center" vertical="center"/>
    </xf>
    <xf numFmtId="0" fontId="68" fillId="0" borderId="83" xfId="0" applyFont="1" applyBorder="1" applyAlignment="1">
      <alignment horizontal="center" vertical="center"/>
    </xf>
    <xf numFmtId="0" fontId="68" fillId="0" borderId="84" xfId="0" applyFont="1" applyBorder="1" applyAlignment="1">
      <alignment horizontal="center" vertical="center"/>
    </xf>
    <xf numFmtId="0" fontId="68" fillId="0" borderId="81" xfId="2" applyFont="1" applyFill="1" applyBorder="1" applyAlignment="1">
      <alignment horizontal="right" vertical="center"/>
    </xf>
    <xf numFmtId="0" fontId="68" fillId="0" borderId="81" xfId="2" applyFont="1" applyFill="1" applyBorder="1" applyAlignment="1">
      <alignment horizontal="left" vertical="center"/>
    </xf>
    <xf numFmtId="3" fontId="68" fillId="0" borderId="85" xfId="2" applyNumberFormat="1" applyFont="1" applyFill="1" applyBorder="1" applyAlignment="1">
      <alignment horizontal="center" vertical="center"/>
    </xf>
    <xf numFmtId="0" fontId="69" fillId="0" borderId="86" xfId="0" applyFont="1" applyFill="1" applyBorder="1" applyAlignment="1">
      <alignment horizontal="center" vertical="center"/>
    </xf>
    <xf numFmtId="0" fontId="69" fillId="0" borderId="87" xfId="0" applyFont="1" applyFill="1" applyBorder="1" applyAlignment="1">
      <alignment horizontal="center" vertical="center"/>
    </xf>
    <xf numFmtId="3" fontId="69" fillId="0" borderId="85" xfId="2" applyNumberFormat="1" applyFont="1" applyFill="1" applyBorder="1" applyAlignment="1">
      <alignment horizontal="center" vertical="center"/>
    </xf>
    <xf numFmtId="0" fontId="69" fillId="0" borderId="86" xfId="2" applyFont="1" applyFill="1" applyBorder="1" applyAlignment="1">
      <alignment horizontal="center" vertical="center"/>
    </xf>
    <xf numFmtId="0" fontId="69" fillId="0" borderId="87" xfId="2" applyFont="1" applyFill="1" applyBorder="1" applyAlignment="1">
      <alignment horizontal="center" vertical="center"/>
    </xf>
    <xf numFmtId="0" fontId="69" fillId="0" borderId="82" xfId="0" applyFont="1" applyBorder="1" applyAlignment="1">
      <alignment horizontal="center" vertical="center"/>
    </xf>
    <xf numFmtId="0" fontId="69" fillId="0" borderId="83" xfId="0" applyFont="1" applyBorder="1" applyAlignment="1">
      <alignment horizontal="center" vertical="center"/>
    </xf>
    <xf numFmtId="0" fontId="69" fillId="0" borderId="84" xfId="0" applyFont="1" applyBorder="1" applyAlignment="1">
      <alignment horizontal="center" vertical="center"/>
    </xf>
    <xf numFmtId="0" fontId="69" fillId="0" borderId="81" xfId="2" applyFont="1" applyFill="1" applyBorder="1" applyAlignment="1">
      <alignment horizontal="right" vertical="center"/>
    </xf>
    <xf numFmtId="0" fontId="69" fillId="0" borderId="81" xfId="2" applyFont="1" applyFill="1" applyBorder="1" applyAlignment="1">
      <alignment horizontal="left" vertical="center"/>
    </xf>
    <xf numFmtId="0" fontId="68" fillId="0" borderId="59" xfId="0" applyFont="1" applyBorder="1" applyAlignment="1">
      <alignment horizontal="right" vertical="center"/>
    </xf>
    <xf numFmtId="0" fontId="70" fillId="0" borderId="82" xfId="0" applyFont="1" applyBorder="1" applyAlignment="1">
      <alignment horizontal="center" vertical="center"/>
    </xf>
    <xf numFmtId="0" fontId="70" fillId="0" borderId="83" xfId="0" applyFont="1" applyBorder="1" applyAlignment="1">
      <alignment horizontal="center" vertical="center"/>
    </xf>
    <xf numFmtId="0" fontId="70" fillId="0" borderId="84" xfId="0" applyFont="1" applyBorder="1" applyAlignment="1">
      <alignment horizontal="center" vertical="center"/>
    </xf>
    <xf numFmtId="0" fontId="70" fillId="0" borderId="81" xfId="2" applyFont="1" applyFill="1" applyBorder="1" applyAlignment="1">
      <alignment horizontal="right" vertical="center"/>
    </xf>
    <xf numFmtId="0" fontId="70" fillId="0" borderId="81" xfId="2" applyFont="1" applyFill="1" applyBorder="1" applyAlignment="1">
      <alignment horizontal="left" vertical="center"/>
    </xf>
    <xf numFmtId="3" fontId="70" fillId="0" borderId="85" xfId="2" applyNumberFormat="1" applyFont="1" applyFill="1" applyBorder="1" applyAlignment="1">
      <alignment horizontal="center" vertical="center"/>
    </xf>
    <xf numFmtId="0" fontId="70" fillId="0" borderId="82" xfId="2" applyFont="1" applyFill="1" applyBorder="1" applyAlignment="1">
      <alignment horizontal="center" vertical="center"/>
    </xf>
    <xf numFmtId="0" fontId="70" fillId="0" borderId="84" xfId="2" applyFont="1" applyFill="1" applyBorder="1" applyAlignment="1">
      <alignment horizontal="center" vertical="center"/>
    </xf>
    <xf numFmtId="3" fontId="70" fillId="0" borderId="91" xfId="2" applyNumberFormat="1" applyFont="1" applyFill="1" applyBorder="1" applyAlignment="1">
      <alignment horizontal="center" vertical="center"/>
    </xf>
    <xf numFmtId="0" fontId="70" fillId="0" borderId="86" xfId="2" applyFont="1" applyFill="1" applyBorder="1" applyAlignment="1">
      <alignment horizontal="center" vertical="center"/>
    </xf>
    <xf numFmtId="0" fontId="70" fillId="0" borderId="87" xfId="2" applyFont="1" applyFill="1" applyBorder="1" applyAlignment="1">
      <alignment horizontal="center" vertical="center"/>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12</xdr:col>
      <xdr:colOff>1238250</xdr:colOff>
      <xdr:row>0</xdr:row>
      <xdr:rowOff>1</xdr:rowOff>
    </xdr:from>
    <xdr:to>
      <xdr:col>13</xdr:col>
      <xdr:colOff>0</xdr:colOff>
      <xdr:row>1</xdr:row>
      <xdr:rowOff>466725</xdr:rowOff>
    </xdr:to>
    <xdr:pic>
      <xdr:nvPicPr>
        <xdr:cNvPr id="2" name="Picture 2"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27565175" y="1"/>
          <a:ext cx="1076325" cy="838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828676</xdr:colOff>
      <xdr:row>0</xdr:row>
      <xdr:rowOff>0</xdr:rowOff>
    </xdr:from>
    <xdr:to>
      <xdr:col>13</xdr:col>
      <xdr:colOff>1346573</xdr:colOff>
      <xdr:row>0</xdr:row>
      <xdr:rowOff>390736</xdr:rowOff>
    </xdr:to>
    <xdr:pic>
      <xdr:nvPicPr>
        <xdr:cNvPr id="2" name="Picture 1"/>
        <xdr:cNvPicPr>
          <a:picLocks noChangeAspect="1"/>
        </xdr:cNvPicPr>
      </xdr:nvPicPr>
      <xdr:blipFill>
        <a:blip xmlns:r="http://schemas.openxmlformats.org/officeDocument/2006/relationships" r:embed="rId1"/>
        <a:stretch>
          <a:fillRect/>
        </a:stretch>
      </xdr:blipFill>
      <xdr:spPr>
        <a:xfrm>
          <a:off x="11226561502" y="0"/>
          <a:ext cx="517897" cy="3907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895350</xdr:colOff>
      <xdr:row>0</xdr:row>
      <xdr:rowOff>19050</xdr:rowOff>
    </xdr:from>
    <xdr:to>
      <xdr:col>5</xdr:col>
      <xdr:colOff>1476373</xdr:colOff>
      <xdr:row>2</xdr:row>
      <xdr:rowOff>0</xdr:rowOff>
    </xdr:to>
    <xdr:pic>
      <xdr:nvPicPr>
        <xdr:cNvPr id="2"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32032402" y="19050"/>
          <a:ext cx="58102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683142</xdr:colOff>
      <xdr:row>0</xdr:row>
      <xdr:rowOff>19050</xdr:rowOff>
    </xdr:from>
    <xdr:to>
      <xdr:col>12</xdr:col>
      <xdr:colOff>1199429</xdr:colOff>
      <xdr:row>0</xdr:row>
      <xdr:rowOff>409575</xdr:rowOff>
    </xdr:to>
    <xdr:pic>
      <xdr:nvPicPr>
        <xdr:cNvPr id="2" name="Picture 1"/>
        <xdr:cNvPicPr>
          <a:picLocks noChangeAspect="1"/>
        </xdr:cNvPicPr>
      </xdr:nvPicPr>
      <xdr:blipFill>
        <a:blip xmlns:r="http://schemas.openxmlformats.org/officeDocument/2006/relationships" r:embed="rId1"/>
        <a:stretch>
          <a:fillRect/>
        </a:stretch>
      </xdr:blipFill>
      <xdr:spPr>
        <a:xfrm>
          <a:off x="11227251571" y="19050"/>
          <a:ext cx="516287" cy="390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914400</xdr:colOff>
      <xdr:row>0</xdr:row>
      <xdr:rowOff>0</xdr:rowOff>
    </xdr:from>
    <xdr:to>
      <xdr:col>6</xdr:col>
      <xdr:colOff>7670</xdr:colOff>
      <xdr:row>1</xdr:row>
      <xdr:rowOff>210350</xdr:rowOff>
    </xdr:to>
    <xdr:pic>
      <xdr:nvPicPr>
        <xdr:cNvPr id="2" name="Picture 1"/>
        <xdr:cNvPicPr>
          <a:picLocks noChangeAspect="1"/>
        </xdr:cNvPicPr>
      </xdr:nvPicPr>
      <xdr:blipFill>
        <a:blip xmlns:r="http://schemas.openxmlformats.org/officeDocument/2006/relationships" r:embed="rId1"/>
        <a:stretch>
          <a:fillRect/>
        </a:stretch>
      </xdr:blipFill>
      <xdr:spPr>
        <a:xfrm>
          <a:off x="11232024730" y="0"/>
          <a:ext cx="579170" cy="438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1026583</xdr:colOff>
      <xdr:row>0</xdr:row>
      <xdr:rowOff>0</xdr:rowOff>
    </xdr:from>
    <xdr:to>
      <xdr:col>13</xdr:col>
      <xdr:colOff>1538691</xdr:colOff>
      <xdr:row>0</xdr:row>
      <xdr:rowOff>390178</xdr:rowOff>
    </xdr:to>
    <xdr:pic>
      <xdr:nvPicPr>
        <xdr:cNvPr id="2" name="Picture 1"/>
        <xdr:cNvPicPr>
          <a:picLocks noChangeAspect="1"/>
        </xdr:cNvPicPr>
      </xdr:nvPicPr>
      <xdr:blipFill>
        <a:blip xmlns:r="http://schemas.openxmlformats.org/officeDocument/2006/relationships" r:embed="rId1"/>
        <a:stretch>
          <a:fillRect/>
        </a:stretch>
      </xdr:blipFill>
      <xdr:spPr>
        <a:xfrm>
          <a:off x="11261234059" y="0"/>
          <a:ext cx="512108" cy="3901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rightToLeft="1" zoomScale="90" zoomScaleNormal="90" workbookViewId="0">
      <selection activeCell="B27" sqref="B27:M27"/>
    </sheetView>
  </sheetViews>
  <sheetFormatPr defaultRowHeight="14.25"/>
  <cols>
    <col min="1" max="1" width="22.875" customWidth="1"/>
    <col min="2" max="2" width="11.625" customWidth="1"/>
    <col min="3" max="3" width="8.375" customWidth="1"/>
    <col min="4" max="4" width="9" customWidth="1"/>
    <col min="6" max="6" width="11.5" customWidth="1"/>
    <col min="7" max="7" width="12.375" customWidth="1"/>
    <col min="8" max="8" width="12.75" customWidth="1"/>
    <col min="11" max="12" width="9.125" customWidth="1"/>
    <col min="13" max="13" width="30.375" customWidth="1"/>
    <col min="14" max="14" width="13.375" customWidth="1"/>
  </cols>
  <sheetData>
    <row r="1" spans="1:14" s="2" customFormat="1" ht="29.25" customHeight="1">
      <c r="A1" s="125" t="s">
        <v>0</v>
      </c>
      <c r="B1" s="126"/>
      <c r="C1" s="127"/>
      <c r="D1" s="73"/>
      <c r="E1" s="73"/>
      <c r="F1" s="73"/>
      <c r="G1" s="73"/>
      <c r="H1" s="73"/>
      <c r="I1" s="73"/>
      <c r="J1" s="73"/>
      <c r="K1" s="73"/>
      <c r="L1" s="73"/>
      <c r="M1" s="73"/>
    </row>
    <row r="2" spans="1:14" s="2" customFormat="1" ht="41.25" customHeight="1">
      <c r="A2" s="132" t="s">
        <v>304</v>
      </c>
      <c r="B2" s="132"/>
      <c r="C2" s="133"/>
      <c r="D2" s="131" t="s">
        <v>303</v>
      </c>
      <c r="E2" s="132"/>
      <c r="F2" s="133"/>
      <c r="G2" s="73"/>
      <c r="H2" s="73"/>
      <c r="I2" s="73"/>
      <c r="J2" s="73"/>
      <c r="K2" s="73"/>
      <c r="L2" s="73"/>
      <c r="M2" s="73"/>
    </row>
    <row r="3" spans="1:14" s="2" customFormat="1" ht="23.1" customHeight="1">
      <c r="A3" s="123" t="s">
        <v>233</v>
      </c>
      <c r="B3" s="123"/>
      <c r="C3" s="123"/>
      <c r="D3" s="123"/>
      <c r="E3" s="123"/>
      <c r="F3" s="123"/>
      <c r="G3" s="123"/>
      <c r="H3" s="123"/>
      <c r="I3" s="123"/>
      <c r="J3" s="123"/>
      <c r="K3" s="124"/>
      <c r="L3" s="74"/>
      <c r="M3" s="72"/>
    </row>
    <row r="4" spans="1:14" s="10" customFormat="1" ht="23.1" customHeight="1">
      <c r="A4" s="6" t="s">
        <v>2</v>
      </c>
      <c r="B4" s="139">
        <v>482311224</v>
      </c>
      <c r="C4" s="140"/>
      <c r="D4" s="71" t="s">
        <v>237</v>
      </c>
      <c r="E4" s="73"/>
      <c r="F4" s="73"/>
      <c r="G4" s="73"/>
      <c r="H4" s="73"/>
      <c r="I4" s="73"/>
      <c r="J4" s="131" t="s">
        <v>5</v>
      </c>
      <c r="K4" s="132"/>
      <c r="L4" s="133"/>
      <c r="M4" s="30">
        <v>103</v>
      </c>
      <c r="N4" s="60"/>
    </row>
    <row r="5" spans="1:14" s="10" customFormat="1" ht="23.1" customHeight="1">
      <c r="A5" s="70" t="s">
        <v>1</v>
      </c>
      <c r="B5" s="139">
        <v>895770726</v>
      </c>
      <c r="C5" s="140"/>
      <c r="D5" s="71" t="s">
        <v>236</v>
      </c>
      <c r="E5" s="73"/>
      <c r="F5" s="73"/>
      <c r="G5" s="73"/>
      <c r="H5" s="73"/>
      <c r="I5" s="75"/>
      <c r="J5" s="134" t="s">
        <v>6</v>
      </c>
      <c r="K5" s="135"/>
      <c r="L5" s="136"/>
      <c r="M5" s="8">
        <v>29</v>
      </c>
      <c r="N5" s="20"/>
    </row>
    <row r="6" spans="1:14" s="10" customFormat="1" ht="23.1" customHeight="1">
      <c r="A6" s="6" t="s">
        <v>3</v>
      </c>
      <c r="B6" s="28">
        <v>498</v>
      </c>
      <c r="C6" s="137" t="s">
        <v>235</v>
      </c>
      <c r="D6" s="138"/>
      <c r="E6" s="73"/>
      <c r="F6" s="73"/>
      <c r="G6" s="73"/>
      <c r="H6" s="73"/>
      <c r="I6" s="75"/>
      <c r="J6" s="1" t="s">
        <v>7</v>
      </c>
      <c r="K6" s="73"/>
      <c r="L6" s="73"/>
      <c r="M6" s="8">
        <v>6</v>
      </c>
      <c r="N6" s="27"/>
    </row>
    <row r="7" spans="1:14" s="10" customFormat="1" ht="23.1" customHeight="1">
      <c r="A7" s="6" t="s">
        <v>253</v>
      </c>
      <c r="B7" s="27">
        <v>567.70000000000005</v>
      </c>
      <c r="C7" s="137" t="s">
        <v>234</v>
      </c>
      <c r="D7" s="138"/>
      <c r="E7" s="73"/>
      <c r="F7" s="73"/>
      <c r="G7" s="73"/>
      <c r="H7" s="73"/>
      <c r="I7" s="75"/>
      <c r="J7" s="1" t="s">
        <v>8</v>
      </c>
      <c r="K7" s="73"/>
      <c r="L7" s="73"/>
      <c r="M7" s="9">
        <v>14</v>
      </c>
      <c r="N7" s="60"/>
    </row>
    <row r="8" spans="1:14" s="10" customFormat="1" ht="23.1" customHeight="1">
      <c r="A8" s="6" t="s">
        <v>254</v>
      </c>
      <c r="B8" s="27">
        <v>568.84</v>
      </c>
      <c r="C8" s="137" t="s">
        <v>234</v>
      </c>
      <c r="D8" s="138"/>
      <c r="E8" s="73"/>
      <c r="F8" s="73"/>
      <c r="G8" s="73"/>
      <c r="H8" s="73"/>
      <c r="I8" s="75"/>
      <c r="J8" s="1" t="s">
        <v>9</v>
      </c>
      <c r="K8" s="73"/>
      <c r="L8" s="73"/>
      <c r="M8" s="9">
        <v>4</v>
      </c>
      <c r="N8" s="60"/>
    </row>
    <row r="9" spans="1:14" s="10" customFormat="1" ht="23.1" customHeight="1">
      <c r="A9" s="6" t="s">
        <v>4</v>
      </c>
      <c r="B9" s="93">
        <v>-0.2</v>
      </c>
      <c r="C9" s="137"/>
      <c r="D9" s="138"/>
      <c r="E9" s="73"/>
      <c r="F9" s="73"/>
      <c r="G9" s="73"/>
      <c r="H9" s="73"/>
      <c r="I9" s="75"/>
      <c r="J9" s="1" t="s">
        <v>46</v>
      </c>
      <c r="K9" s="73"/>
      <c r="L9" s="73"/>
      <c r="M9" s="8">
        <v>20</v>
      </c>
      <c r="N9" s="60"/>
    </row>
    <row r="10" spans="1:14" s="10" customFormat="1" ht="23.1" customHeight="1">
      <c r="A10" s="6" t="s">
        <v>282</v>
      </c>
      <c r="B10" s="93">
        <f>B7-B8</f>
        <v>-1.1399999999999864</v>
      </c>
      <c r="C10" s="137" t="s">
        <v>234</v>
      </c>
      <c r="D10" s="138"/>
      <c r="E10" s="73"/>
      <c r="F10" s="73"/>
      <c r="G10" s="73"/>
      <c r="H10" s="74"/>
      <c r="I10" s="87"/>
      <c r="J10" s="3" t="s">
        <v>10</v>
      </c>
      <c r="K10" s="74"/>
      <c r="L10" s="74"/>
      <c r="M10" s="29">
        <v>50</v>
      </c>
      <c r="N10" s="60"/>
    </row>
    <row r="11" spans="1:14" ht="31.5" customHeight="1">
      <c r="A11" s="116" t="s">
        <v>240</v>
      </c>
      <c r="B11" s="116"/>
      <c r="C11" s="116"/>
      <c r="D11" s="116"/>
      <c r="E11" s="116"/>
      <c r="F11" s="116"/>
      <c r="G11" s="50"/>
      <c r="H11" s="128" t="s">
        <v>241</v>
      </c>
      <c r="I11" s="129"/>
      <c r="J11" s="129"/>
      <c r="K11" s="129"/>
      <c r="L11" s="129"/>
      <c r="M11" s="130"/>
    </row>
    <row r="12" spans="1:14" ht="15.75">
      <c r="A12" s="51" t="s">
        <v>28</v>
      </c>
      <c r="B12" s="52" t="s">
        <v>242</v>
      </c>
      <c r="C12" s="53" t="s">
        <v>243</v>
      </c>
      <c r="D12" s="103" t="s">
        <v>36</v>
      </c>
      <c r="E12" s="104"/>
      <c r="F12" s="105"/>
      <c r="G12" s="54"/>
      <c r="H12" s="120" t="s">
        <v>28</v>
      </c>
      <c r="I12" s="121"/>
      <c r="J12" s="122"/>
      <c r="K12" s="88" t="s">
        <v>242</v>
      </c>
      <c r="L12" s="88" t="s">
        <v>20</v>
      </c>
      <c r="M12" s="88" t="s">
        <v>36</v>
      </c>
    </row>
    <row r="13" spans="1:14" ht="15.75">
      <c r="A13" s="65" t="s">
        <v>58</v>
      </c>
      <c r="B13" s="67">
        <v>0.25</v>
      </c>
      <c r="C13" s="99">
        <v>4.17</v>
      </c>
      <c r="D13" s="103">
        <v>51000000</v>
      </c>
      <c r="E13" s="104">
        <v>51000000</v>
      </c>
      <c r="F13" s="105">
        <v>51000000</v>
      </c>
      <c r="G13" s="56"/>
      <c r="H13" s="106" t="s">
        <v>56</v>
      </c>
      <c r="I13" s="107" t="s">
        <v>56</v>
      </c>
      <c r="J13" s="108" t="s">
        <v>56</v>
      </c>
      <c r="K13" s="67">
        <v>6.5</v>
      </c>
      <c r="L13" s="97">
        <v>-4.41</v>
      </c>
      <c r="M13" s="69">
        <v>510000</v>
      </c>
    </row>
    <row r="14" spans="1:14" ht="15.75">
      <c r="A14" s="32" t="s">
        <v>182</v>
      </c>
      <c r="B14" s="67">
        <v>0.42</v>
      </c>
      <c r="C14" s="99">
        <v>2.44</v>
      </c>
      <c r="D14" s="103">
        <v>5000000</v>
      </c>
      <c r="E14" s="104">
        <v>5000000</v>
      </c>
      <c r="F14" s="105">
        <v>5000000</v>
      </c>
      <c r="G14" s="56"/>
      <c r="H14" s="106" t="s">
        <v>273</v>
      </c>
      <c r="I14" s="107" t="s">
        <v>273</v>
      </c>
      <c r="J14" s="108" t="s">
        <v>273</v>
      </c>
      <c r="K14" s="26">
        <v>0.88</v>
      </c>
      <c r="L14" s="98">
        <v>-4.3499999999999996</v>
      </c>
      <c r="M14" s="49">
        <v>50000</v>
      </c>
    </row>
    <row r="15" spans="1:14" ht="15.75">
      <c r="A15" s="32" t="s">
        <v>99</v>
      </c>
      <c r="B15" s="67">
        <v>12.36</v>
      </c>
      <c r="C15" s="99">
        <v>1.73</v>
      </c>
      <c r="D15" s="103">
        <v>2090000</v>
      </c>
      <c r="E15" s="104">
        <v>2090000</v>
      </c>
      <c r="F15" s="105">
        <v>2090000</v>
      </c>
      <c r="G15" s="56"/>
      <c r="H15" s="106" t="s">
        <v>208</v>
      </c>
      <c r="I15" s="107" t="s">
        <v>208</v>
      </c>
      <c r="J15" s="108" t="s">
        <v>208</v>
      </c>
      <c r="K15" s="26">
        <v>0.51</v>
      </c>
      <c r="L15" s="98">
        <v>-3.77</v>
      </c>
      <c r="M15" s="49">
        <v>14804688</v>
      </c>
    </row>
    <row r="16" spans="1:14" ht="15.75">
      <c r="A16" s="65" t="s">
        <v>51</v>
      </c>
      <c r="B16" s="67">
        <v>39.5</v>
      </c>
      <c r="C16" s="99">
        <v>1.28</v>
      </c>
      <c r="D16" s="103">
        <v>1503000</v>
      </c>
      <c r="E16" s="104">
        <v>1503000</v>
      </c>
      <c r="F16" s="105">
        <v>1503000</v>
      </c>
      <c r="G16" s="56"/>
      <c r="H16" s="106" t="s">
        <v>115</v>
      </c>
      <c r="I16" s="107" t="s">
        <v>115</v>
      </c>
      <c r="J16" s="108" t="s">
        <v>115</v>
      </c>
      <c r="K16" s="67">
        <v>1.18</v>
      </c>
      <c r="L16" s="97">
        <v>-3.28</v>
      </c>
      <c r="M16" s="69">
        <v>45369792</v>
      </c>
    </row>
    <row r="17" spans="1:13" ht="15.75">
      <c r="A17" s="65" t="s">
        <v>145</v>
      </c>
      <c r="B17" s="67">
        <v>4.09</v>
      </c>
      <c r="C17" s="99">
        <v>0.99</v>
      </c>
      <c r="D17" s="103">
        <v>56886367</v>
      </c>
      <c r="E17" s="104">
        <v>56886367</v>
      </c>
      <c r="F17" s="105">
        <v>56886367</v>
      </c>
      <c r="G17" s="56"/>
      <c r="H17" s="106" t="s">
        <v>147</v>
      </c>
      <c r="I17" s="107" t="s">
        <v>147</v>
      </c>
      <c r="J17" s="108" t="s">
        <v>147</v>
      </c>
      <c r="K17" s="67">
        <v>1.38</v>
      </c>
      <c r="L17" s="97">
        <v>-2.82</v>
      </c>
      <c r="M17" s="69">
        <v>27650000</v>
      </c>
    </row>
    <row r="18" spans="1:13" ht="20.25">
      <c r="A18" s="116" t="s">
        <v>244</v>
      </c>
      <c r="B18" s="116"/>
      <c r="C18" s="116"/>
      <c r="D18" s="116"/>
      <c r="E18" s="116"/>
      <c r="F18" s="116"/>
      <c r="G18" s="57"/>
      <c r="H18" s="116" t="s">
        <v>245</v>
      </c>
      <c r="I18" s="116"/>
      <c r="J18" s="116"/>
      <c r="K18" s="116"/>
      <c r="L18" s="116"/>
      <c r="M18" s="116"/>
    </row>
    <row r="19" spans="1:13" ht="15.75">
      <c r="A19" s="51" t="s">
        <v>28</v>
      </c>
      <c r="B19" s="52" t="s">
        <v>242</v>
      </c>
      <c r="C19" s="53" t="s">
        <v>243</v>
      </c>
      <c r="D19" s="103" t="s">
        <v>36</v>
      </c>
      <c r="E19" s="104"/>
      <c r="F19" s="105"/>
      <c r="G19" s="54"/>
      <c r="H19" s="117" t="s">
        <v>28</v>
      </c>
      <c r="I19" s="118"/>
      <c r="J19" s="119"/>
      <c r="K19" s="55" t="s">
        <v>242</v>
      </c>
      <c r="L19" s="55" t="s">
        <v>20</v>
      </c>
      <c r="M19" s="55" t="s">
        <v>1</v>
      </c>
    </row>
    <row r="20" spans="1:13" ht="15.75">
      <c r="A20" s="96" t="s">
        <v>194</v>
      </c>
      <c r="B20" s="26">
        <v>7.0000000000000007E-2</v>
      </c>
      <c r="C20" s="68">
        <v>0</v>
      </c>
      <c r="D20" s="103">
        <v>105000000</v>
      </c>
      <c r="E20" s="104">
        <v>105000000</v>
      </c>
      <c r="F20" s="105">
        <v>105000000</v>
      </c>
      <c r="G20" s="58"/>
      <c r="H20" s="106" t="s">
        <v>145</v>
      </c>
      <c r="I20" s="107" t="s">
        <v>145</v>
      </c>
      <c r="J20" s="108" t="s">
        <v>145</v>
      </c>
      <c r="K20" s="67">
        <v>4.09</v>
      </c>
      <c r="L20" s="68">
        <v>0.99</v>
      </c>
      <c r="M20" s="69">
        <v>231949854.69999999</v>
      </c>
    </row>
    <row r="21" spans="1:13" ht="15.75">
      <c r="A21" s="32" t="s">
        <v>286</v>
      </c>
      <c r="B21" s="67">
        <v>0.92</v>
      </c>
      <c r="C21" s="68">
        <v>0</v>
      </c>
      <c r="D21" s="103">
        <v>78717136</v>
      </c>
      <c r="E21" s="104">
        <v>78717136</v>
      </c>
      <c r="F21" s="105">
        <v>78717136</v>
      </c>
      <c r="G21" s="58"/>
      <c r="H21" s="106" t="s">
        <v>169</v>
      </c>
      <c r="I21" s="107" t="s">
        <v>169</v>
      </c>
      <c r="J21" s="108" t="s">
        <v>169</v>
      </c>
      <c r="K21" s="67">
        <v>7.41</v>
      </c>
      <c r="L21" s="68">
        <v>-0.13</v>
      </c>
      <c r="M21" s="69">
        <v>160052200.93000001</v>
      </c>
    </row>
    <row r="22" spans="1:13" ht="15.75">
      <c r="A22" s="65" t="s">
        <v>145</v>
      </c>
      <c r="B22" s="67">
        <v>4.09</v>
      </c>
      <c r="C22" s="68">
        <v>0.99</v>
      </c>
      <c r="D22" s="103">
        <v>56886367</v>
      </c>
      <c r="E22" s="104">
        <v>56886367</v>
      </c>
      <c r="F22" s="105">
        <v>56886367</v>
      </c>
      <c r="G22" s="58"/>
      <c r="H22" s="106" t="s">
        <v>129</v>
      </c>
      <c r="I22" s="107" t="s">
        <v>129</v>
      </c>
      <c r="J22" s="108" t="s">
        <v>129</v>
      </c>
      <c r="K22" s="67">
        <v>10.050000000000001</v>
      </c>
      <c r="L22" s="68">
        <v>0</v>
      </c>
      <c r="M22" s="69">
        <v>114861000</v>
      </c>
    </row>
    <row r="23" spans="1:13" ht="15.75">
      <c r="A23" s="65" t="s">
        <v>58</v>
      </c>
      <c r="B23" s="67">
        <v>0.25</v>
      </c>
      <c r="C23" s="68">
        <v>4.17</v>
      </c>
      <c r="D23" s="103">
        <v>51000000</v>
      </c>
      <c r="E23" s="104">
        <v>51000000</v>
      </c>
      <c r="F23" s="105">
        <v>51000000</v>
      </c>
      <c r="G23" s="58"/>
      <c r="H23" s="106" t="s">
        <v>286</v>
      </c>
      <c r="I23" s="107" t="s">
        <v>286</v>
      </c>
      <c r="J23" s="108" t="s">
        <v>286</v>
      </c>
      <c r="K23" s="67">
        <v>0.92</v>
      </c>
      <c r="L23" s="68">
        <v>0</v>
      </c>
      <c r="M23" s="69">
        <v>72775265.120000005</v>
      </c>
    </row>
    <row r="24" spans="1:13" ht="15.75">
      <c r="A24" s="65" t="s">
        <v>115</v>
      </c>
      <c r="B24" s="67">
        <v>1.18</v>
      </c>
      <c r="C24" s="68">
        <v>-3.28</v>
      </c>
      <c r="D24" s="103">
        <v>45369792</v>
      </c>
      <c r="E24" s="104">
        <v>45369792</v>
      </c>
      <c r="F24" s="105">
        <v>45369792</v>
      </c>
      <c r="G24" s="58"/>
      <c r="H24" s="106" t="s">
        <v>51</v>
      </c>
      <c r="I24" s="107" t="s">
        <v>51</v>
      </c>
      <c r="J24" s="108" t="s">
        <v>51</v>
      </c>
      <c r="K24" s="67">
        <v>39.5</v>
      </c>
      <c r="L24" s="68">
        <v>1.28</v>
      </c>
      <c r="M24" s="69">
        <v>58525700</v>
      </c>
    </row>
    <row r="25" spans="1:13" s="10" customFormat="1" ht="78" customHeight="1">
      <c r="A25" s="91" t="s">
        <v>291</v>
      </c>
      <c r="B25" s="113" t="s">
        <v>315</v>
      </c>
      <c r="C25" s="114"/>
      <c r="D25" s="114"/>
      <c r="E25" s="114"/>
      <c r="F25" s="114"/>
      <c r="G25" s="114"/>
      <c r="H25" s="114"/>
      <c r="I25" s="114"/>
      <c r="J25" s="114"/>
      <c r="K25" s="114"/>
      <c r="L25" s="114"/>
      <c r="M25" s="115"/>
    </row>
    <row r="26" spans="1:13" s="10" customFormat="1" ht="47.25" customHeight="1">
      <c r="A26" s="92" t="s">
        <v>294</v>
      </c>
      <c r="B26" s="113" t="s">
        <v>295</v>
      </c>
      <c r="C26" s="114"/>
      <c r="D26" s="114"/>
      <c r="E26" s="114"/>
      <c r="F26" s="114"/>
      <c r="G26" s="114"/>
      <c r="H26" s="114"/>
      <c r="I26" s="114"/>
      <c r="J26" s="114"/>
      <c r="K26" s="114"/>
      <c r="L26" s="114"/>
      <c r="M26" s="115"/>
    </row>
    <row r="27" spans="1:13" s="10" customFormat="1" ht="30" customHeight="1">
      <c r="A27" s="90" t="s">
        <v>217</v>
      </c>
      <c r="B27" s="113" t="s">
        <v>302</v>
      </c>
      <c r="C27" s="114"/>
      <c r="D27" s="114"/>
      <c r="E27" s="114"/>
      <c r="F27" s="114"/>
      <c r="G27" s="114"/>
      <c r="H27" s="114"/>
      <c r="I27" s="114"/>
      <c r="J27" s="114"/>
      <c r="K27" s="114"/>
      <c r="L27" s="114"/>
      <c r="M27" s="115"/>
    </row>
    <row r="28" spans="1:13" ht="15" customHeight="1">
      <c r="A28" s="109" t="s">
        <v>246</v>
      </c>
      <c r="B28" s="109"/>
      <c r="C28" s="109"/>
      <c r="D28" s="109"/>
      <c r="E28" s="109"/>
      <c r="F28" s="109"/>
      <c r="G28" s="109"/>
      <c r="H28" s="109"/>
      <c r="I28" s="109"/>
      <c r="J28" s="109"/>
      <c r="K28" s="109"/>
      <c r="L28" s="109"/>
      <c r="M28" s="109"/>
    </row>
    <row r="29" spans="1:13" ht="17.25" customHeight="1">
      <c r="A29" s="110" t="s">
        <v>247</v>
      </c>
      <c r="B29" s="111"/>
      <c r="C29" s="111"/>
      <c r="D29" s="111"/>
      <c r="E29" s="111"/>
      <c r="F29" s="111"/>
      <c r="G29" s="111"/>
      <c r="H29" s="111"/>
      <c r="I29" s="111"/>
      <c r="J29" s="111"/>
      <c r="K29" s="111"/>
      <c r="L29" s="111"/>
      <c r="M29" s="112"/>
    </row>
    <row r="30" spans="1:13" ht="18" customHeight="1">
      <c r="A30" s="102" t="s">
        <v>248</v>
      </c>
      <c r="B30" s="102"/>
      <c r="C30" s="102"/>
      <c r="D30" s="102"/>
      <c r="E30" s="102"/>
      <c r="F30" s="102"/>
      <c r="G30" s="102"/>
      <c r="H30" s="102"/>
      <c r="I30" s="102"/>
      <c r="J30" s="102"/>
      <c r="K30" s="102"/>
      <c r="L30" s="102"/>
      <c r="M30" s="102"/>
    </row>
  </sheetData>
  <mergeCells count="47">
    <mergeCell ref="A3:K3"/>
    <mergeCell ref="A1:C1"/>
    <mergeCell ref="A11:F11"/>
    <mergeCell ref="H11:M11"/>
    <mergeCell ref="J4:L4"/>
    <mergeCell ref="J5:L5"/>
    <mergeCell ref="C9:D9"/>
    <mergeCell ref="C7:D7"/>
    <mergeCell ref="C6:D6"/>
    <mergeCell ref="B5:C5"/>
    <mergeCell ref="B4:C4"/>
    <mergeCell ref="C10:D10"/>
    <mergeCell ref="D2:F2"/>
    <mergeCell ref="A2:C2"/>
    <mergeCell ref="C8:D8"/>
    <mergeCell ref="D12:F12"/>
    <mergeCell ref="H12:J12"/>
    <mergeCell ref="D13:F13"/>
    <mergeCell ref="H13:J13"/>
    <mergeCell ref="D14:F14"/>
    <mergeCell ref="H14:J14"/>
    <mergeCell ref="D15:F15"/>
    <mergeCell ref="H15:J15"/>
    <mergeCell ref="D16:F16"/>
    <mergeCell ref="H16:J16"/>
    <mergeCell ref="D17:F17"/>
    <mergeCell ref="H17:J17"/>
    <mergeCell ref="A18:F18"/>
    <mergeCell ref="H18:M18"/>
    <mergeCell ref="D19:F19"/>
    <mergeCell ref="H19:J19"/>
    <mergeCell ref="D20:F20"/>
    <mergeCell ref="H20:J20"/>
    <mergeCell ref="D21:F21"/>
    <mergeCell ref="H21:J21"/>
    <mergeCell ref="D22:F22"/>
    <mergeCell ref="H22:J22"/>
    <mergeCell ref="D23:F23"/>
    <mergeCell ref="H23:J23"/>
    <mergeCell ref="A30:M30"/>
    <mergeCell ref="D24:F24"/>
    <mergeCell ref="H24:J24"/>
    <mergeCell ref="A28:M28"/>
    <mergeCell ref="A29:M29"/>
    <mergeCell ref="B27:M27"/>
    <mergeCell ref="B25:M25"/>
    <mergeCell ref="B26:M26"/>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5"/>
  <sheetViews>
    <sheetView rightToLeft="1" topLeftCell="A28" workbookViewId="0">
      <selection activeCell="B32" sqref="B32:N32"/>
    </sheetView>
  </sheetViews>
  <sheetFormatPr defaultRowHeight="23.25" customHeight="1"/>
  <cols>
    <col min="1" max="1" width="1.25" style="62" customWidth="1"/>
    <col min="2" max="2" width="20.125" style="62" customWidth="1"/>
    <col min="3" max="3" width="9.125" style="62" customWidth="1"/>
    <col min="4" max="5" width="8.375" style="62" customWidth="1"/>
    <col min="6" max="6" width="8.25" style="62" customWidth="1"/>
    <col min="7" max="7" width="9.25" style="62" customWidth="1"/>
    <col min="8" max="8" width="8.625" style="62" customWidth="1"/>
    <col min="9" max="9" width="8.375" style="62" customWidth="1"/>
    <col min="10" max="10" width="8.25" style="62" customWidth="1"/>
    <col min="11" max="11" width="8.125" style="62" customWidth="1"/>
    <col min="12" max="12" width="9" style="62" customWidth="1"/>
    <col min="13" max="13" width="17.25" style="62" customWidth="1"/>
    <col min="14" max="14" width="17.875" style="62" customWidth="1"/>
    <col min="15" max="16384" width="9" style="62"/>
  </cols>
  <sheetData>
    <row r="1" spans="2:15" ht="31.5" customHeight="1">
      <c r="B1" s="149" t="s">
        <v>333</v>
      </c>
      <c r="C1" s="149"/>
      <c r="D1" s="149"/>
      <c r="E1" s="149"/>
      <c r="F1" s="149"/>
      <c r="G1" s="149"/>
      <c r="H1" s="149"/>
      <c r="I1" s="149"/>
      <c r="J1" s="149"/>
      <c r="K1" s="149"/>
      <c r="L1" s="149"/>
      <c r="M1" s="149"/>
      <c r="N1" s="150"/>
    </row>
    <row r="2" spans="2:15" ht="29.25" customHeight="1">
      <c r="B2" s="63" t="s">
        <v>11</v>
      </c>
      <c r="C2" s="64" t="s">
        <v>12</v>
      </c>
      <c r="D2" s="64" t="s">
        <v>13</v>
      </c>
      <c r="E2" s="64" t="s">
        <v>14</v>
      </c>
      <c r="F2" s="64" t="s">
        <v>15</v>
      </c>
      <c r="G2" s="64" t="s">
        <v>16</v>
      </c>
      <c r="H2" s="64" t="s">
        <v>17</v>
      </c>
      <c r="I2" s="64" t="s">
        <v>18</v>
      </c>
      <c r="J2" s="64" t="s">
        <v>19</v>
      </c>
      <c r="K2" s="64" t="s">
        <v>20</v>
      </c>
      <c r="L2" s="64" t="s">
        <v>3</v>
      </c>
      <c r="M2" s="64" t="s">
        <v>2</v>
      </c>
      <c r="N2" s="64" t="s">
        <v>1</v>
      </c>
    </row>
    <row r="3" spans="2:15" ht="17.100000000000001" customHeight="1">
      <c r="B3" s="146" t="s">
        <v>21</v>
      </c>
      <c r="C3" s="147"/>
      <c r="D3" s="147"/>
      <c r="E3" s="147"/>
      <c r="F3" s="147"/>
      <c r="G3" s="147"/>
      <c r="H3" s="147"/>
      <c r="I3" s="147"/>
      <c r="J3" s="147"/>
      <c r="K3" s="147"/>
      <c r="L3" s="147"/>
      <c r="M3" s="147"/>
      <c r="N3" s="148"/>
    </row>
    <row r="4" spans="2:15" ht="17.100000000000001" customHeight="1">
      <c r="B4" s="65" t="s">
        <v>115</v>
      </c>
      <c r="C4" s="66" t="s">
        <v>116</v>
      </c>
      <c r="D4" s="67">
        <v>1.2</v>
      </c>
      <c r="E4" s="67">
        <v>1.2</v>
      </c>
      <c r="F4" s="67">
        <v>1.18</v>
      </c>
      <c r="G4" s="67">
        <v>1.18</v>
      </c>
      <c r="H4" s="67">
        <v>1.22</v>
      </c>
      <c r="I4" s="67">
        <v>1.18</v>
      </c>
      <c r="J4" s="67">
        <v>1.22</v>
      </c>
      <c r="K4" s="68">
        <v>-3.28</v>
      </c>
      <c r="L4" s="69">
        <v>13</v>
      </c>
      <c r="M4" s="69">
        <v>45369792</v>
      </c>
      <c r="N4" s="69">
        <v>53688454.560000002</v>
      </c>
    </row>
    <row r="5" spans="2:15" ht="17.100000000000001" customHeight="1">
      <c r="B5" s="65" t="s">
        <v>139</v>
      </c>
      <c r="C5" s="66" t="s">
        <v>140</v>
      </c>
      <c r="D5" s="67">
        <v>0.49</v>
      </c>
      <c r="E5" s="67">
        <v>0.49</v>
      </c>
      <c r="F5" s="67">
        <v>0.48</v>
      </c>
      <c r="G5" s="67">
        <v>0.49</v>
      </c>
      <c r="H5" s="67">
        <v>0.49</v>
      </c>
      <c r="I5" s="67">
        <v>0.48</v>
      </c>
      <c r="J5" s="67">
        <v>0.49</v>
      </c>
      <c r="K5" s="68">
        <v>-2.04</v>
      </c>
      <c r="L5" s="69">
        <v>24</v>
      </c>
      <c r="M5" s="69">
        <v>19041600</v>
      </c>
      <c r="N5" s="69">
        <v>9252048</v>
      </c>
      <c r="O5" s="10"/>
    </row>
    <row r="6" spans="2:15" ht="17.100000000000001" customHeight="1">
      <c r="B6" s="32" t="s">
        <v>53</v>
      </c>
      <c r="C6" s="33" t="s">
        <v>52</v>
      </c>
      <c r="D6" s="67">
        <v>0.42</v>
      </c>
      <c r="E6" s="67">
        <v>0.42</v>
      </c>
      <c r="F6" s="67">
        <v>0.42</v>
      </c>
      <c r="G6" s="67">
        <v>0.42</v>
      </c>
      <c r="H6" s="67">
        <v>0.42</v>
      </c>
      <c r="I6" s="67">
        <v>0.42</v>
      </c>
      <c r="J6" s="67">
        <v>0.42</v>
      </c>
      <c r="K6" s="68">
        <v>0</v>
      </c>
      <c r="L6" s="69">
        <v>1</v>
      </c>
      <c r="M6" s="69">
        <v>13500000</v>
      </c>
      <c r="N6" s="69">
        <v>5670000</v>
      </c>
      <c r="O6" s="10"/>
    </row>
    <row r="7" spans="2:15" ht="17.100000000000001" customHeight="1">
      <c r="B7" s="32" t="s">
        <v>71</v>
      </c>
      <c r="C7" s="33" t="s">
        <v>70</v>
      </c>
      <c r="D7" s="67">
        <v>0.15</v>
      </c>
      <c r="E7" s="67">
        <v>0.15</v>
      </c>
      <c r="F7" s="67">
        <v>0.15</v>
      </c>
      <c r="G7" s="67">
        <v>0.15</v>
      </c>
      <c r="H7" s="67">
        <v>0.15</v>
      </c>
      <c r="I7" s="67">
        <v>0.15</v>
      </c>
      <c r="J7" s="67">
        <v>0.15</v>
      </c>
      <c r="K7" s="68">
        <v>0</v>
      </c>
      <c r="L7" s="69">
        <v>2</v>
      </c>
      <c r="M7" s="69">
        <v>6000000</v>
      </c>
      <c r="N7" s="69">
        <v>900000</v>
      </c>
      <c r="O7" s="10"/>
    </row>
    <row r="8" spans="2:15" ht="17.100000000000001" customHeight="1">
      <c r="B8" s="65" t="s">
        <v>72</v>
      </c>
      <c r="C8" s="66" t="s">
        <v>73</v>
      </c>
      <c r="D8" s="67">
        <v>0.42</v>
      </c>
      <c r="E8" s="67">
        <v>0.42</v>
      </c>
      <c r="F8" s="67">
        <v>0.41</v>
      </c>
      <c r="G8" s="67">
        <v>0.41</v>
      </c>
      <c r="H8" s="67">
        <v>0.42</v>
      </c>
      <c r="I8" s="67">
        <v>0.41</v>
      </c>
      <c r="J8" s="67">
        <v>0.42</v>
      </c>
      <c r="K8" s="68">
        <v>-2.38</v>
      </c>
      <c r="L8" s="69">
        <v>3</v>
      </c>
      <c r="M8" s="69">
        <v>2492000</v>
      </c>
      <c r="N8" s="69">
        <v>1026640</v>
      </c>
      <c r="O8" s="10"/>
    </row>
    <row r="9" spans="2:15" ht="17.100000000000001" customHeight="1">
      <c r="B9" s="32" t="s">
        <v>182</v>
      </c>
      <c r="C9" s="33" t="s">
        <v>183</v>
      </c>
      <c r="D9" s="67">
        <v>0.42</v>
      </c>
      <c r="E9" s="67">
        <v>0.42</v>
      </c>
      <c r="F9" s="67">
        <v>0.42</v>
      </c>
      <c r="G9" s="67">
        <v>0.42</v>
      </c>
      <c r="H9" s="67">
        <v>0.41</v>
      </c>
      <c r="I9" s="67">
        <v>0.42</v>
      </c>
      <c r="J9" s="67">
        <v>0.41</v>
      </c>
      <c r="K9" s="68">
        <v>2.44</v>
      </c>
      <c r="L9" s="69">
        <v>1</v>
      </c>
      <c r="M9" s="69">
        <v>5000000</v>
      </c>
      <c r="N9" s="69">
        <v>2100000</v>
      </c>
      <c r="O9" s="10"/>
    </row>
    <row r="10" spans="2:15" ht="17.100000000000001" customHeight="1">
      <c r="B10" s="84" t="s">
        <v>286</v>
      </c>
      <c r="C10" s="85" t="s">
        <v>287</v>
      </c>
      <c r="D10" s="67">
        <v>0.92</v>
      </c>
      <c r="E10" s="67">
        <v>0.94</v>
      </c>
      <c r="F10" s="67">
        <v>0.92</v>
      </c>
      <c r="G10" s="67">
        <v>0.92</v>
      </c>
      <c r="H10" s="67">
        <v>0.93</v>
      </c>
      <c r="I10" s="67">
        <v>0.92</v>
      </c>
      <c r="J10" s="67">
        <v>0.92</v>
      </c>
      <c r="K10" s="68">
        <v>0</v>
      </c>
      <c r="L10" s="69">
        <v>48</v>
      </c>
      <c r="M10" s="69">
        <v>78717136</v>
      </c>
      <c r="N10" s="69">
        <v>72775265.120000005</v>
      </c>
      <c r="O10" s="10"/>
    </row>
    <row r="11" spans="2:15" ht="17.100000000000001" customHeight="1">
      <c r="B11" s="65" t="s">
        <v>58</v>
      </c>
      <c r="C11" s="66" t="s">
        <v>57</v>
      </c>
      <c r="D11" s="67">
        <v>0.24</v>
      </c>
      <c r="E11" s="67">
        <v>0.25</v>
      </c>
      <c r="F11" s="67">
        <v>0.24</v>
      </c>
      <c r="G11" s="67">
        <v>0.24</v>
      </c>
      <c r="H11" s="67">
        <v>0.24</v>
      </c>
      <c r="I11" s="67">
        <v>0.25</v>
      </c>
      <c r="J11" s="67">
        <v>0.24</v>
      </c>
      <c r="K11" s="68">
        <v>4.17</v>
      </c>
      <c r="L11" s="69">
        <v>3</v>
      </c>
      <c r="M11" s="69">
        <v>51000000</v>
      </c>
      <c r="N11" s="69">
        <v>12490000</v>
      </c>
      <c r="O11" s="10"/>
    </row>
    <row r="12" spans="2:15" ht="17.100000000000001" customHeight="1">
      <c r="B12" s="141" t="s">
        <v>22</v>
      </c>
      <c r="C12" s="142"/>
      <c r="D12" s="151"/>
      <c r="E12" s="152"/>
      <c r="F12" s="152"/>
      <c r="G12" s="152"/>
      <c r="H12" s="152"/>
      <c r="I12" s="152"/>
      <c r="J12" s="152"/>
      <c r="K12" s="153"/>
      <c r="L12" s="69">
        <f>SUM(L4:L11)</f>
        <v>95</v>
      </c>
      <c r="M12" s="69">
        <f>SUM(M4:M11)</f>
        <v>221120528</v>
      </c>
      <c r="N12" s="69">
        <f>SUM(N4:N11)</f>
        <v>157902407.68000001</v>
      </c>
    </row>
    <row r="13" spans="2:15" ht="17.100000000000001" customHeight="1">
      <c r="B13" s="146" t="s">
        <v>39</v>
      </c>
      <c r="C13" s="147"/>
      <c r="D13" s="147"/>
      <c r="E13" s="147"/>
      <c r="F13" s="147"/>
      <c r="G13" s="147"/>
      <c r="H13" s="147"/>
      <c r="I13" s="147"/>
      <c r="J13" s="147"/>
      <c r="K13" s="147"/>
      <c r="L13" s="147"/>
      <c r="M13" s="147"/>
      <c r="N13" s="148"/>
    </row>
    <row r="14" spans="2:15" ht="17.100000000000001" customHeight="1">
      <c r="B14" s="65" t="s">
        <v>169</v>
      </c>
      <c r="C14" s="66" t="s">
        <v>163</v>
      </c>
      <c r="D14" s="67">
        <v>7.42</v>
      </c>
      <c r="E14" s="67">
        <v>7.5</v>
      </c>
      <c r="F14" s="67">
        <v>7.4</v>
      </c>
      <c r="G14" s="67">
        <v>7.43</v>
      </c>
      <c r="H14" s="67">
        <v>7.35</v>
      </c>
      <c r="I14" s="67">
        <v>7.41</v>
      </c>
      <c r="J14" s="67">
        <v>7.42</v>
      </c>
      <c r="K14" s="68">
        <v>-0.13</v>
      </c>
      <c r="L14" s="69">
        <v>85</v>
      </c>
      <c r="M14" s="69">
        <v>21540844</v>
      </c>
      <c r="N14" s="69">
        <v>160052200.93000001</v>
      </c>
    </row>
    <row r="15" spans="2:15" ht="17.100000000000001" customHeight="1">
      <c r="B15" s="141" t="s">
        <v>164</v>
      </c>
      <c r="C15" s="142"/>
      <c r="D15" s="143"/>
      <c r="E15" s="144"/>
      <c r="F15" s="144"/>
      <c r="G15" s="144"/>
      <c r="H15" s="144"/>
      <c r="I15" s="144"/>
      <c r="J15" s="144"/>
      <c r="K15" s="145"/>
      <c r="L15" s="69">
        <f>L14</f>
        <v>85</v>
      </c>
      <c r="M15" s="69">
        <f t="shared" ref="M15:N15" si="0">M14</f>
        <v>21540844</v>
      </c>
      <c r="N15" s="69">
        <f t="shared" si="0"/>
        <v>160052200.93000001</v>
      </c>
    </row>
    <row r="16" spans="2:15" ht="17.100000000000001" customHeight="1">
      <c r="B16" s="146" t="s">
        <v>23</v>
      </c>
      <c r="C16" s="147"/>
      <c r="D16" s="147"/>
      <c r="E16" s="147"/>
      <c r="F16" s="147"/>
      <c r="G16" s="147"/>
      <c r="H16" s="147"/>
      <c r="I16" s="147"/>
      <c r="J16" s="147"/>
      <c r="K16" s="147"/>
      <c r="L16" s="147"/>
      <c r="M16" s="147"/>
      <c r="N16" s="148"/>
    </row>
    <row r="17" spans="2:15" ht="17.100000000000001" customHeight="1">
      <c r="B17" s="65" t="s">
        <v>51</v>
      </c>
      <c r="C17" s="66" t="s">
        <v>50</v>
      </c>
      <c r="D17" s="67">
        <v>38</v>
      </c>
      <c r="E17" s="67">
        <v>39.5</v>
      </c>
      <c r="F17" s="67">
        <v>38</v>
      </c>
      <c r="G17" s="67">
        <v>38.94</v>
      </c>
      <c r="H17" s="67">
        <v>38.78</v>
      </c>
      <c r="I17" s="67">
        <v>39.5</v>
      </c>
      <c r="J17" s="67">
        <v>39</v>
      </c>
      <c r="K17" s="68">
        <v>1.28</v>
      </c>
      <c r="L17" s="69">
        <v>22</v>
      </c>
      <c r="M17" s="69">
        <v>1503000</v>
      </c>
      <c r="N17" s="69">
        <v>58525700</v>
      </c>
    </row>
    <row r="18" spans="2:15" ht="17.100000000000001" customHeight="1">
      <c r="B18" s="32" t="s">
        <v>99</v>
      </c>
      <c r="C18" s="33" t="s">
        <v>100</v>
      </c>
      <c r="D18" s="67">
        <v>12</v>
      </c>
      <c r="E18" s="67">
        <v>12.7</v>
      </c>
      <c r="F18" s="67">
        <v>12</v>
      </c>
      <c r="G18" s="67">
        <v>12.41</v>
      </c>
      <c r="H18" s="67">
        <v>12.15</v>
      </c>
      <c r="I18" s="67">
        <v>12.36</v>
      </c>
      <c r="J18" s="67">
        <v>12.15</v>
      </c>
      <c r="K18" s="68">
        <v>1.73</v>
      </c>
      <c r="L18" s="69">
        <v>23</v>
      </c>
      <c r="M18" s="69">
        <v>2090000</v>
      </c>
      <c r="N18" s="69">
        <v>25926550</v>
      </c>
    </row>
    <row r="19" spans="2:15" ht="17.100000000000001" customHeight="1">
      <c r="B19" s="65" t="s">
        <v>159</v>
      </c>
      <c r="C19" s="66" t="s">
        <v>160</v>
      </c>
      <c r="D19" s="67">
        <v>5.5</v>
      </c>
      <c r="E19" s="67">
        <v>5.7</v>
      </c>
      <c r="F19" s="67">
        <v>5.5</v>
      </c>
      <c r="G19" s="67">
        <v>5.65</v>
      </c>
      <c r="H19" s="67">
        <v>5.59</v>
      </c>
      <c r="I19" s="67">
        <v>5.65</v>
      </c>
      <c r="J19" s="67">
        <v>5.7</v>
      </c>
      <c r="K19" s="68">
        <v>-0.88</v>
      </c>
      <c r="L19" s="69">
        <v>26</v>
      </c>
      <c r="M19" s="69">
        <v>10075570</v>
      </c>
      <c r="N19" s="69">
        <v>56925470.5</v>
      </c>
    </row>
    <row r="20" spans="2:15" ht="17.100000000000001" customHeight="1">
      <c r="B20" s="32" t="s">
        <v>65</v>
      </c>
      <c r="C20" s="33" t="s">
        <v>66</v>
      </c>
      <c r="D20" s="67">
        <v>0.47</v>
      </c>
      <c r="E20" s="67">
        <v>0.47</v>
      </c>
      <c r="F20" s="67">
        <v>0.47</v>
      </c>
      <c r="G20" s="67">
        <v>0.47</v>
      </c>
      <c r="H20" s="67">
        <v>0.48</v>
      </c>
      <c r="I20" s="67">
        <v>0.47</v>
      </c>
      <c r="J20" s="67">
        <v>0.48</v>
      </c>
      <c r="K20" s="68">
        <v>-2.08</v>
      </c>
      <c r="L20" s="69">
        <v>1</v>
      </c>
      <c r="M20" s="69">
        <v>100000</v>
      </c>
      <c r="N20" s="69">
        <v>47000</v>
      </c>
    </row>
    <row r="21" spans="2:15" ht="17.100000000000001" customHeight="1">
      <c r="B21" s="141" t="s">
        <v>127</v>
      </c>
      <c r="C21" s="142"/>
      <c r="D21" s="143"/>
      <c r="E21" s="144"/>
      <c r="F21" s="144"/>
      <c r="G21" s="144"/>
      <c r="H21" s="144"/>
      <c r="I21" s="144"/>
      <c r="J21" s="144"/>
      <c r="K21" s="145"/>
      <c r="L21" s="69">
        <f>SUM(L17:L20)</f>
        <v>72</v>
      </c>
      <c r="M21" s="69">
        <f>SUM(M17:M20)</f>
        <v>13768570</v>
      </c>
      <c r="N21" s="69">
        <f>SUM(N17:N20)</f>
        <v>141424720.5</v>
      </c>
    </row>
    <row r="22" spans="2:15" ht="17.100000000000001" customHeight="1">
      <c r="B22" s="146" t="s">
        <v>24</v>
      </c>
      <c r="C22" s="147"/>
      <c r="D22" s="147"/>
      <c r="E22" s="147"/>
      <c r="F22" s="147"/>
      <c r="G22" s="147"/>
      <c r="H22" s="147"/>
      <c r="I22" s="147"/>
      <c r="J22" s="147"/>
      <c r="K22" s="147"/>
      <c r="L22" s="147"/>
      <c r="M22" s="147"/>
      <c r="N22" s="148"/>
    </row>
    <row r="23" spans="2:15" ht="17.100000000000001" customHeight="1">
      <c r="B23" s="65" t="s">
        <v>145</v>
      </c>
      <c r="C23" s="66" t="s">
        <v>144</v>
      </c>
      <c r="D23" s="67">
        <v>4.03</v>
      </c>
      <c r="E23" s="67">
        <v>4.0999999999999996</v>
      </c>
      <c r="F23" s="67">
        <v>4.03</v>
      </c>
      <c r="G23" s="67">
        <v>4.08</v>
      </c>
      <c r="H23" s="67">
        <v>4.05</v>
      </c>
      <c r="I23" s="67">
        <v>4.09</v>
      </c>
      <c r="J23" s="67">
        <v>4.05</v>
      </c>
      <c r="K23" s="68">
        <v>0.99</v>
      </c>
      <c r="L23" s="69">
        <v>73</v>
      </c>
      <c r="M23" s="69">
        <v>56886367</v>
      </c>
      <c r="N23" s="69">
        <v>231949854.69999999</v>
      </c>
      <c r="O23" s="10"/>
    </row>
    <row r="24" spans="2:15" ht="17.100000000000001" customHeight="1">
      <c r="B24" s="32" t="s">
        <v>161</v>
      </c>
      <c r="C24" s="33" t="s">
        <v>162</v>
      </c>
      <c r="D24" s="67">
        <v>0.9</v>
      </c>
      <c r="E24" s="67">
        <v>0.9</v>
      </c>
      <c r="F24" s="67">
        <v>0.9</v>
      </c>
      <c r="G24" s="67">
        <v>0.9</v>
      </c>
      <c r="H24" s="67">
        <v>0.9</v>
      </c>
      <c r="I24" s="67">
        <v>0.9</v>
      </c>
      <c r="J24" s="67">
        <v>0.9</v>
      </c>
      <c r="K24" s="68">
        <v>0</v>
      </c>
      <c r="L24" s="69">
        <v>2</v>
      </c>
      <c r="M24" s="69">
        <v>1150000</v>
      </c>
      <c r="N24" s="69">
        <v>1035000</v>
      </c>
      <c r="O24" s="10"/>
    </row>
    <row r="25" spans="2:15" ht="17.100000000000001" customHeight="1">
      <c r="B25" s="65" t="s">
        <v>147</v>
      </c>
      <c r="C25" s="66" t="s">
        <v>148</v>
      </c>
      <c r="D25" s="67">
        <v>1.37</v>
      </c>
      <c r="E25" s="67">
        <v>1.41</v>
      </c>
      <c r="F25" s="67">
        <v>1.37</v>
      </c>
      <c r="G25" s="67">
        <v>1.38</v>
      </c>
      <c r="H25" s="67">
        <v>1.43</v>
      </c>
      <c r="I25" s="67">
        <v>1.38</v>
      </c>
      <c r="J25" s="67">
        <v>1.42</v>
      </c>
      <c r="K25" s="68">
        <v>-2.82</v>
      </c>
      <c r="L25" s="69">
        <v>39</v>
      </c>
      <c r="M25" s="69">
        <v>27650000</v>
      </c>
      <c r="N25" s="69">
        <v>38292500</v>
      </c>
      <c r="O25" s="10"/>
    </row>
    <row r="26" spans="2:15" ht="17.100000000000001" customHeight="1">
      <c r="B26" s="11" t="s">
        <v>56</v>
      </c>
      <c r="C26" s="21" t="s">
        <v>55</v>
      </c>
      <c r="D26" s="67">
        <v>6.5</v>
      </c>
      <c r="E26" s="67">
        <v>6.6</v>
      </c>
      <c r="F26" s="67">
        <v>6.5</v>
      </c>
      <c r="G26" s="67">
        <v>6.52</v>
      </c>
      <c r="H26" s="67">
        <v>6.76</v>
      </c>
      <c r="I26" s="67">
        <v>6.5</v>
      </c>
      <c r="J26" s="67">
        <v>6.8</v>
      </c>
      <c r="K26" s="68">
        <v>-4.41</v>
      </c>
      <c r="L26" s="69">
        <v>5</v>
      </c>
      <c r="M26" s="69">
        <v>510000</v>
      </c>
      <c r="N26" s="69">
        <v>3325000</v>
      </c>
      <c r="O26" s="10"/>
    </row>
    <row r="27" spans="2:15" ht="17.100000000000001" customHeight="1">
      <c r="B27" s="32" t="s">
        <v>105</v>
      </c>
      <c r="C27" s="33" t="s">
        <v>106</v>
      </c>
      <c r="D27" s="67">
        <v>6</v>
      </c>
      <c r="E27" s="67">
        <v>6</v>
      </c>
      <c r="F27" s="67">
        <v>6</v>
      </c>
      <c r="G27" s="67">
        <v>6</v>
      </c>
      <c r="H27" s="67">
        <v>6</v>
      </c>
      <c r="I27" s="67">
        <v>6</v>
      </c>
      <c r="J27" s="67">
        <v>6</v>
      </c>
      <c r="K27" s="68">
        <v>0</v>
      </c>
      <c r="L27" s="69">
        <v>6</v>
      </c>
      <c r="M27" s="69">
        <v>478283</v>
      </c>
      <c r="N27" s="69">
        <v>2869698</v>
      </c>
      <c r="O27" s="10"/>
    </row>
    <row r="28" spans="2:15" ht="17.100000000000001" customHeight="1">
      <c r="B28" s="141" t="s">
        <v>25</v>
      </c>
      <c r="C28" s="142"/>
      <c r="D28" s="143"/>
      <c r="E28" s="144"/>
      <c r="F28" s="144"/>
      <c r="G28" s="144"/>
      <c r="H28" s="144"/>
      <c r="I28" s="144"/>
      <c r="J28" s="144"/>
      <c r="K28" s="145"/>
      <c r="L28" s="69">
        <f>SUM(L23:L27)</f>
        <v>125</v>
      </c>
      <c r="M28" s="69">
        <f>SUM(M23:M27)</f>
        <v>86674650</v>
      </c>
      <c r="N28" s="69">
        <f>SUM(N23:N27)</f>
        <v>277472052.69999999</v>
      </c>
    </row>
    <row r="29" spans="2:15" ht="17.100000000000001" customHeight="1">
      <c r="B29" s="146" t="s">
        <v>42</v>
      </c>
      <c r="C29" s="147"/>
      <c r="D29" s="147"/>
      <c r="E29" s="147"/>
      <c r="F29" s="147"/>
      <c r="G29" s="147"/>
      <c r="H29" s="147"/>
      <c r="I29" s="147"/>
      <c r="J29" s="147"/>
      <c r="K29" s="147"/>
      <c r="L29" s="147"/>
      <c r="M29" s="147"/>
      <c r="N29" s="148"/>
    </row>
    <row r="30" spans="2:15" ht="17.100000000000001" customHeight="1">
      <c r="B30" s="32" t="s">
        <v>133</v>
      </c>
      <c r="C30" s="33" t="s">
        <v>134</v>
      </c>
      <c r="D30" s="67">
        <v>8.3699999999999992</v>
      </c>
      <c r="E30" s="67">
        <v>8.3699999999999992</v>
      </c>
      <c r="F30" s="67">
        <v>8.3000000000000007</v>
      </c>
      <c r="G30" s="67">
        <v>8.3000000000000007</v>
      </c>
      <c r="H30" s="67">
        <v>8.33</v>
      </c>
      <c r="I30" s="67">
        <v>8.3000000000000007</v>
      </c>
      <c r="J30" s="67">
        <v>8.33</v>
      </c>
      <c r="K30" s="68">
        <v>-0.36</v>
      </c>
      <c r="L30" s="69">
        <v>10</v>
      </c>
      <c r="M30" s="69">
        <v>1176110</v>
      </c>
      <c r="N30" s="69">
        <v>9766963</v>
      </c>
    </row>
    <row r="31" spans="2:15" ht="17.100000000000001" customHeight="1">
      <c r="B31" s="141" t="s">
        <v>132</v>
      </c>
      <c r="C31" s="142"/>
      <c r="D31" s="143"/>
      <c r="E31" s="144"/>
      <c r="F31" s="144"/>
      <c r="G31" s="144"/>
      <c r="H31" s="144"/>
      <c r="I31" s="144"/>
      <c r="J31" s="144"/>
      <c r="K31" s="145"/>
      <c r="L31" s="69">
        <f>L30</f>
        <v>10</v>
      </c>
      <c r="M31" s="69">
        <f t="shared" ref="M31:N31" si="1">M30</f>
        <v>1176110</v>
      </c>
      <c r="N31" s="69">
        <f t="shared" si="1"/>
        <v>9766963</v>
      </c>
    </row>
    <row r="32" spans="2:15" ht="17.100000000000001" customHeight="1">
      <c r="B32" s="146" t="s">
        <v>26</v>
      </c>
      <c r="C32" s="147"/>
      <c r="D32" s="147"/>
      <c r="E32" s="147"/>
      <c r="F32" s="147"/>
      <c r="G32" s="147"/>
      <c r="H32" s="147"/>
      <c r="I32" s="147"/>
      <c r="J32" s="147"/>
      <c r="K32" s="147"/>
      <c r="L32" s="147"/>
      <c r="M32" s="147"/>
      <c r="N32" s="148"/>
    </row>
    <row r="33" spans="2:14" ht="17.100000000000001" customHeight="1">
      <c r="B33" s="65" t="s">
        <v>129</v>
      </c>
      <c r="C33" s="66" t="s">
        <v>130</v>
      </c>
      <c r="D33" s="67">
        <v>10.02</v>
      </c>
      <c r="E33" s="67">
        <v>10.09</v>
      </c>
      <c r="F33" s="67">
        <v>9.9499999999999993</v>
      </c>
      <c r="G33" s="67">
        <v>10.02</v>
      </c>
      <c r="H33" s="67">
        <v>10.02</v>
      </c>
      <c r="I33" s="67">
        <v>10.050000000000001</v>
      </c>
      <c r="J33" s="67">
        <v>10.050000000000001</v>
      </c>
      <c r="K33" s="68">
        <v>0</v>
      </c>
      <c r="L33" s="69">
        <v>56</v>
      </c>
      <c r="M33" s="69">
        <v>11462000</v>
      </c>
      <c r="N33" s="69">
        <v>114861000</v>
      </c>
    </row>
    <row r="34" spans="2:14" ht="17.100000000000001" customHeight="1">
      <c r="B34" s="141" t="s">
        <v>131</v>
      </c>
      <c r="C34" s="142"/>
      <c r="D34" s="143"/>
      <c r="E34" s="144"/>
      <c r="F34" s="144"/>
      <c r="G34" s="144"/>
      <c r="H34" s="144"/>
      <c r="I34" s="144"/>
      <c r="J34" s="144"/>
      <c r="K34" s="145"/>
      <c r="L34" s="69">
        <f>L33</f>
        <v>56</v>
      </c>
      <c r="M34" s="69">
        <f t="shared" ref="M34:N34" si="2">M33</f>
        <v>11462000</v>
      </c>
      <c r="N34" s="69">
        <f t="shared" si="2"/>
        <v>114861000</v>
      </c>
    </row>
    <row r="35" spans="2:14" ht="17.100000000000001" customHeight="1">
      <c r="B35" s="141" t="s">
        <v>27</v>
      </c>
      <c r="C35" s="142"/>
      <c r="D35" s="143"/>
      <c r="E35" s="144"/>
      <c r="F35" s="144"/>
      <c r="G35" s="144"/>
      <c r="H35" s="144"/>
      <c r="I35" s="144"/>
      <c r="J35" s="144"/>
      <c r="K35" s="145"/>
      <c r="L35" s="69">
        <f>L34+L31+L28+L21+L15+L12</f>
        <v>443</v>
      </c>
      <c r="M35" s="69">
        <f t="shared" ref="M35:N35" si="3">M34+M31+M28+M21+M15+M12</f>
        <v>355742702</v>
      </c>
      <c r="N35" s="69">
        <f t="shared" si="3"/>
        <v>861479344.81000018</v>
      </c>
    </row>
  </sheetData>
  <mergeCells count="21">
    <mergeCell ref="B1:N1"/>
    <mergeCell ref="B34:C34"/>
    <mergeCell ref="D34:K34"/>
    <mergeCell ref="B3:N3"/>
    <mergeCell ref="B12:C12"/>
    <mergeCell ref="D12:K12"/>
    <mergeCell ref="B13:N13"/>
    <mergeCell ref="B15:C15"/>
    <mergeCell ref="D15:K15"/>
    <mergeCell ref="B16:N16"/>
    <mergeCell ref="B29:N29"/>
    <mergeCell ref="B35:C35"/>
    <mergeCell ref="D35:K35"/>
    <mergeCell ref="B21:C21"/>
    <mergeCell ref="D21:K21"/>
    <mergeCell ref="B22:N22"/>
    <mergeCell ref="B28:C28"/>
    <mergeCell ref="D28:K28"/>
    <mergeCell ref="B31:C31"/>
    <mergeCell ref="D31:K31"/>
    <mergeCell ref="B32:N32"/>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rightToLeft="1" workbookViewId="0">
      <selection activeCell="B3" sqref="B3:F3"/>
    </sheetView>
  </sheetViews>
  <sheetFormatPr defaultRowHeight="14.25"/>
  <cols>
    <col min="1" max="1" width="1.125" style="10" customWidth="1"/>
    <col min="2" max="2" width="24" style="10" customWidth="1"/>
    <col min="3" max="3" width="9.75" style="10" customWidth="1"/>
    <col min="4" max="4" width="13.375" style="10" customWidth="1"/>
    <col min="5" max="5" width="18.125" style="10" customWidth="1"/>
    <col min="6" max="6" width="19.375" style="10" customWidth="1"/>
    <col min="7" max="16384" width="9" style="10"/>
  </cols>
  <sheetData>
    <row r="1" spans="2:6" ht="18" customHeight="1">
      <c r="B1" s="195" t="s">
        <v>301</v>
      </c>
      <c r="C1" s="195"/>
      <c r="D1" s="195"/>
      <c r="E1" s="195"/>
      <c r="F1" s="195"/>
    </row>
    <row r="2" spans="2:6" ht="18" customHeight="1">
      <c r="B2" s="195"/>
      <c r="C2" s="195"/>
      <c r="D2" s="195"/>
      <c r="E2" s="195"/>
      <c r="F2" s="195"/>
    </row>
    <row r="3" spans="2:6" ht="15.75">
      <c r="B3" s="100" t="s">
        <v>28</v>
      </c>
      <c r="C3" s="101" t="s">
        <v>12</v>
      </c>
      <c r="D3" s="101" t="s">
        <v>3</v>
      </c>
      <c r="E3" s="101" t="s">
        <v>36</v>
      </c>
      <c r="F3" s="101" t="s">
        <v>1</v>
      </c>
    </row>
    <row r="4" spans="2:6" ht="16.5">
      <c r="B4" s="196" t="s">
        <v>21</v>
      </c>
      <c r="C4" s="197"/>
      <c r="D4" s="197"/>
      <c r="E4" s="197"/>
      <c r="F4" s="198"/>
    </row>
    <row r="5" spans="2:6" ht="16.5">
      <c r="B5" s="199" t="s">
        <v>335</v>
      </c>
      <c r="C5" s="200" t="s">
        <v>116</v>
      </c>
      <c r="D5" s="201">
        <v>2</v>
      </c>
      <c r="E5" s="201">
        <v>20000000</v>
      </c>
      <c r="F5" s="201">
        <v>23600000</v>
      </c>
    </row>
    <row r="6" spans="2:6" ht="16.5">
      <c r="B6" s="199" t="s">
        <v>336</v>
      </c>
      <c r="C6" s="200" t="s">
        <v>287</v>
      </c>
      <c r="D6" s="201">
        <v>6</v>
      </c>
      <c r="E6" s="201">
        <v>5500000</v>
      </c>
      <c r="F6" s="201">
        <v>5120000</v>
      </c>
    </row>
    <row r="7" spans="2:6" ht="16.5">
      <c r="B7" s="202" t="s">
        <v>22</v>
      </c>
      <c r="C7" s="203"/>
      <c r="D7" s="204">
        <f>SUM(D5:D6)</f>
        <v>8</v>
      </c>
      <c r="E7" s="204">
        <f>SUM(E5:E6)</f>
        <v>25500000</v>
      </c>
      <c r="F7" s="204">
        <f>SUM(F5:F6)</f>
        <v>28720000</v>
      </c>
    </row>
    <row r="8" spans="2:6" ht="16.5">
      <c r="B8" s="205" t="s">
        <v>337</v>
      </c>
      <c r="C8" s="206"/>
      <c r="D8" s="204">
        <f>SUM(D7)</f>
        <v>8</v>
      </c>
      <c r="E8" s="204">
        <f>SUM(E7)</f>
        <v>25500000</v>
      </c>
      <c r="F8" s="204">
        <f>SUM(F7)</f>
        <v>28720000</v>
      </c>
    </row>
    <row r="9" spans="2:6">
      <c r="B9" s="154" t="s">
        <v>343</v>
      </c>
      <c r="C9" s="154"/>
      <c r="D9" s="154"/>
      <c r="E9" s="154"/>
      <c r="F9" s="154"/>
    </row>
    <row r="10" spans="2:6">
      <c r="B10" s="154"/>
      <c r="C10" s="154"/>
      <c r="D10" s="154"/>
      <c r="E10" s="154"/>
      <c r="F10" s="154"/>
    </row>
    <row r="11" spans="2:6" ht="15.75">
      <c r="B11" s="100" t="s">
        <v>28</v>
      </c>
      <c r="C11" s="101" t="s">
        <v>12</v>
      </c>
      <c r="D11" s="101" t="s">
        <v>3</v>
      </c>
      <c r="E11" s="101" t="s">
        <v>36</v>
      </c>
      <c r="F11" s="101" t="s">
        <v>1</v>
      </c>
    </row>
    <row r="12" spans="2:6" ht="16.5">
      <c r="B12" s="196" t="s">
        <v>21</v>
      </c>
      <c r="C12" s="197"/>
      <c r="D12" s="197"/>
      <c r="E12" s="197"/>
      <c r="F12" s="198"/>
    </row>
    <row r="13" spans="2:6" ht="16.5">
      <c r="B13" s="199" t="s">
        <v>338</v>
      </c>
      <c r="C13" s="200" t="s">
        <v>140</v>
      </c>
      <c r="D13" s="201">
        <v>11</v>
      </c>
      <c r="E13" s="201">
        <v>3541600</v>
      </c>
      <c r="F13" s="201">
        <v>1722048</v>
      </c>
    </row>
    <row r="14" spans="2:6" ht="16.5">
      <c r="B14" s="199" t="s">
        <v>335</v>
      </c>
      <c r="C14" s="200" t="s">
        <v>116</v>
      </c>
      <c r="D14" s="201">
        <v>7</v>
      </c>
      <c r="E14" s="201">
        <v>35000000</v>
      </c>
      <c r="F14" s="201">
        <v>41350100</v>
      </c>
    </row>
    <row r="15" spans="2:6" ht="16.5">
      <c r="B15" s="199" t="s">
        <v>336</v>
      </c>
      <c r="C15" s="200" t="s">
        <v>287</v>
      </c>
      <c r="D15" s="201">
        <v>28</v>
      </c>
      <c r="E15" s="201">
        <v>59105506</v>
      </c>
      <c r="F15" s="201">
        <v>54594332.920000002</v>
      </c>
    </row>
    <row r="16" spans="2:6" ht="16.5">
      <c r="B16" s="202" t="s">
        <v>22</v>
      </c>
      <c r="C16" s="203"/>
      <c r="D16" s="204">
        <f>SUM(D13:D15)</f>
        <v>46</v>
      </c>
      <c r="E16" s="204">
        <f>SUM(E13:E15)</f>
        <v>97647106</v>
      </c>
      <c r="F16" s="204">
        <f>SUM(F13:F15)</f>
        <v>97666480.920000002</v>
      </c>
    </row>
    <row r="17" spans="2:6" ht="16.5">
      <c r="B17" s="207" t="s">
        <v>339</v>
      </c>
      <c r="C17" s="208"/>
      <c r="D17" s="208"/>
      <c r="E17" s="208"/>
      <c r="F17" s="209"/>
    </row>
    <row r="18" spans="2:6" ht="16.5">
      <c r="B18" s="210" t="s">
        <v>145</v>
      </c>
      <c r="C18" s="211" t="s">
        <v>144</v>
      </c>
      <c r="D18" s="204">
        <v>4</v>
      </c>
      <c r="E18" s="204">
        <v>8000000</v>
      </c>
      <c r="F18" s="204">
        <v>32680000</v>
      </c>
    </row>
    <row r="19" spans="2:6" ht="16.5">
      <c r="B19" s="205" t="s">
        <v>340</v>
      </c>
      <c r="C19" s="206"/>
      <c r="D19" s="204">
        <f>SUM(D18)</f>
        <v>4</v>
      </c>
      <c r="E19" s="204">
        <f>SUM(E18)</f>
        <v>8000000</v>
      </c>
      <c r="F19" s="204">
        <f>SUM(F18)</f>
        <v>32680000</v>
      </c>
    </row>
    <row r="20" spans="2:6" ht="16.5">
      <c r="B20" s="205" t="s">
        <v>337</v>
      </c>
      <c r="C20" s="206"/>
      <c r="D20" s="204">
        <f>D16+D19</f>
        <v>50</v>
      </c>
      <c r="E20" s="204">
        <f>E16+E19</f>
        <v>105647106</v>
      </c>
      <c r="F20" s="204">
        <f>F16+F19</f>
        <v>130346480.92</v>
      </c>
    </row>
  </sheetData>
  <mergeCells count="10">
    <mergeCell ref="B1:F2"/>
    <mergeCell ref="B9:F10"/>
    <mergeCell ref="B16:C16"/>
    <mergeCell ref="B17:F17"/>
    <mergeCell ref="B19:C19"/>
    <mergeCell ref="B20:C20"/>
    <mergeCell ref="B4:F4"/>
    <mergeCell ref="B7:C7"/>
    <mergeCell ref="B8:C8"/>
    <mergeCell ref="B12:F12"/>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rightToLeft="1" workbookViewId="0">
      <selection sqref="A1:M1"/>
    </sheetView>
  </sheetViews>
  <sheetFormatPr defaultRowHeight="14.25"/>
  <cols>
    <col min="1" max="1" width="18.75" customWidth="1"/>
    <col min="2" max="2" width="11.375" customWidth="1"/>
    <col min="3" max="3" width="10.375" customWidth="1"/>
    <col min="7" max="7" width="10" bestFit="1" customWidth="1"/>
    <col min="9" max="9" width="7.625" customWidth="1"/>
    <col min="12" max="12" width="15.5" customWidth="1"/>
    <col min="13" max="13" width="16" customWidth="1"/>
  </cols>
  <sheetData>
    <row r="1" spans="1:13" s="10" customFormat="1" ht="33.75" customHeight="1">
      <c r="A1" s="149" t="s">
        <v>334</v>
      </c>
      <c r="B1" s="149"/>
      <c r="C1" s="149"/>
      <c r="D1" s="149"/>
      <c r="E1" s="149"/>
      <c r="F1" s="149"/>
      <c r="G1" s="149"/>
      <c r="H1" s="149"/>
      <c r="I1" s="149"/>
      <c r="J1" s="149"/>
      <c r="K1" s="149"/>
      <c r="L1" s="149"/>
      <c r="M1" s="150"/>
    </row>
    <row r="2" spans="1:13" s="10" customFormat="1" ht="38.25" customHeight="1">
      <c r="A2" s="31" t="s">
        <v>11</v>
      </c>
      <c r="B2" s="48" t="s">
        <v>12</v>
      </c>
      <c r="C2" s="48" t="s">
        <v>13</v>
      </c>
      <c r="D2" s="48" t="s">
        <v>14</v>
      </c>
      <c r="E2" s="48" t="s">
        <v>15</v>
      </c>
      <c r="F2" s="48" t="s">
        <v>16</v>
      </c>
      <c r="G2" s="48" t="s">
        <v>17</v>
      </c>
      <c r="H2" s="48" t="s">
        <v>18</v>
      </c>
      <c r="I2" s="48" t="s">
        <v>19</v>
      </c>
      <c r="J2" s="48" t="s">
        <v>20</v>
      </c>
      <c r="K2" s="48" t="s">
        <v>3</v>
      </c>
      <c r="L2" s="48" t="s">
        <v>2</v>
      </c>
      <c r="M2" s="48" t="s">
        <v>1</v>
      </c>
    </row>
    <row r="3" spans="1:13" s="10" customFormat="1" ht="17.100000000000001" customHeight="1">
      <c r="A3" s="160" t="s">
        <v>21</v>
      </c>
      <c r="B3" s="161"/>
      <c r="C3" s="161"/>
      <c r="D3" s="161"/>
      <c r="E3" s="161"/>
      <c r="F3" s="161"/>
      <c r="G3" s="161"/>
      <c r="H3" s="161"/>
      <c r="I3" s="161"/>
      <c r="J3" s="161"/>
      <c r="K3" s="161"/>
      <c r="L3" s="161"/>
      <c r="M3" s="162"/>
    </row>
    <row r="4" spans="1:13" s="10" customFormat="1" ht="17.100000000000001" customHeight="1">
      <c r="A4" s="32" t="s">
        <v>80</v>
      </c>
      <c r="B4" s="33" t="s">
        <v>79</v>
      </c>
      <c r="C4" s="16">
        <v>0.81</v>
      </c>
      <c r="D4" s="16">
        <v>0.81</v>
      </c>
      <c r="E4" s="16">
        <v>0.81</v>
      </c>
      <c r="F4" s="16">
        <v>0.81</v>
      </c>
      <c r="G4" s="16">
        <v>0.81</v>
      </c>
      <c r="H4" s="16">
        <v>0.81</v>
      </c>
      <c r="I4" s="16">
        <v>0.81</v>
      </c>
      <c r="J4" s="68">
        <v>0</v>
      </c>
      <c r="K4" s="18">
        <v>4</v>
      </c>
      <c r="L4" s="18">
        <v>8000</v>
      </c>
      <c r="M4" s="18">
        <v>6480</v>
      </c>
    </row>
    <row r="5" spans="1:13" s="10" customFormat="1" ht="17.100000000000001" customHeight="1">
      <c r="A5" s="155" t="s">
        <v>22</v>
      </c>
      <c r="B5" s="156"/>
      <c r="C5" s="157"/>
      <c r="D5" s="158"/>
      <c r="E5" s="158"/>
      <c r="F5" s="158"/>
      <c r="G5" s="158"/>
      <c r="H5" s="158"/>
      <c r="I5" s="158"/>
      <c r="J5" s="159"/>
      <c r="K5" s="18">
        <f>K4</f>
        <v>4</v>
      </c>
      <c r="L5" s="18">
        <f t="shared" ref="L5:M5" si="0">L4</f>
        <v>8000</v>
      </c>
      <c r="M5" s="18">
        <f t="shared" si="0"/>
        <v>6480</v>
      </c>
    </row>
    <row r="6" spans="1:13" s="10" customFormat="1" ht="17.100000000000001" customHeight="1">
      <c r="A6" s="160" t="s">
        <v>32</v>
      </c>
      <c r="B6" s="161"/>
      <c r="C6" s="161"/>
      <c r="D6" s="161"/>
      <c r="E6" s="161"/>
      <c r="F6" s="161"/>
      <c r="G6" s="161"/>
      <c r="H6" s="161"/>
      <c r="I6" s="161"/>
      <c r="J6" s="161"/>
      <c r="K6" s="161"/>
      <c r="L6" s="161"/>
      <c r="M6" s="162"/>
    </row>
    <row r="7" spans="1:13" s="10" customFormat="1" ht="17.100000000000001" customHeight="1">
      <c r="A7" s="32" t="s">
        <v>165</v>
      </c>
      <c r="B7" s="33" t="s">
        <v>166</v>
      </c>
      <c r="C7" s="16">
        <v>0.5</v>
      </c>
      <c r="D7" s="16">
        <v>0.5</v>
      </c>
      <c r="E7" s="16">
        <v>0.5</v>
      </c>
      <c r="F7" s="16">
        <v>0.5</v>
      </c>
      <c r="G7" s="16">
        <v>0.5</v>
      </c>
      <c r="H7" s="16">
        <v>0.5</v>
      </c>
      <c r="I7" s="16">
        <v>0.5</v>
      </c>
      <c r="J7" s="68">
        <v>0</v>
      </c>
      <c r="K7" s="18">
        <v>1</v>
      </c>
      <c r="L7" s="18">
        <v>145834</v>
      </c>
      <c r="M7" s="18">
        <v>72917</v>
      </c>
    </row>
    <row r="8" spans="1:13" s="10" customFormat="1" ht="17.100000000000001" customHeight="1">
      <c r="A8" s="155" t="s">
        <v>342</v>
      </c>
      <c r="B8" s="156"/>
      <c r="C8" s="157"/>
      <c r="D8" s="158"/>
      <c r="E8" s="158"/>
      <c r="F8" s="158"/>
      <c r="G8" s="158"/>
      <c r="H8" s="158"/>
      <c r="I8" s="158"/>
      <c r="J8" s="159"/>
      <c r="K8" s="18">
        <f>K7</f>
        <v>1</v>
      </c>
      <c r="L8" s="18">
        <f t="shared" ref="L8:M8" si="1">L7</f>
        <v>145834</v>
      </c>
      <c r="M8" s="18">
        <f t="shared" si="1"/>
        <v>72917</v>
      </c>
    </row>
    <row r="9" spans="1:13" s="10" customFormat="1" ht="17.100000000000001" customHeight="1">
      <c r="A9" s="160" t="s">
        <v>24</v>
      </c>
      <c r="B9" s="161"/>
      <c r="C9" s="161"/>
      <c r="D9" s="161"/>
      <c r="E9" s="161"/>
      <c r="F9" s="161"/>
      <c r="G9" s="161"/>
      <c r="H9" s="161"/>
      <c r="I9" s="161"/>
      <c r="J9" s="161"/>
      <c r="K9" s="161"/>
      <c r="L9" s="161"/>
      <c r="M9" s="162"/>
    </row>
    <row r="10" spans="1:13" s="10" customFormat="1" ht="17.100000000000001" customHeight="1">
      <c r="A10" s="32" t="s">
        <v>109</v>
      </c>
      <c r="B10" s="33" t="s">
        <v>110</v>
      </c>
      <c r="C10" s="16">
        <v>3.05</v>
      </c>
      <c r="D10" s="16">
        <v>3.05</v>
      </c>
      <c r="E10" s="16">
        <v>3.03</v>
      </c>
      <c r="F10" s="16">
        <v>3.05</v>
      </c>
      <c r="G10" s="16">
        <v>3.05</v>
      </c>
      <c r="H10" s="16">
        <v>3.03</v>
      </c>
      <c r="I10" s="16">
        <v>3.05</v>
      </c>
      <c r="J10" s="17">
        <v>-0.66</v>
      </c>
      <c r="K10" s="18">
        <v>15</v>
      </c>
      <c r="L10" s="18">
        <v>2850000</v>
      </c>
      <c r="M10" s="18">
        <v>8690500</v>
      </c>
    </row>
    <row r="11" spans="1:13" s="10" customFormat="1" ht="17.100000000000001" customHeight="1">
      <c r="A11" s="155" t="s">
        <v>25</v>
      </c>
      <c r="B11" s="156"/>
      <c r="C11" s="157"/>
      <c r="D11" s="158"/>
      <c r="E11" s="158"/>
      <c r="F11" s="158"/>
      <c r="G11" s="158"/>
      <c r="H11" s="158"/>
      <c r="I11" s="158"/>
      <c r="J11" s="159"/>
      <c r="K11" s="18">
        <f>K10</f>
        <v>15</v>
      </c>
      <c r="L11" s="18">
        <f t="shared" ref="L11:M11" si="2">L10</f>
        <v>2850000</v>
      </c>
      <c r="M11" s="18">
        <f t="shared" si="2"/>
        <v>8690500</v>
      </c>
    </row>
    <row r="12" spans="1:13" s="10" customFormat="1" ht="17.100000000000001" customHeight="1">
      <c r="A12" s="160" t="s">
        <v>42</v>
      </c>
      <c r="B12" s="161"/>
      <c r="C12" s="161"/>
      <c r="D12" s="161"/>
      <c r="E12" s="161"/>
      <c r="F12" s="161"/>
      <c r="G12" s="161"/>
      <c r="H12" s="161"/>
      <c r="I12" s="161"/>
      <c r="J12" s="161"/>
      <c r="K12" s="161"/>
      <c r="L12" s="161"/>
      <c r="M12" s="162"/>
    </row>
    <row r="13" spans="1:13" s="10" customFormat="1" ht="17.100000000000001" customHeight="1">
      <c r="A13" s="32" t="s">
        <v>121</v>
      </c>
      <c r="B13" s="33" t="s">
        <v>120</v>
      </c>
      <c r="C13" s="16">
        <v>7.61</v>
      </c>
      <c r="D13" s="16">
        <v>7.61</v>
      </c>
      <c r="E13" s="16">
        <v>7.5</v>
      </c>
      <c r="F13" s="16">
        <v>7.54</v>
      </c>
      <c r="G13" s="16">
        <v>7.7</v>
      </c>
      <c r="H13" s="16">
        <v>7.5</v>
      </c>
      <c r="I13" s="16">
        <v>7.7</v>
      </c>
      <c r="J13" s="17">
        <v>-2.6</v>
      </c>
      <c r="K13" s="18">
        <v>4</v>
      </c>
      <c r="L13" s="18">
        <v>450000</v>
      </c>
      <c r="M13" s="18">
        <v>3391000</v>
      </c>
    </row>
    <row r="14" spans="1:13" s="10" customFormat="1" ht="17.100000000000001" customHeight="1">
      <c r="A14" s="155" t="s">
        <v>341</v>
      </c>
      <c r="B14" s="156"/>
      <c r="C14" s="157"/>
      <c r="D14" s="158"/>
      <c r="E14" s="158"/>
      <c r="F14" s="158"/>
      <c r="G14" s="158"/>
      <c r="H14" s="158"/>
      <c r="I14" s="158"/>
      <c r="J14" s="159"/>
      <c r="K14" s="18">
        <f>K13</f>
        <v>4</v>
      </c>
      <c r="L14" s="18">
        <f t="shared" ref="L14:M14" si="3">L13</f>
        <v>450000</v>
      </c>
      <c r="M14" s="18">
        <f t="shared" si="3"/>
        <v>3391000</v>
      </c>
    </row>
    <row r="15" spans="1:13" s="10" customFormat="1" ht="17.100000000000001" customHeight="1">
      <c r="A15" s="155" t="s">
        <v>135</v>
      </c>
      <c r="B15" s="156"/>
      <c r="C15" s="157"/>
      <c r="D15" s="158"/>
      <c r="E15" s="158"/>
      <c r="F15" s="158"/>
      <c r="G15" s="158"/>
      <c r="H15" s="158"/>
      <c r="I15" s="158"/>
      <c r="J15" s="159"/>
      <c r="K15" s="61">
        <f>K14+K11+K8+K5</f>
        <v>24</v>
      </c>
      <c r="L15" s="61">
        <f t="shared" ref="L15:M15" si="4">L14+L11+L8+L5</f>
        <v>3453834</v>
      </c>
      <c r="M15" s="61">
        <f t="shared" si="4"/>
        <v>12160897</v>
      </c>
    </row>
  </sheetData>
  <mergeCells count="15">
    <mergeCell ref="A15:B15"/>
    <mergeCell ref="C15:J15"/>
    <mergeCell ref="A1:M1"/>
    <mergeCell ref="A3:M3"/>
    <mergeCell ref="A11:B11"/>
    <mergeCell ref="C11:J11"/>
    <mergeCell ref="A12:M12"/>
    <mergeCell ref="A14:B14"/>
    <mergeCell ref="C14:J14"/>
    <mergeCell ref="A5:B5"/>
    <mergeCell ref="C5:J5"/>
    <mergeCell ref="A9:M9"/>
    <mergeCell ref="A6:M6"/>
    <mergeCell ref="A8:B8"/>
    <mergeCell ref="C8:J8"/>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7"/>
  <sheetViews>
    <sheetView rightToLeft="1" workbookViewId="0">
      <selection activeCell="D7" sqref="D7"/>
    </sheetView>
  </sheetViews>
  <sheetFormatPr defaultRowHeight="14.25"/>
  <cols>
    <col min="1" max="1" width="1.125" style="10" customWidth="1"/>
    <col min="2" max="2" width="21.25" style="10" customWidth="1"/>
    <col min="3" max="3" width="9.75" style="10" customWidth="1"/>
    <col min="4" max="4" width="13.375" style="10" customWidth="1"/>
    <col min="5" max="5" width="18.5" style="10" customWidth="1"/>
    <col min="6" max="6" width="19.5" style="10" customWidth="1"/>
    <col min="7" max="16384" width="9" style="10"/>
  </cols>
  <sheetData>
    <row r="1" spans="2:6" ht="18" customHeight="1">
      <c r="B1" s="195" t="s">
        <v>300</v>
      </c>
      <c r="C1" s="195"/>
      <c r="D1" s="195"/>
      <c r="E1" s="195"/>
      <c r="F1" s="195"/>
    </row>
    <row r="2" spans="2:6" ht="18" customHeight="1">
      <c r="B2" s="212"/>
      <c r="C2" s="212"/>
      <c r="D2" s="212"/>
      <c r="E2" s="212"/>
      <c r="F2" s="212"/>
    </row>
    <row r="3" spans="2:6" ht="15.75">
      <c r="B3" s="100" t="s">
        <v>28</v>
      </c>
      <c r="C3" s="101" t="s">
        <v>12</v>
      </c>
      <c r="D3" s="101" t="s">
        <v>3</v>
      </c>
      <c r="E3" s="101" t="s">
        <v>36</v>
      </c>
      <c r="F3" s="101" t="s">
        <v>1</v>
      </c>
    </row>
    <row r="4" spans="2:6" ht="16.5">
      <c r="B4" s="213" t="s">
        <v>339</v>
      </c>
      <c r="C4" s="214"/>
      <c r="D4" s="214"/>
      <c r="E4" s="214"/>
      <c r="F4" s="215"/>
    </row>
    <row r="5" spans="2:6" ht="16.5">
      <c r="B5" s="216" t="s">
        <v>109</v>
      </c>
      <c r="C5" s="217" t="s">
        <v>110</v>
      </c>
      <c r="D5" s="218">
        <v>10</v>
      </c>
      <c r="E5" s="218">
        <v>2100000</v>
      </c>
      <c r="F5" s="218">
        <v>6405000</v>
      </c>
    </row>
    <row r="6" spans="2:6" ht="16.5">
      <c r="B6" s="219" t="s">
        <v>340</v>
      </c>
      <c r="C6" s="220"/>
      <c r="D6" s="221">
        <f t="shared" ref="D6:F7" si="0">SUM(D5)</f>
        <v>10</v>
      </c>
      <c r="E6" s="221">
        <f t="shared" si="0"/>
        <v>2100000</v>
      </c>
      <c r="F6" s="221">
        <f t="shared" si="0"/>
        <v>6405000</v>
      </c>
    </row>
    <row r="7" spans="2:6" ht="16.5">
      <c r="B7" s="222" t="s">
        <v>337</v>
      </c>
      <c r="C7" s="223"/>
      <c r="D7" s="218">
        <f t="shared" si="0"/>
        <v>10</v>
      </c>
      <c r="E7" s="218">
        <f t="shared" si="0"/>
        <v>2100000</v>
      </c>
      <c r="F7" s="218">
        <f t="shared" si="0"/>
        <v>6405000</v>
      </c>
    </row>
  </sheetData>
  <mergeCells count="4">
    <mergeCell ref="B7:C7"/>
    <mergeCell ref="B1:F2"/>
    <mergeCell ref="B4:F4"/>
    <mergeCell ref="B6:C6"/>
  </mergeCells>
  <pageMargins left="0.70866141732283472" right="0.70866141732283472" top="0.74803149606299213" bottom="0.74803149606299213"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rightToLeft="1" tabSelected="1" zoomScale="90" zoomScaleNormal="90" workbookViewId="0">
      <selection activeCell="D5" sqref="D5:K5"/>
    </sheetView>
  </sheetViews>
  <sheetFormatPr defaultRowHeight="14.25"/>
  <cols>
    <col min="1" max="1" width="0.625" style="10" customWidth="1"/>
    <col min="2" max="2" width="16.5" customWidth="1"/>
    <col min="3" max="3" width="7" customWidth="1"/>
    <col min="12" max="12" width="10.625" customWidth="1"/>
    <col min="13" max="13" width="16.875" customWidth="1"/>
    <col min="14" max="14" width="20.625" customWidth="1"/>
  </cols>
  <sheetData>
    <row r="1" spans="2:14" s="10" customFormat="1" ht="33" customHeight="1">
      <c r="B1" s="149" t="s">
        <v>344</v>
      </c>
      <c r="C1" s="149"/>
      <c r="D1" s="149"/>
      <c r="E1" s="149"/>
      <c r="F1" s="149"/>
      <c r="G1" s="149"/>
      <c r="H1" s="149"/>
      <c r="I1" s="149"/>
      <c r="J1" s="149"/>
      <c r="K1" s="149"/>
      <c r="L1" s="149"/>
      <c r="M1" s="149"/>
      <c r="N1" s="150"/>
    </row>
    <row r="2" spans="2:14" s="10" customFormat="1" ht="41.25" customHeight="1">
      <c r="B2" s="31" t="s">
        <v>11</v>
      </c>
      <c r="C2" s="48" t="s">
        <v>12</v>
      </c>
      <c r="D2" s="48" t="s">
        <v>13</v>
      </c>
      <c r="E2" s="48" t="s">
        <v>14</v>
      </c>
      <c r="F2" s="48" t="s">
        <v>15</v>
      </c>
      <c r="G2" s="48" t="s">
        <v>16</v>
      </c>
      <c r="H2" s="48" t="s">
        <v>17</v>
      </c>
      <c r="I2" s="48" t="s">
        <v>18</v>
      </c>
      <c r="J2" s="48" t="s">
        <v>19</v>
      </c>
      <c r="K2" s="48" t="s">
        <v>20</v>
      </c>
      <c r="L2" s="48" t="s">
        <v>3</v>
      </c>
      <c r="M2" s="48" t="s">
        <v>2</v>
      </c>
      <c r="N2" s="48" t="s">
        <v>1</v>
      </c>
    </row>
    <row r="3" spans="2:14" s="10" customFormat="1" ht="17.100000000000001" customHeight="1">
      <c r="B3" s="166" t="s">
        <v>21</v>
      </c>
      <c r="C3" s="167"/>
      <c r="D3" s="167"/>
      <c r="E3" s="167"/>
      <c r="F3" s="167"/>
      <c r="G3" s="167"/>
      <c r="H3" s="167"/>
      <c r="I3" s="167"/>
      <c r="J3" s="167"/>
      <c r="K3" s="167"/>
      <c r="L3" s="167"/>
      <c r="M3" s="167"/>
      <c r="N3" s="168"/>
    </row>
    <row r="4" spans="2:14" s="10" customFormat="1" ht="17.100000000000001" customHeight="1">
      <c r="B4" s="22" t="s">
        <v>194</v>
      </c>
      <c r="C4" s="16" t="s">
        <v>195</v>
      </c>
      <c r="D4" s="16">
        <v>7.0000000000000007E-2</v>
      </c>
      <c r="E4" s="16">
        <v>7.0000000000000007E-2</v>
      </c>
      <c r="F4" s="16">
        <v>7.0000000000000007E-2</v>
      </c>
      <c r="G4" s="16">
        <v>7.0000000000000007E-2</v>
      </c>
      <c r="H4" s="16">
        <v>7.0000000000000007E-2</v>
      </c>
      <c r="I4" s="16">
        <v>7.0000000000000007E-2</v>
      </c>
      <c r="J4" s="16">
        <v>7.0000000000000007E-2</v>
      </c>
      <c r="K4" s="68">
        <v>0</v>
      </c>
      <c r="L4" s="18">
        <v>16</v>
      </c>
      <c r="M4" s="18">
        <v>105000000</v>
      </c>
      <c r="N4" s="18">
        <v>7350000</v>
      </c>
    </row>
    <row r="5" spans="2:14" s="10" customFormat="1" ht="17.100000000000001" customHeight="1">
      <c r="B5" s="141" t="s">
        <v>22</v>
      </c>
      <c r="C5" s="142"/>
      <c r="D5" s="163"/>
      <c r="E5" s="164"/>
      <c r="F5" s="164"/>
      <c r="G5" s="164"/>
      <c r="H5" s="164"/>
      <c r="I5" s="164"/>
      <c r="J5" s="164"/>
      <c r="K5" s="165"/>
      <c r="L5" s="18">
        <f>L4</f>
        <v>16</v>
      </c>
      <c r="M5" s="18">
        <f t="shared" ref="M5:N5" si="0">M4</f>
        <v>105000000</v>
      </c>
      <c r="N5" s="18">
        <f t="shared" si="0"/>
        <v>7350000</v>
      </c>
    </row>
    <row r="6" spans="2:14" s="10" customFormat="1" ht="17.100000000000001" customHeight="1">
      <c r="B6" s="166" t="s">
        <v>23</v>
      </c>
      <c r="C6" s="167"/>
      <c r="D6" s="167"/>
      <c r="E6" s="167"/>
      <c r="F6" s="167"/>
      <c r="G6" s="167"/>
      <c r="H6" s="167"/>
      <c r="I6" s="167"/>
      <c r="J6" s="167"/>
      <c r="K6" s="167"/>
      <c r="L6" s="167"/>
      <c r="M6" s="167"/>
      <c r="N6" s="168"/>
    </row>
    <row r="7" spans="2:14" s="10" customFormat="1" ht="17.100000000000001" customHeight="1">
      <c r="B7" s="22" t="s">
        <v>202</v>
      </c>
      <c r="C7" s="16" t="s">
        <v>199</v>
      </c>
      <c r="D7" s="16">
        <v>1.55</v>
      </c>
      <c r="E7" s="16">
        <v>1.55</v>
      </c>
      <c r="F7" s="16">
        <v>1.55</v>
      </c>
      <c r="G7" s="16">
        <v>1.55</v>
      </c>
      <c r="H7" s="16">
        <v>1.54</v>
      </c>
      <c r="I7" s="16">
        <v>1.55</v>
      </c>
      <c r="J7" s="16">
        <v>1.54</v>
      </c>
      <c r="K7" s="17">
        <v>0.65</v>
      </c>
      <c r="L7" s="18">
        <v>3</v>
      </c>
      <c r="M7" s="18">
        <v>3010000</v>
      </c>
      <c r="N7" s="18">
        <v>4665500</v>
      </c>
    </row>
    <row r="8" spans="2:14" s="10" customFormat="1" ht="17.100000000000001" customHeight="1">
      <c r="B8" s="173" t="s">
        <v>127</v>
      </c>
      <c r="C8" s="174"/>
      <c r="D8" s="163"/>
      <c r="E8" s="164"/>
      <c r="F8" s="164"/>
      <c r="G8" s="164"/>
      <c r="H8" s="164"/>
      <c r="I8" s="164"/>
      <c r="J8" s="164"/>
      <c r="K8" s="165"/>
      <c r="L8" s="18">
        <f>L7</f>
        <v>3</v>
      </c>
      <c r="M8" s="18">
        <f t="shared" ref="M8:N8" si="1">M7</f>
        <v>3010000</v>
      </c>
      <c r="N8" s="18">
        <f t="shared" si="1"/>
        <v>4665500</v>
      </c>
    </row>
    <row r="9" spans="2:14" s="10" customFormat="1" ht="17.100000000000001" customHeight="1">
      <c r="B9" s="166" t="s">
        <v>24</v>
      </c>
      <c r="C9" s="167"/>
      <c r="D9" s="167"/>
      <c r="E9" s="167"/>
      <c r="F9" s="167"/>
      <c r="G9" s="167"/>
      <c r="H9" s="167"/>
      <c r="I9" s="167"/>
      <c r="J9" s="167"/>
      <c r="K9" s="167"/>
      <c r="L9" s="167"/>
      <c r="M9" s="167"/>
      <c r="N9" s="168"/>
    </row>
    <row r="10" spans="2:14" s="10" customFormat="1" ht="17.100000000000001" customHeight="1">
      <c r="B10" s="32" t="s">
        <v>273</v>
      </c>
      <c r="C10" s="33" t="s">
        <v>274</v>
      </c>
      <c r="D10" s="16">
        <v>0.88</v>
      </c>
      <c r="E10" s="16">
        <v>0.88</v>
      </c>
      <c r="F10" s="16">
        <v>0.88</v>
      </c>
      <c r="G10" s="16">
        <v>0.88</v>
      </c>
      <c r="H10" s="16">
        <v>0.91</v>
      </c>
      <c r="I10" s="16">
        <v>0.88</v>
      </c>
      <c r="J10" s="16">
        <v>0.92</v>
      </c>
      <c r="K10" s="17">
        <v>-4.3499999999999996</v>
      </c>
      <c r="L10" s="18">
        <v>1</v>
      </c>
      <c r="M10" s="18">
        <v>50000</v>
      </c>
      <c r="N10" s="18">
        <v>44000</v>
      </c>
    </row>
    <row r="11" spans="2:14" s="10" customFormat="1" ht="17.100000000000001" customHeight="1">
      <c r="B11" s="22" t="s">
        <v>208</v>
      </c>
      <c r="C11" s="16" t="s">
        <v>205</v>
      </c>
      <c r="D11" s="16">
        <v>0.53</v>
      </c>
      <c r="E11" s="16">
        <v>0.53</v>
      </c>
      <c r="F11" s="16">
        <v>0.51</v>
      </c>
      <c r="G11" s="16">
        <v>0.52</v>
      </c>
      <c r="H11" s="16">
        <v>0.54</v>
      </c>
      <c r="I11" s="16">
        <v>0.51</v>
      </c>
      <c r="J11" s="16">
        <v>0.53</v>
      </c>
      <c r="K11" s="17">
        <v>-3.77</v>
      </c>
      <c r="L11" s="18">
        <v>10</v>
      </c>
      <c r="M11" s="18">
        <v>14804688</v>
      </c>
      <c r="N11" s="18">
        <v>7658484.6399999997</v>
      </c>
    </row>
    <row r="12" spans="2:14" s="10" customFormat="1" ht="17.100000000000001" customHeight="1">
      <c r="B12" s="169" t="s">
        <v>25</v>
      </c>
      <c r="C12" s="170"/>
      <c r="D12" s="163"/>
      <c r="E12" s="164"/>
      <c r="F12" s="164"/>
      <c r="G12" s="164"/>
      <c r="H12" s="164"/>
      <c r="I12" s="164"/>
      <c r="J12" s="164"/>
      <c r="K12" s="165"/>
      <c r="L12" s="18">
        <f>SUM(L10:L11)</f>
        <v>11</v>
      </c>
      <c r="M12" s="18">
        <f>SUM(M10:M11)</f>
        <v>14854688</v>
      </c>
      <c r="N12" s="18">
        <f>SUM(N10:N11)</f>
        <v>7702484.6399999997</v>
      </c>
    </row>
    <row r="13" spans="2:14" s="10" customFormat="1" ht="17.100000000000001" customHeight="1">
      <c r="B13" s="166" t="s">
        <v>42</v>
      </c>
      <c r="C13" s="167"/>
      <c r="D13" s="167"/>
      <c r="E13" s="167"/>
      <c r="F13" s="167"/>
      <c r="G13" s="167"/>
      <c r="H13" s="167"/>
      <c r="I13" s="167"/>
      <c r="J13" s="167"/>
      <c r="K13" s="167"/>
      <c r="L13" s="167"/>
      <c r="M13" s="167"/>
      <c r="N13" s="168"/>
    </row>
    <row r="14" spans="2:14" s="10" customFormat="1" ht="17.100000000000001" customHeight="1">
      <c r="B14" s="22" t="s">
        <v>276</v>
      </c>
      <c r="C14" s="16" t="s">
        <v>275</v>
      </c>
      <c r="D14" s="16">
        <v>9.65</v>
      </c>
      <c r="E14" s="16">
        <v>9.65</v>
      </c>
      <c r="F14" s="16">
        <v>9.65</v>
      </c>
      <c r="G14" s="16">
        <v>9.65</v>
      </c>
      <c r="H14" s="16">
        <v>9.82</v>
      </c>
      <c r="I14" s="16">
        <v>9.65</v>
      </c>
      <c r="J14" s="16">
        <v>9.8000000000000007</v>
      </c>
      <c r="K14" s="17">
        <v>-1.53</v>
      </c>
      <c r="L14" s="18">
        <v>1</v>
      </c>
      <c r="M14" s="18">
        <v>250000</v>
      </c>
      <c r="N14" s="18">
        <v>2412500</v>
      </c>
    </row>
    <row r="15" spans="2:14" s="10" customFormat="1" ht="17.100000000000001" customHeight="1">
      <c r="B15" s="141" t="s">
        <v>132</v>
      </c>
      <c r="C15" s="142"/>
      <c r="D15" s="163"/>
      <c r="E15" s="164"/>
      <c r="F15" s="164"/>
      <c r="G15" s="164"/>
      <c r="H15" s="164"/>
      <c r="I15" s="164"/>
      <c r="J15" s="164"/>
      <c r="K15" s="165"/>
      <c r="L15" s="18">
        <f>L14</f>
        <v>1</v>
      </c>
      <c r="M15" s="18">
        <f t="shared" ref="M15:N15" si="2">M14</f>
        <v>250000</v>
      </c>
      <c r="N15" s="18">
        <f t="shared" si="2"/>
        <v>2412500</v>
      </c>
    </row>
    <row r="16" spans="2:14" s="10" customFormat="1" ht="17.100000000000001" customHeight="1">
      <c r="B16" s="169" t="s">
        <v>193</v>
      </c>
      <c r="C16" s="170"/>
      <c r="D16" s="171"/>
      <c r="E16" s="164"/>
      <c r="F16" s="164"/>
      <c r="G16" s="164"/>
      <c r="H16" s="164"/>
      <c r="I16" s="164"/>
      <c r="J16" s="164"/>
      <c r="K16" s="172"/>
      <c r="L16" s="15">
        <f>L15+L12+L8+L5</f>
        <v>31</v>
      </c>
      <c r="M16" s="15">
        <f t="shared" ref="M16:N16" si="3">M15+M12+M8+M5</f>
        <v>123114688</v>
      </c>
      <c r="N16" s="15">
        <f t="shared" si="3"/>
        <v>22130484.640000001</v>
      </c>
    </row>
    <row r="21" spans="12:14">
      <c r="L21" s="20"/>
      <c r="M21" s="20"/>
      <c r="N21" s="20"/>
    </row>
  </sheetData>
  <mergeCells count="15">
    <mergeCell ref="D5:K5"/>
    <mergeCell ref="B1:N1"/>
    <mergeCell ref="B3:N3"/>
    <mergeCell ref="B5:C5"/>
    <mergeCell ref="B16:C16"/>
    <mergeCell ref="D16:K16"/>
    <mergeCell ref="B6:N6"/>
    <mergeCell ref="B8:C8"/>
    <mergeCell ref="D8:K8"/>
    <mergeCell ref="B9:N9"/>
    <mergeCell ref="B12:C12"/>
    <mergeCell ref="D12:K12"/>
    <mergeCell ref="B13:N13"/>
    <mergeCell ref="B15:C15"/>
    <mergeCell ref="D15:K15"/>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8"/>
  <sheetViews>
    <sheetView rightToLeft="1" zoomScaleNormal="100" zoomScaleSheetLayoutView="95" workbookViewId="0">
      <selection activeCell="C29" sqref="C29"/>
    </sheetView>
  </sheetViews>
  <sheetFormatPr defaultColWidth="9" defaultRowHeight="14.25"/>
  <cols>
    <col min="1" max="1" width="1.625" style="10" customWidth="1"/>
    <col min="2" max="2" width="27" style="10" customWidth="1"/>
    <col min="3" max="3" width="15.625" style="10" customWidth="1"/>
    <col min="4" max="4" width="22.25" style="10" customWidth="1"/>
    <col min="5" max="5" width="21.25" style="10" customWidth="1"/>
    <col min="6" max="16384" width="9" style="10"/>
  </cols>
  <sheetData>
    <row r="1" spans="2:5" ht="17.25" customHeight="1">
      <c r="B1" s="181" t="s">
        <v>299</v>
      </c>
      <c r="C1" s="181"/>
      <c r="D1" s="181"/>
      <c r="E1" s="181"/>
    </row>
    <row r="2" spans="2:5" ht="18.75" customHeight="1">
      <c r="B2" s="31" t="s">
        <v>11</v>
      </c>
      <c r="C2" s="31" t="s">
        <v>12</v>
      </c>
      <c r="D2" s="31" t="s">
        <v>29</v>
      </c>
      <c r="E2" s="31" t="s">
        <v>30</v>
      </c>
    </row>
    <row r="3" spans="2:5" ht="12" customHeight="1">
      <c r="B3" s="189" t="s">
        <v>21</v>
      </c>
      <c r="C3" s="190"/>
      <c r="D3" s="190"/>
      <c r="E3" s="191"/>
    </row>
    <row r="4" spans="2:5" ht="12" customHeight="1">
      <c r="B4" s="32" t="s">
        <v>82</v>
      </c>
      <c r="C4" s="33" t="s">
        <v>81</v>
      </c>
      <c r="D4" s="34">
        <v>1.08</v>
      </c>
      <c r="E4" s="34">
        <v>1.08</v>
      </c>
    </row>
    <row r="5" spans="2:5" ht="12" customHeight="1">
      <c r="B5" s="32" t="s">
        <v>176</v>
      </c>
      <c r="C5" s="33" t="s">
        <v>177</v>
      </c>
      <c r="D5" s="34">
        <v>1</v>
      </c>
      <c r="E5" s="34">
        <v>1</v>
      </c>
    </row>
    <row r="6" spans="2:5" ht="12" customHeight="1">
      <c r="B6" s="32" t="s">
        <v>95</v>
      </c>
      <c r="C6" s="33" t="s">
        <v>96</v>
      </c>
      <c r="D6" s="34">
        <v>2.29</v>
      </c>
      <c r="E6" s="35">
        <v>2.29</v>
      </c>
    </row>
    <row r="7" spans="2:5" ht="12" customHeight="1">
      <c r="B7" s="32" t="s">
        <v>238</v>
      </c>
      <c r="C7" s="33" t="s">
        <v>239</v>
      </c>
      <c r="D7" s="34">
        <v>1.02</v>
      </c>
      <c r="E7" s="35">
        <v>1.02</v>
      </c>
    </row>
    <row r="8" spans="2:5" ht="12" customHeight="1">
      <c r="B8" s="32" t="s">
        <v>103</v>
      </c>
      <c r="C8" s="33" t="s">
        <v>104</v>
      </c>
      <c r="D8" s="34">
        <v>0.17</v>
      </c>
      <c r="E8" s="35">
        <v>0.17</v>
      </c>
    </row>
    <row r="9" spans="2:5" ht="12" customHeight="1">
      <c r="B9" s="32" t="s">
        <v>84</v>
      </c>
      <c r="C9" s="33" t="s">
        <v>83</v>
      </c>
      <c r="D9" s="34">
        <v>0.27</v>
      </c>
      <c r="E9" s="59">
        <v>0.27</v>
      </c>
    </row>
    <row r="10" spans="2:5" ht="12" customHeight="1">
      <c r="B10" s="32" t="s">
        <v>184</v>
      </c>
      <c r="C10" s="33" t="s">
        <v>185</v>
      </c>
      <c r="D10" s="34">
        <v>0.69</v>
      </c>
      <c r="E10" s="59">
        <v>0.69</v>
      </c>
    </row>
    <row r="11" spans="2:5" ht="12" customHeight="1">
      <c r="B11" s="32" t="s">
        <v>92</v>
      </c>
      <c r="C11" s="33" t="s">
        <v>93</v>
      </c>
      <c r="D11" s="67">
        <v>0.24</v>
      </c>
      <c r="E11" s="95">
        <v>0.24</v>
      </c>
    </row>
    <row r="12" spans="2:5" ht="12" customHeight="1">
      <c r="B12" s="189" t="s">
        <v>39</v>
      </c>
      <c r="C12" s="190"/>
      <c r="D12" s="190"/>
      <c r="E12" s="191"/>
    </row>
    <row r="13" spans="2:5" ht="12" customHeight="1">
      <c r="B13" s="32" t="s">
        <v>97</v>
      </c>
      <c r="C13" s="33" t="s">
        <v>98</v>
      </c>
      <c r="D13" s="67">
        <v>2.39</v>
      </c>
      <c r="E13" s="59">
        <v>2.39</v>
      </c>
    </row>
    <row r="14" spans="2:5" ht="12" customHeight="1">
      <c r="B14" s="192" t="s">
        <v>31</v>
      </c>
      <c r="C14" s="193"/>
      <c r="D14" s="193"/>
      <c r="E14" s="194"/>
    </row>
    <row r="15" spans="2:5" ht="12" customHeight="1">
      <c r="B15" s="65" t="s">
        <v>191</v>
      </c>
      <c r="C15" s="66" t="s">
        <v>192</v>
      </c>
      <c r="D15" s="67">
        <v>0.5</v>
      </c>
      <c r="E15" s="59">
        <v>0.5</v>
      </c>
    </row>
    <row r="16" spans="2:5" ht="12" customHeight="1">
      <c r="B16" s="189" t="s">
        <v>23</v>
      </c>
      <c r="C16" s="190"/>
      <c r="D16" s="190"/>
      <c r="E16" s="191"/>
    </row>
    <row r="17" spans="2:5" ht="12" customHeight="1">
      <c r="B17" s="32" t="s">
        <v>180</v>
      </c>
      <c r="C17" s="33" t="s">
        <v>181</v>
      </c>
      <c r="D17" s="67">
        <v>1.5</v>
      </c>
      <c r="E17" s="59">
        <v>1.5</v>
      </c>
    </row>
    <row r="18" spans="2:5" ht="12" customHeight="1">
      <c r="B18" s="189" t="s">
        <v>24</v>
      </c>
      <c r="C18" s="190"/>
      <c r="D18" s="190"/>
      <c r="E18" s="191"/>
    </row>
    <row r="19" spans="2:5" ht="12" customHeight="1">
      <c r="B19" s="32" t="s">
        <v>68</v>
      </c>
      <c r="C19" s="33" t="s">
        <v>69</v>
      </c>
      <c r="D19" s="34">
        <v>2</v>
      </c>
      <c r="E19" s="35">
        <v>2</v>
      </c>
    </row>
    <row r="20" spans="2:5" ht="12" customHeight="1">
      <c r="B20" s="32" t="s">
        <v>101</v>
      </c>
      <c r="C20" s="33" t="s">
        <v>102</v>
      </c>
      <c r="D20" s="67">
        <v>4.7</v>
      </c>
      <c r="E20" s="95">
        <v>4.7</v>
      </c>
    </row>
    <row r="21" spans="2:5" ht="12" customHeight="1">
      <c r="B21" s="65" t="s">
        <v>124</v>
      </c>
      <c r="C21" s="66" t="s">
        <v>125</v>
      </c>
      <c r="D21" s="67">
        <v>1.43</v>
      </c>
      <c r="E21" s="95">
        <v>1.5</v>
      </c>
    </row>
    <row r="22" spans="2:5" ht="12" customHeight="1">
      <c r="B22" s="189" t="s">
        <v>42</v>
      </c>
      <c r="C22" s="190"/>
      <c r="D22" s="190"/>
      <c r="E22" s="191"/>
    </row>
    <row r="23" spans="2:5" ht="12" customHeight="1">
      <c r="B23" s="32" t="s">
        <v>88</v>
      </c>
      <c r="C23" s="33" t="s">
        <v>87</v>
      </c>
      <c r="D23" s="34">
        <v>1.04</v>
      </c>
      <c r="E23" s="34">
        <v>1.05</v>
      </c>
    </row>
    <row r="24" spans="2:5" ht="12" customHeight="1">
      <c r="B24" s="32" t="s">
        <v>219</v>
      </c>
      <c r="C24" s="33" t="s">
        <v>220</v>
      </c>
      <c r="D24" s="34">
        <v>6.27</v>
      </c>
      <c r="E24" s="34">
        <v>6.27</v>
      </c>
    </row>
    <row r="25" spans="2:5" ht="12" customHeight="1">
      <c r="B25" s="32" t="s">
        <v>262</v>
      </c>
      <c r="C25" s="33" t="s">
        <v>263</v>
      </c>
      <c r="D25" s="34">
        <v>100</v>
      </c>
      <c r="E25" s="34">
        <v>100</v>
      </c>
    </row>
    <row r="26" spans="2:5" ht="12" customHeight="1">
      <c r="B26" s="65" t="s">
        <v>154</v>
      </c>
      <c r="C26" s="66" t="s">
        <v>155</v>
      </c>
      <c r="D26" s="67">
        <v>20.34</v>
      </c>
      <c r="E26" s="95">
        <v>20.399999999999999</v>
      </c>
    </row>
    <row r="27" spans="2:5" ht="12" customHeight="1">
      <c r="B27" s="189" t="s">
        <v>26</v>
      </c>
      <c r="C27" s="190"/>
      <c r="D27" s="190"/>
      <c r="E27" s="191"/>
    </row>
    <row r="28" spans="2:5" ht="12" customHeight="1">
      <c r="B28" s="65" t="s">
        <v>167</v>
      </c>
      <c r="C28" s="66" t="s">
        <v>168</v>
      </c>
      <c r="D28" s="82">
        <v>8.25</v>
      </c>
      <c r="E28" s="35">
        <v>8.25</v>
      </c>
    </row>
    <row r="29" spans="2:5" ht="14.25" customHeight="1">
      <c r="B29" s="31" t="s">
        <v>11</v>
      </c>
      <c r="C29" s="31" t="s">
        <v>12</v>
      </c>
      <c r="D29" s="31" t="s">
        <v>29</v>
      </c>
      <c r="E29" s="31" t="s">
        <v>30</v>
      </c>
    </row>
    <row r="30" spans="2:5" ht="12" customHeight="1">
      <c r="B30" s="175" t="s">
        <v>21</v>
      </c>
      <c r="C30" s="176"/>
      <c r="D30" s="176"/>
      <c r="E30" s="177"/>
    </row>
    <row r="31" spans="2:5" ht="12" customHeight="1">
      <c r="B31" s="32" t="s">
        <v>62</v>
      </c>
      <c r="C31" s="33" t="s">
        <v>61</v>
      </c>
      <c r="D31" s="34">
        <v>1</v>
      </c>
      <c r="E31" s="34">
        <v>1</v>
      </c>
    </row>
    <row r="32" spans="2:5" ht="12" customHeight="1">
      <c r="B32" s="32" t="s">
        <v>113</v>
      </c>
      <c r="C32" s="33" t="s">
        <v>114</v>
      </c>
      <c r="D32" s="34">
        <v>0.11</v>
      </c>
      <c r="E32" s="35">
        <v>0.11</v>
      </c>
    </row>
    <row r="33" spans="2:5" ht="12" customHeight="1">
      <c r="B33" s="32" t="s">
        <v>118</v>
      </c>
      <c r="C33" s="33" t="s">
        <v>119</v>
      </c>
      <c r="D33" s="34">
        <v>1</v>
      </c>
      <c r="E33" s="35">
        <v>1</v>
      </c>
    </row>
    <row r="34" spans="2:5" ht="12" customHeight="1">
      <c r="B34" s="32" t="s">
        <v>122</v>
      </c>
      <c r="C34" s="33" t="s">
        <v>123</v>
      </c>
      <c r="D34" s="34">
        <v>1</v>
      </c>
      <c r="E34" s="35">
        <v>1</v>
      </c>
    </row>
    <row r="35" spans="2:5" ht="12" customHeight="1">
      <c r="B35" s="32" t="s">
        <v>77</v>
      </c>
      <c r="C35" s="33" t="s">
        <v>78</v>
      </c>
      <c r="D35" s="34">
        <v>1</v>
      </c>
      <c r="E35" s="35">
        <v>1</v>
      </c>
    </row>
    <row r="36" spans="2:5" ht="12" customHeight="1">
      <c r="B36" s="32" t="s">
        <v>141</v>
      </c>
      <c r="C36" s="33" t="s">
        <v>142</v>
      </c>
      <c r="D36" s="34">
        <v>0.35</v>
      </c>
      <c r="E36" s="34">
        <v>0.35</v>
      </c>
    </row>
    <row r="37" spans="2:5" ht="12" customHeight="1">
      <c r="B37" s="32" t="s">
        <v>60</v>
      </c>
      <c r="C37" s="33" t="s">
        <v>59</v>
      </c>
      <c r="D37" s="34">
        <v>1</v>
      </c>
      <c r="E37" s="35">
        <v>1</v>
      </c>
    </row>
    <row r="38" spans="2:5" ht="12" customHeight="1">
      <c r="B38" s="32" t="s">
        <v>172</v>
      </c>
      <c r="C38" s="33" t="s">
        <v>173</v>
      </c>
      <c r="D38" s="34">
        <v>1</v>
      </c>
      <c r="E38" s="35">
        <v>1</v>
      </c>
    </row>
    <row r="39" spans="2:5" ht="12" customHeight="1">
      <c r="B39" s="32" t="s">
        <v>174</v>
      </c>
      <c r="C39" s="33" t="s">
        <v>175</v>
      </c>
      <c r="D39" s="34">
        <v>1</v>
      </c>
      <c r="E39" s="35">
        <v>1</v>
      </c>
    </row>
    <row r="40" spans="2:5" ht="12" customHeight="1">
      <c r="B40" s="32" t="s">
        <v>187</v>
      </c>
      <c r="C40" s="33" t="s">
        <v>188</v>
      </c>
      <c r="D40" s="34">
        <v>1</v>
      </c>
      <c r="E40" s="35">
        <v>1</v>
      </c>
    </row>
    <row r="41" spans="2:5" ht="12" customHeight="1">
      <c r="B41" s="32" t="s">
        <v>189</v>
      </c>
      <c r="C41" s="33" t="s">
        <v>190</v>
      </c>
      <c r="D41" s="34">
        <v>1</v>
      </c>
      <c r="E41" s="35">
        <v>1</v>
      </c>
    </row>
    <row r="42" spans="2:5" ht="12" customHeight="1">
      <c r="B42" s="32" t="s">
        <v>152</v>
      </c>
      <c r="C42" s="33" t="s">
        <v>153</v>
      </c>
      <c r="D42" s="34">
        <v>0.24</v>
      </c>
      <c r="E42" s="35">
        <v>0.24</v>
      </c>
    </row>
    <row r="43" spans="2:5" ht="12" customHeight="1">
      <c r="B43" s="77" t="s">
        <v>259</v>
      </c>
      <c r="C43" s="78" t="s">
        <v>260</v>
      </c>
      <c r="D43" s="79">
        <v>1.7</v>
      </c>
      <c r="E43" s="80">
        <v>1.7</v>
      </c>
    </row>
    <row r="44" spans="2:5" ht="12" customHeight="1">
      <c r="B44" s="32" t="s">
        <v>67</v>
      </c>
      <c r="C44" s="33" t="s">
        <v>277</v>
      </c>
      <c r="D44" s="79">
        <v>1</v>
      </c>
      <c r="E44" s="80">
        <v>1</v>
      </c>
    </row>
    <row r="45" spans="2:5" ht="12" customHeight="1">
      <c r="B45" s="32" t="s">
        <v>89</v>
      </c>
      <c r="C45" s="33" t="s">
        <v>90</v>
      </c>
      <c r="D45" s="79">
        <v>0.34</v>
      </c>
      <c r="E45" s="79">
        <v>0.34</v>
      </c>
    </row>
    <row r="46" spans="2:5" ht="12" customHeight="1">
      <c r="B46" s="32" t="s">
        <v>41</v>
      </c>
      <c r="C46" s="33" t="s">
        <v>49</v>
      </c>
      <c r="D46" s="79">
        <v>0.24</v>
      </c>
      <c r="E46" s="79">
        <v>0.24</v>
      </c>
    </row>
    <row r="47" spans="2:5" ht="12" customHeight="1">
      <c r="B47" s="32" t="s">
        <v>197</v>
      </c>
      <c r="C47" s="33" t="s">
        <v>196</v>
      </c>
      <c r="D47" s="79">
        <v>0.09</v>
      </c>
      <c r="E47" s="79">
        <v>0.09</v>
      </c>
    </row>
    <row r="48" spans="2:5" ht="12" customHeight="1">
      <c r="B48" s="178" t="s">
        <v>31</v>
      </c>
      <c r="C48" s="179"/>
      <c r="D48" s="179"/>
      <c r="E48" s="180"/>
    </row>
    <row r="49" spans="2:5" ht="12" customHeight="1">
      <c r="B49" s="32" t="s">
        <v>47</v>
      </c>
      <c r="C49" s="33" t="s">
        <v>48</v>
      </c>
      <c r="D49" s="34">
        <v>0.45</v>
      </c>
      <c r="E49" s="35">
        <v>0.45</v>
      </c>
    </row>
    <row r="50" spans="2:5" ht="12" customHeight="1">
      <c r="B50" s="32" t="s">
        <v>43</v>
      </c>
      <c r="C50" s="33" t="s">
        <v>44</v>
      </c>
      <c r="D50" s="34">
        <v>0.96</v>
      </c>
      <c r="E50" s="35">
        <v>0.96</v>
      </c>
    </row>
    <row r="51" spans="2:5" ht="12" customHeight="1">
      <c r="B51" s="32" t="s">
        <v>86</v>
      </c>
      <c r="C51" s="33" t="s">
        <v>85</v>
      </c>
      <c r="D51" s="34">
        <v>0.66</v>
      </c>
      <c r="E51" s="35">
        <v>0.66</v>
      </c>
    </row>
    <row r="52" spans="2:5" ht="12" customHeight="1">
      <c r="B52" s="178" t="s">
        <v>32</v>
      </c>
      <c r="C52" s="179"/>
      <c r="D52" s="179"/>
      <c r="E52" s="180"/>
    </row>
    <row r="53" spans="2:5" ht="12" customHeight="1">
      <c r="B53" s="32" t="s">
        <v>137</v>
      </c>
      <c r="C53" s="33" t="s">
        <v>136</v>
      </c>
      <c r="D53" s="34">
        <v>0.9</v>
      </c>
      <c r="E53" s="35">
        <v>0.9</v>
      </c>
    </row>
    <row r="54" spans="2:5" ht="12" customHeight="1">
      <c r="B54" s="32" t="s">
        <v>63</v>
      </c>
      <c r="C54" s="33" t="s">
        <v>64</v>
      </c>
      <c r="D54" s="34">
        <v>0.31</v>
      </c>
      <c r="E54" s="35">
        <v>0.31</v>
      </c>
    </row>
    <row r="55" spans="2:5" ht="12" customHeight="1">
      <c r="B55" s="178" t="s">
        <v>23</v>
      </c>
      <c r="C55" s="179"/>
      <c r="D55" s="179"/>
      <c r="E55" s="180"/>
    </row>
    <row r="56" spans="2:5" ht="12" customHeight="1">
      <c r="B56" s="32" t="s">
        <v>221</v>
      </c>
      <c r="C56" s="33" t="s">
        <v>222</v>
      </c>
      <c r="D56" s="34" t="s">
        <v>33</v>
      </c>
      <c r="E56" s="35" t="s">
        <v>33</v>
      </c>
    </row>
    <row r="57" spans="2:5" ht="12" customHeight="1">
      <c r="B57" s="175" t="s">
        <v>26</v>
      </c>
      <c r="C57" s="176"/>
      <c r="D57" s="176"/>
      <c r="E57" s="177"/>
    </row>
    <row r="58" spans="2:5" ht="12" customHeight="1">
      <c r="B58" s="32" t="s">
        <v>251</v>
      </c>
      <c r="C58" s="33" t="s">
        <v>252</v>
      </c>
      <c r="D58" s="34" t="s">
        <v>33</v>
      </c>
      <c r="E58" s="35" t="s">
        <v>33</v>
      </c>
    </row>
    <row r="59" spans="2:5" ht="12" customHeight="1">
      <c r="B59" s="22" t="s">
        <v>211</v>
      </c>
      <c r="C59" s="16" t="s">
        <v>210</v>
      </c>
      <c r="D59" s="16">
        <v>0.25</v>
      </c>
      <c r="E59" s="95">
        <v>0.25</v>
      </c>
    </row>
    <row r="60" spans="2:5" ht="12" customHeight="1">
      <c r="B60" s="178" t="s">
        <v>32</v>
      </c>
      <c r="C60" s="179"/>
      <c r="D60" s="179"/>
      <c r="E60" s="180"/>
    </row>
    <row r="61" spans="2:5" ht="12" customHeight="1">
      <c r="B61" s="32" t="s">
        <v>212</v>
      </c>
      <c r="C61" s="33" t="s">
        <v>213</v>
      </c>
      <c r="D61" s="34">
        <v>0.06</v>
      </c>
      <c r="E61" s="35">
        <v>0.06</v>
      </c>
    </row>
    <row r="62" spans="2:5" ht="12" customHeight="1">
      <c r="B62" s="36" t="s">
        <v>215</v>
      </c>
      <c r="C62" s="37" t="s">
        <v>214</v>
      </c>
      <c r="D62" s="34">
        <v>0.45</v>
      </c>
      <c r="E62" s="34">
        <v>0.45</v>
      </c>
    </row>
    <row r="63" spans="2:5" ht="12" customHeight="1">
      <c r="B63" s="175" t="s">
        <v>24</v>
      </c>
      <c r="C63" s="176"/>
      <c r="D63" s="176"/>
      <c r="E63" s="177"/>
    </row>
    <row r="64" spans="2:5" ht="12" customHeight="1">
      <c r="B64" s="32" t="s">
        <v>209</v>
      </c>
      <c r="C64" s="33" t="s">
        <v>204</v>
      </c>
      <c r="D64" s="34">
        <v>0.54</v>
      </c>
      <c r="E64" s="35">
        <v>0.54</v>
      </c>
    </row>
    <row r="65" spans="2:5" ht="12" customHeight="1">
      <c r="B65" s="32" t="s">
        <v>207</v>
      </c>
      <c r="C65" s="33" t="s">
        <v>206</v>
      </c>
      <c r="D65" s="34">
        <v>0.61</v>
      </c>
      <c r="E65" s="35">
        <v>0.61</v>
      </c>
    </row>
    <row r="66" spans="2:5" ht="12" customHeight="1">
      <c r="B66" s="175" t="s">
        <v>23</v>
      </c>
      <c r="C66" s="176"/>
      <c r="D66" s="176"/>
      <c r="E66" s="177"/>
    </row>
    <row r="67" spans="2:5" ht="12" customHeight="1">
      <c r="B67" s="36" t="s">
        <v>201</v>
      </c>
      <c r="C67" s="37" t="s">
        <v>200</v>
      </c>
      <c r="D67" s="34">
        <v>1.29</v>
      </c>
      <c r="E67" s="35">
        <v>1.29</v>
      </c>
    </row>
    <row r="68" spans="2:5" ht="12" customHeight="1">
      <c r="B68" s="36" t="s">
        <v>203</v>
      </c>
      <c r="C68" s="37" t="s">
        <v>198</v>
      </c>
      <c r="D68" s="34">
        <v>0.55000000000000004</v>
      </c>
      <c r="E68" s="35">
        <v>0.55000000000000004</v>
      </c>
    </row>
  </sheetData>
  <mergeCells count="16">
    <mergeCell ref="B1:E1"/>
    <mergeCell ref="B3:E3"/>
    <mergeCell ref="B16:E16"/>
    <mergeCell ref="B30:E30"/>
    <mergeCell ref="B22:E22"/>
    <mergeCell ref="B27:E27"/>
    <mergeCell ref="B18:E18"/>
    <mergeCell ref="B14:E14"/>
    <mergeCell ref="B12:E12"/>
    <mergeCell ref="B66:E66"/>
    <mergeCell ref="B63:E63"/>
    <mergeCell ref="B48:E48"/>
    <mergeCell ref="B57:E57"/>
    <mergeCell ref="B60:E60"/>
    <mergeCell ref="B55:E55"/>
    <mergeCell ref="B52:E52"/>
  </mergeCells>
  <pageMargins left="0" right="0" top="0" bottom="0"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rightToLeft="1" topLeftCell="A10" zoomScaleNormal="100" workbookViewId="0">
      <selection activeCell="D19" sqref="D19"/>
    </sheetView>
  </sheetViews>
  <sheetFormatPr defaultRowHeight="14.25"/>
  <cols>
    <col min="1" max="1" width="1.25" style="2" customWidth="1"/>
    <col min="2" max="2" width="24.25" style="2" customWidth="1"/>
    <col min="3" max="3" width="14.875" style="14" customWidth="1"/>
    <col min="4" max="4" width="74.25" style="2" customWidth="1"/>
    <col min="5" max="93" width="9" style="2"/>
    <col min="94" max="94" width="23.25" style="2" customWidth="1"/>
    <col min="95" max="95" width="10.625" style="2" customWidth="1"/>
    <col min="96" max="96" width="9.375" style="2" customWidth="1"/>
    <col min="97" max="97" width="14.625" style="2" customWidth="1"/>
    <col min="98" max="98" width="12.75" style="2" customWidth="1"/>
    <col min="99" max="99" width="30.625" style="2" customWidth="1"/>
    <col min="100" max="349" width="9" style="2"/>
    <col min="350" max="350" width="23.25" style="2" customWidth="1"/>
    <col min="351" max="351" width="10.625" style="2" customWidth="1"/>
    <col min="352" max="352" width="9.375" style="2" customWidth="1"/>
    <col min="353" max="353" width="14.625" style="2" customWidth="1"/>
    <col min="354" max="354" width="12.75" style="2" customWidth="1"/>
    <col min="355" max="355" width="30.625" style="2" customWidth="1"/>
    <col min="356" max="605" width="9" style="2"/>
    <col min="606" max="606" width="23.25" style="2" customWidth="1"/>
    <col min="607" max="607" width="10.625" style="2" customWidth="1"/>
    <col min="608" max="608" width="9.375" style="2" customWidth="1"/>
    <col min="609" max="609" width="14.625" style="2" customWidth="1"/>
    <col min="610" max="610" width="12.75" style="2" customWidth="1"/>
    <col min="611" max="611" width="30.625" style="2" customWidth="1"/>
    <col min="612" max="861" width="9" style="2"/>
    <col min="862" max="862" width="23.25" style="2" customWidth="1"/>
    <col min="863" max="863" width="10.625" style="2" customWidth="1"/>
    <col min="864" max="864" width="9.375" style="2" customWidth="1"/>
    <col min="865" max="865" width="14.625" style="2" customWidth="1"/>
    <col min="866" max="866" width="12.75" style="2" customWidth="1"/>
    <col min="867" max="867" width="30.625" style="2" customWidth="1"/>
    <col min="868" max="1117" width="9" style="2"/>
    <col min="1118" max="1118" width="23.25" style="2" customWidth="1"/>
    <col min="1119" max="1119" width="10.625" style="2" customWidth="1"/>
    <col min="1120" max="1120" width="9.375" style="2" customWidth="1"/>
    <col min="1121" max="1121" width="14.625" style="2" customWidth="1"/>
    <col min="1122" max="1122" width="12.75" style="2" customWidth="1"/>
    <col min="1123" max="1123" width="30.625" style="2" customWidth="1"/>
    <col min="1124" max="1373" width="9" style="2"/>
    <col min="1374" max="1374" width="23.25" style="2" customWidth="1"/>
    <col min="1375" max="1375" width="10.625" style="2" customWidth="1"/>
    <col min="1376" max="1376" width="9.375" style="2" customWidth="1"/>
    <col min="1377" max="1377" width="14.625" style="2" customWidth="1"/>
    <col min="1378" max="1378" width="12.75" style="2" customWidth="1"/>
    <col min="1379" max="1379" width="30.625" style="2" customWidth="1"/>
    <col min="1380" max="1629" width="9" style="2"/>
    <col min="1630" max="1630" width="23.25" style="2" customWidth="1"/>
    <col min="1631" max="1631" width="10.625" style="2" customWidth="1"/>
    <col min="1632" max="1632" width="9.375" style="2" customWidth="1"/>
    <col min="1633" max="1633" width="14.625" style="2" customWidth="1"/>
    <col min="1634" max="1634" width="12.75" style="2" customWidth="1"/>
    <col min="1635" max="1635" width="30.625" style="2" customWidth="1"/>
    <col min="1636" max="1885" width="9" style="2"/>
    <col min="1886" max="1886" width="23.25" style="2" customWidth="1"/>
    <col min="1887" max="1887" width="10.625" style="2" customWidth="1"/>
    <col min="1888" max="1888" width="9.375" style="2" customWidth="1"/>
    <col min="1889" max="1889" width="14.625" style="2" customWidth="1"/>
    <col min="1890" max="1890" width="12.75" style="2" customWidth="1"/>
    <col min="1891" max="1891" width="30.625" style="2" customWidth="1"/>
    <col min="1892" max="2141" width="9" style="2"/>
    <col min="2142" max="2142" width="23.25" style="2" customWidth="1"/>
    <col min="2143" max="2143" width="10.625" style="2" customWidth="1"/>
    <col min="2144" max="2144" width="9.375" style="2" customWidth="1"/>
    <col min="2145" max="2145" width="14.625" style="2" customWidth="1"/>
    <col min="2146" max="2146" width="12.75" style="2" customWidth="1"/>
    <col min="2147" max="2147" width="30.625" style="2" customWidth="1"/>
    <col min="2148" max="2397" width="9" style="2"/>
    <col min="2398" max="2398" width="23.25" style="2" customWidth="1"/>
    <col min="2399" max="2399" width="10.625" style="2" customWidth="1"/>
    <col min="2400" max="2400" width="9.375" style="2" customWidth="1"/>
    <col min="2401" max="2401" width="14.625" style="2" customWidth="1"/>
    <col min="2402" max="2402" width="12.75" style="2" customWidth="1"/>
    <col min="2403" max="2403" width="30.625" style="2" customWidth="1"/>
    <col min="2404" max="2653" width="9" style="2"/>
    <col min="2654" max="2654" width="23.25" style="2" customWidth="1"/>
    <col min="2655" max="2655" width="10.625" style="2" customWidth="1"/>
    <col min="2656" max="2656" width="9.375" style="2" customWidth="1"/>
    <col min="2657" max="2657" width="14.625" style="2" customWidth="1"/>
    <col min="2658" max="2658" width="12.75" style="2" customWidth="1"/>
    <col min="2659" max="2659" width="30.625" style="2" customWidth="1"/>
    <col min="2660" max="2909" width="9" style="2"/>
    <col min="2910" max="2910" width="23.25" style="2" customWidth="1"/>
    <col min="2911" max="2911" width="10.625" style="2" customWidth="1"/>
    <col min="2912" max="2912" width="9.375" style="2" customWidth="1"/>
    <col min="2913" max="2913" width="14.625" style="2" customWidth="1"/>
    <col min="2914" max="2914" width="12.75" style="2" customWidth="1"/>
    <col min="2915" max="2915" width="30.625" style="2" customWidth="1"/>
    <col min="2916" max="3165" width="9" style="2"/>
    <col min="3166" max="3166" width="23.25" style="2" customWidth="1"/>
    <col min="3167" max="3167" width="10.625" style="2" customWidth="1"/>
    <col min="3168" max="3168" width="9.375" style="2" customWidth="1"/>
    <col min="3169" max="3169" width="14.625" style="2" customWidth="1"/>
    <col min="3170" max="3170" width="12.75" style="2" customWidth="1"/>
    <col min="3171" max="3171" width="30.625" style="2" customWidth="1"/>
    <col min="3172" max="3421" width="9" style="2"/>
    <col min="3422" max="3422" width="23.25" style="2" customWidth="1"/>
    <col min="3423" max="3423" width="10.625" style="2" customWidth="1"/>
    <col min="3424" max="3424" width="9.375" style="2" customWidth="1"/>
    <col min="3425" max="3425" width="14.625" style="2" customWidth="1"/>
    <col min="3426" max="3426" width="12.75" style="2" customWidth="1"/>
    <col min="3427" max="3427" width="30.625" style="2" customWidth="1"/>
    <col min="3428" max="3677" width="9" style="2"/>
    <col min="3678" max="3678" width="23.25" style="2" customWidth="1"/>
    <col min="3679" max="3679" width="10.625" style="2" customWidth="1"/>
    <col min="3680" max="3680" width="9.375" style="2" customWidth="1"/>
    <col min="3681" max="3681" width="14.625" style="2" customWidth="1"/>
    <col min="3682" max="3682" width="12.75" style="2" customWidth="1"/>
    <col min="3683" max="3683" width="30.625" style="2" customWidth="1"/>
    <col min="3684" max="3933" width="9" style="2"/>
    <col min="3934" max="3934" width="23.25" style="2" customWidth="1"/>
    <col min="3935" max="3935" width="10.625" style="2" customWidth="1"/>
    <col min="3936" max="3936" width="9.375" style="2" customWidth="1"/>
    <col min="3937" max="3937" width="14.625" style="2" customWidth="1"/>
    <col min="3938" max="3938" width="12.75" style="2" customWidth="1"/>
    <col min="3939" max="3939" width="30.625" style="2" customWidth="1"/>
    <col min="3940" max="4189" width="9" style="2"/>
    <col min="4190" max="4190" width="23.25" style="2" customWidth="1"/>
    <col min="4191" max="4191" width="10.625" style="2" customWidth="1"/>
    <col min="4192" max="4192" width="9.375" style="2" customWidth="1"/>
    <col min="4193" max="4193" width="14.625" style="2" customWidth="1"/>
    <col min="4194" max="4194" width="12.75" style="2" customWidth="1"/>
    <col min="4195" max="4195" width="30.625" style="2" customWidth="1"/>
    <col min="4196" max="4445" width="9" style="2"/>
    <col min="4446" max="4446" width="23.25" style="2" customWidth="1"/>
    <col min="4447" max="4447" width="10.625" style="2" customWidth="1"/>
    <col min="4448" max="4448" width="9.375" style="2" customWidth="1"/>
    <col min="4449" max="4449" width="14.625" style="2" customWidth="1"/>
    <col min="4450" max="4450" width="12.75" style="2" customWidth="1"/>
    <col min="4451" max="4451" width="30.625" style="2" customWidth="1"/>
    <col min="4452" max="4701" width="9" style="2"/>
    <col min="4702" max="4702" width="23.25" style="2" customWidth="1"/>
    <col min="4703" max="4703" width="10.625" style="2" customWidth="1"/>
    <col min="4704" max="4704" width="9.375" style="2" customWidth="1"/>
    <col min="4705" max="4705" width="14.625" style="2" customWidth="1"/>
    <col min="4706" max="4706" width="12.75" style="2" customWidth="1"/>
    <col min="4707" max="4707" width="30.625" style="2" customWidth="1"/>
    <col min="4708" max="4957" width="9" style="2"/>
    <col min="4958" max="4958" width="23.25" style="2" customWidth="1"/>
    <col min="4959" max="4959" width="10.625" style="2" customWidth="1"/>
    <col min="4960" max="4960" width="9.375" style="2" customWidth="1"/>
    <col min="4961" max="4961" width="14.625" style="2" customWidth="1"/>
    <col min="4962" max="4962" width="12.75" style="2" customWidth="1"/>
    <col min="4963" max="4963" width="30.625" style="2" customWidth="1"/>
    <col min="4964" max="5213" width="9" style="2"/>
    <col min="5214" max="5214" width="23.25" style="2" customWidth="1"/>
    <col min="5215" max="5215" width="10.625" style="2" customWidth="1"/>
    <col min="5216" max="5216" width="9.375" style="2" customWidth="1"/>
    <col min="5217" max="5217" width="14.625" style="2" customWidth="1"/>
    <col min="5218" max="5218" width="12.75" style="2" customWidth="1"/>
    <col min="5219" max="5219" width="30.625" style="2" customWidth="1"/>
    <col min="5220" max="5469" width="9" style="2"/>
    <col min="5470" max="5470" width="23.25" style="2" customWidth="1"/>
    <col min="5471" max="5471" width="10.625" style="2" customWidth="1"/>
    <col min="5472" max="5472" width="9.375" style="2" customWidth="1"/>
    <col min="5473" max="5473" width="14.625" style="2" customWidth="1"/>
    <col min="5474" max="5474" width="12.75" style="2" customWidth="1"/>
    <col min="5475" max="5475" width="30.625" style="2" customWidth="1"/>
    <col min="5476" max="5725" width="9" style="2"/>
    <col min="5726" max="5726" width="23.25" style="2" customWidth="1"/>
    <col min="5727" max="5727" width="10.625" style="2" customWidth="1"/>
    <col min="5728" max="5728" width="9.375" style="2" customWidth="1"/>
    <col min="5729" max="5729" width="14.625" style="2" customWidth="1"/>
    <col min="5730" max="5730" width="12.75" style="2" customWidth="1"/>
    <col min="5731" max="5731" width="30.625" style="2" customWidth="1"/>
    <col min="5732" max="5981" width="9" style="2"/>
    <col min="5982" max="5982" width="23.25" style="2" customWidth="1"/>
    <col min="5983" max="5983" width="10.625" style="2" customWidth="1"/>
    <col min="5984" max="5984" width="9.375" style="2" customWidth="1"/>
    <col min="5985" max="5985" width="14.625" style="2" customWidth="1"/>
    <col min="5986" max="5986" width="12.75" style="2" customWidth="1"/>
    <col min="5987" max="5987" width="30.625" style="2" customWidth="1"/>
    <col min="5988" max="6237" width="9" style="2"/>
    <col min="6238" max="6238" width="23.25" style="2" customWidth="1"/>
    <col min="6239" max="6239" width="10.625" style="2" customWidth="1"/>
    <col min="6240" max="6240" width="9.375" style="2" customWidth="1"/>
    <col min="6241" max="6241" width="14.625" style="2" customWidth="1"/>
    <col min="6242" max="6242" width="12.75" style="2" customWidth="1"/>
    <col min="6243" max="6243" width="30.625" style="2" customWidth="1"/>
    <col min="6244" max="6493" width="9" style="2"/>
    <col min="6494" max="6494" width="23.25" style="2" customWidth="1"/>
    <col min="6495" max="6495" width="10.625" style="2" customWidth="1"/>
    <col min="6496" max="6496" width="9.375" style="2" customWidth="1"/>
    <col min="6497" max="6497" width="14.625" style="2" customWidth="1"/>
    <col min="6498" max="6498" width="12.75" style="2" customWidth="1"/>
    <col min="6499" max="6499" width="30.625" style="2" customWidth="1"/>
    <col min="6500" max="6749" width="9" style="2"/>
    <col min="6750" max="6750" width="23.25" style="2" customWidth="1"/>
    <col min="6751" max="6751" width="10.625" style="2" customWidth="1"/>
    <col min="6752" max="6752" width="9.375" style="2" customWidth="1"/>
    <col min="6753" max="6753" width="14.625" style="2" customWidth="1"/>
    <col min="6754" max="6754" width="12.75" style="2" customWidth="1"/>
    <col min="6755" max="6755" width="30.625" style="2" customWidth="1"/>
    <col min="6756" max="7005" width="9" style="2"/>
    <col min="7006" max="7006" width="23.25" style="2" customWidth="1"/>
    <col min="7007" max="7007" width="10.625" style="2" customWidth="1"/>
    <col min="7008" max="7008" width="9.375" style="2" customWidth="1"/>
    <col min="7009" max="7009" width="14.625" style="2" customWidth="1"/>
    <col min="7010" max="7010" width="12.75" style="2" customWidth="1"/>
    <col min="7011" max="7011" width="30.625" style="2" customWidth="1"/>
    <col min="7012" max="7261" width="9" style="2"/>
    <col min="7262" max="7262" width="23.25" style="2" customWidth="1"/>
    <col min="7263" max="7263" width="10.625" style="2" customWidth="1"/>
    <col min="7264" max="7264" width="9.375" style="2" customWidth="1"/>
    <col min="7265" max="7265" width="14.625" style="2" customWidth="1"/>
    <col min="7266" max="7266" width="12.75" style="2" customWidth="1"/>
    <col min="7267" max="7267" width="30.625" style="2" customWidth="1"/>
    <col min="7268" max="7517" width="9" style="2"/>
    <col min="7518" max="7518" width="23.25" style="2" customWidth="1"/>
    <col min="7519" max="7519" width="10.625" style="2" customWidth="1"/>
    <col min="7520" max="7520" width="9.375" style="2" customWidth="1"/>
    <col min="7521" max="7521" width="14.625" style="2" customWidth="1"/>
    <col min="7522" max="7522" width="12.75" style="2" customWidth="1"/>
    <col min="7523" max="7523" width="30.625" style="2" customWidth="1"/>
    <col min="7524" max="7773" width="9" style="2"/>
    <col min="7774" max="7774" width="23.25" style="2" customWidth="1"/>
    <col min="7775" max="7775" width="10.625" style="2" customWidth="1"/>
    <col min="7776" max="7776" width="9.375" style="2" customWidth="1"/>
    <col min="7777" max="7777" width="14.625" style="2" customWidth="1"/>
    <col min="7778" max="7778" width="12.75" style="2" customWidth="1"/>
    <col min="7779" max="7779" width="30.625" style="2" customWidth="1"/>
    <col min="7780" max="8029" width="9" style="2"/>
    <col min="8030" max="8030" width="23.25" style="2" customWidth="1"/>
    <col min="8031" max="8031" width="10.625" style="2" customWidth="1"/>
    <col min="8032" max="8032" width="9.375" style="2" customWidth="1"/>
    <col min="8033" max="8033" width="14.625" style="2" customWidth="1"/>
    <col min="8034" max="8034" width="12.75" style="2" customWidth="1"/>
    <col min="8035" max="8035" width="30.625" style="2" customWidth="1"/>
    <col min="8036" max="8285" width="9" style="2"/>
    <col min="8286" max="8286" width="23.25" style="2" customWidth="1"/>
    <col min="8287" max="8287" width="10.625" style="2" customWidth="1"/>
    <col min="8288" max="8288" width="9.375" style="2" customWidth="1"/>
    <col min="8289" max="8289" width="14.625" style="2" customWidth="1"/>
    <col min="8290" max="8290" width="12.75" style="2" customWidth="1"/>
    <col min="8291" max="8291" width="30.625" style="2" customWidth="1"/>
    <col min="8292" max="8541" width="9" style="2"/>
    <col min="8542" max="8542" width="23.25" style="2" customWidth="1"/>
    <col min="8543" max="8543" width="10.625" style="2" customWidth="1"/>
    <col min="8544" max="8544" width="9.375" style="2" customWidth="1"/>
    <col min="8545" max="8545" width="14.625" style="2" customWidth="1"/>
    <col min="8546" max="8546" width="12.75" style="2" customWidth="1"/>
    <col min="8547" max="8547" width="30.625" style="2" customWidth="1"/>
    <col min="8548" max="8797" width="9" style="2"/>
    <col min="8798" max="8798" width="23.25" style="2" customWidth="1"/>
    <col min="8799" max="8799" width="10.625" style="2" customWidth="1"/>
    <col min="8800" max="8800" width="9.375" style="2" customWidth="1"/>
    <col min="8801" max="8801" width="14.625" style="2" customWidth="1"/>
    <col min="8802" max="8802" width="12.75" style="2" customWidth="1"/>
    <col min="8803" max="8803" width="30.625" style="2" customWidth="1"/>
    <col min="8804" max="9053" width="9" style="2"/>
    <col min="9054" max="9054" width="23.25" style="2" customWidth="1"/>
    <col min="9055" max="9055" width="10.625" style="2" customWidth="1"/>
    <col min="9056" max="9056" width="9.375" style="2" customWidth="1"/>
    <col min="9057" max="9057" width="14.625" style="2" customWidth="1"/>
    <col min="9058" max="9058" width="12.75" style="2" customWidth="1"/>
    <col min="9059" max="9059" width="30.625" style="2" customWidth="1"/>
    <col min="9060" max="9309" width="9" style="2"/>
    <col min="9310" max="9310" width="23.25" style="2" customWidth="1"/>
    <col min="9311" max="9311" width="10.625" style="2" customWidth="1"/>
    <col min="9312" max="9312" width="9.375" style="2" customWidth="1"/>
    <col min="9313" max="9313" width="14.625" style="2" customWidth="1"/>
    <col min="9314" max="9314" width="12.75" style="2" customWidth="1"/>
    <col min="9315" max="9315" width="30.625" style="2" customWidth="1"/>
    <col min="9316" max="9565" width="9" style="2"/>
    <col min="9566" max="9566" width="23.25" style="2" customWidth="1"/>
    <col min="9567" max="9567" width="10.625" style="2" customWidth="1"/>
    <col min="9568" max="9568" width="9.375" style="2" customWidth="1"/>
    <col min="9569" max="9569" width="14.625" style="2" customWidth="1"/>
    <col min="9570" max="9570" width="12.75" style="2" customWidth="1"/>
    <col min="9571" max="9571" width="30.625" style="2" customWidth="1"/>
    <col min="9572" max="9821" width="9" style="2"/>
    <col min="9822" max="9822" width="23.25" style="2" customWidth="1"/>
    <col min="9823" max="9823" width="10.625" style="2" customWidth="1"/>
    <col min="9824" max="9824" width="9.375" style="2" customWidth="1"/>
    <col min="9825" max="9825" width="14.625" style="2" customWidth="1"/>
    <col min="9826" max="9826" width="12.75" style="2" customWidth="1"/>
    <col min="9827" max="9827" width="30.625" style="2" customWidth="1"/>
    <col min="9828" max="10077" width="9" style="2"/>
    <col min="10078" max="10078" width="23.25" style="2" customWidth="1"/>
    <col min="10079" max="10079" width="10.625" style="2" customWidth="1"/>
    <col min="10080" max="10080" width="9.375" style="2" customWidth="1"/>
    <col min="10081" max="10081" width="14.625" style="2" customWidth="1"/>
    <col min="10082" max="10082" width="12.75" style="2" customWidth="1"/>
    <col min="10083" max="10083" width="30.625" style="2" customWidth="1"/>
    <col min="10084" max="10333" width="9" style="2"/>
    <col min="10334" max="10334" width="23.25" style="2" customWidth="1"/>
    <col min="10335" max="10335" width="10.625" style="2" customWidth="1"/>
    <col min="10336" max="10336" width="9.375" style="2" customWidth="1"/>
    <col min="10337" max="10337" width="14.625" style="2" customWidth="1"/>
    <col min="10338" max="10338" width="12.75" style="2" customWidth="1"/>
    <col min="10339" max="10339" width="30.625" style="2" customWidth="1"/>
    <col min="10340" max="10589" width="9" style="2"/>
    <col min="10590" max="10590" width="23.25" style="2" customWidth="1"/>
    <col min="10591" max="10591" width="10.625" style="2" customWidth="1"/>
    <col min="10592" max="10592" width="9.375" style="2" customWidth="1"/>
    <col min="10593" max="10593" width="14.625" style="2" customWidth="1"/>
    <col min="10594" max="10594" width="12.75" style="2" customWidth="1"/>
    <col min="10595" max="10595" width="30.625" style="2" customWidth="1"/>
    <col min="10596" max="10845" width="9" style="2"/>
    <col min="10846" max="10846" width="23.25" style="2" customWidth="1"/>
    <col min="10847" max="10847" width="10.625" style="2" customWidth="1"/>
    <col min="10848" max="10848" width="9.375" style="2" customWidth="1"/>
    <col min="10849" max="10849" width="14.625" style="2" customWidth="1"/>
    <col min="10850" max="10850" width="12.75" style="2" customWidth="1"/>
    <col min="10851" max="10851" width="30.625" style="2" customWidth="1"/>
    <col min="10852" max="11101" width="9" style="2"/>
    <col min="11102" max="11102" width="23.25" style="2" customWidth="1"/>
    <col min="11103" max="11103" width="10.625" style="2" customWidth="1"/>
    <col min="11104" max="11104" width="9.375" style="2" customWidth="1"/>
    <col min="11105" max="11105" width="14.625" style="2" customWidth="1"/>
    <col min="11106" max="11106" width="12.75" style="2" customWidth="1"/>
    <col min="11107" max="11107" width="30.625" style="2" customWidth="1"/>
    <col min="11108" max="11357" width="9" style="2"/>
    <col min="11358" max="11358" width="23.25" style="2" customWidth="1"/>
    <col min="11359" max="11359" width="10.625" style="2" customWidth="1"/>
    <col min="11360" max="11360" width="9.375" style="2" customWidth="1"/>
    <col min="11361" max="11361" width="14.625" style="2" customWidth="1"/>
    <col min="11362" max="11362" width="12.75" style="2" customWidth="1"/>
    <col min="11363" max="11363" width="30.625" style="2" customWidth="1"/>
    <col min="11364" max="11613" width="9" style="2"/>
    <col min="11614" max="11614" width="23.25" style="2" customWidth="1"/>
    <col min="11615" max="11615" width="10.625" style="2" customWidth="1"/>
    <col min="11616" max="11616" width="9.375" style="2" customWidth="1"/>
    <col min="11617" max="11617" width="14.625" style="2" customWidth="1"/>
    <col min="11618" max="11618" width="12.75" style="2" customWidth="1"/>
    <col min="11619" max="11619" width="30.625" style="2" customWidth="1"/>
    <col min="11620" max="11869" width="9" style="2"/>
    <col min="11870" max="11870" width="23.25" style="2" customWidth="1"/>
    <col min="11871" max="11871" width="10.625" style="2" customWidth="1"/>
    <col min="11872" max="11872" width="9.375" style="2" customWidth="1"/>
    <col min="11873" max="11873" width="14.625" style="2" customWidth="1"/>
    <col min="11874" max="11874" width="12.75" style="2" customWidth="1"/>
    <col min="11875" max="11875" width="30.625" style="2" customWidth="1"/>
    <col min="11876" max="12125" width="9" style="2"/>
    <col min="12126" max="12126" width="23.25" style="2" customWidth="1"/>
    <col min="12127" max="12127" width="10.625" style="2" customWidth="1"/>
    <col min="12128" max="12128" width="9.375" style="2" customWidth="1"/>
    <col min="12129" max="12129" width="14.625" style="2" customWidth="1"/>
    <col min="12130" max="12130" width="12.75" style="2" customWidth="1"/>
    <col min="12131" max="12131" width="30.625" style="2" customWidth="1"/>
    <col min="12132" max="12381" width="9" style="2"/>
    <col min="12382" max="12382" width="23.25" style="2" customWidth="1"/>
    <col min="12383" max="12383" width="10.625" style="2" customWidth="1"/>
    <col min="12384" max="12384" width="9.375" style="2" customWidth="1"/>
    <col min="12385" max="12385" width="14.625" style="2" customWidth="1"/>
    <col min="12386" max="12386" width="12.75" style="2" customWidth="1"/>
    <col min="12387" max="12387" width="30.625" style="2" customWidth="1"/>
    <col min="12388" max="12637" width="9" style="2"/>
    <col min="12638" max="12638" width="23.25" style="2" customWidth="1"/>
    <col min="12639" max="12639" width="10.625" style="2" customWidth="1"/>
    <col min="12640" max="12640" width="9.375" style="2" customWidth="1"/>
    <col min="12641" max="12641" width="14.625" style="2" customWidth="1"/>
    <col min="12642" max="12642" width="12.75" style="2" customWidth="1"/>
    <col min="12643" max="12643" width="30.625" style="2" customWidth="1"/>
    <col min="12644" max="12893" width="9" style="2"/>
    <col min="12894" max="12894" width="23.25" style="2" customWidth="1"/>
    <col min="12895" max="12895" width="10.625" style="2" customWidth="1"/>
    <col min="12896" max="12896" width="9.375" style="2" customWidth="1"/>
    <col min="12897" max="12897" width="14.625" style="2" customWidth="1"/>
    <col min="12898" max="12898" width="12.75" style="2" customWidth="1"/>
    <col min="12899" max="12899" width="30.625" style="2" customWidth="1"/>
    <col min="12900" max="13149" width="9" style="2"/>
    <col min="13150" max="13150" width="23.25" style="2" customWidth="1"/>
    <col min="13151" max="13151" width="10.625" style="2" customWidth="1"/>
    <col min="13152" max="13152" width="9.375" style="2" customWidth="1"/>
    <col min="13153" max="13153" width="14.625" style="2" customWidth="1"/>
    <col min="13154" max="13154" width="12.75" style="2" customWidth="1"/>
    <col min="13155" max="13155" width="30.625" style="2" customWidth="1"/>
    <col min="13156" max="13405" width="9" style="2"/>
    <col min="13406" max="13406" width="23.25" style="2" customWidth="1"/>
    <col min="13407" max="13407" width="10.625" style="2" customWidth="1"/>
    <col min="13408" max="13408" width="9.375" style="2" customWidth="1"/>
    <col min="13409" max="13409" width="14.625" style="2" customWidth="1"/>
    <col min="13410" max="13410" width="12.75" style="2" customWidth="1"/>
    <col min="13411" max="13411" width="30.625" style="2" customWidth="1"/>
    <col min="13412" max="13661" width="9" style="2"/>
    <col min="13662" max="13662" width="23.25" style="2" customWidth="1"/>
    <col min="13663" max="13663" width="10.625" style="2" customWidth="1"/>
    <col min="13664" max="13664" width="9.375" style="2" customWidth="1"/>
    <col min="13665" max="13665" width="14.625" style="2" customWidth="1"/>
    <col min="13666" max="13666" width="12.75" style="2" customWidth="1"/>
    <col min="13667" max="13667" width="30.625" style="2" customWidth="1"/>
    <col min="13668" max="13917" width="9" style="2"/>
    <col min="13918" max="13918" width="23.25" style="2" customWidth="1"/>
    <col min="13919" max="13919" width="10.625" style="2" customWidth="1"/>
    <col min="13920" max="13920" width="9.375" style="2" customWidth="1"/>
    <col min="13921" max="13921" width="14.625" style="2" customWidth="1"/>
    <col min="13922" max="13922" width="12.75" style="2" customWidth="1"/>
    <col min="13923" max="13923" width="30.625" style="2" customWidth="1"/>
    <col min="13924" max="14173" width="9" style="2"/>
    <col min="14174" max="14174" width="23.25" style="2" customWidth="1"/>
    <col min="14175" max="14175" width="10.625" style="2" customWidth="1"/>
    <col min="14176" max="14176" width="9.375" style="2" customWidth="1"/>
    <col min="14177" max="14177" width="14.625" style="2" customWidth="1"/>
    <col min="14178" max="14178" width="12.75" style="2" customWidth="1"/>
    <col min="14179" max="14179" width="30.625" style="2" customWidth="1"/>
    <col min="14180" max="14429" width="9" style="2"/>
    <col min="14430" max="14430" width="23.25" style="2" customWidth="1"/>
    <col min="14431" max="14431" width="10.625" style="2" customWidth="1"/>
    <col min="14432" max="14432" width="9.375" style="2" customWidth="1"/>
    <col min="14433" max="14433" width="14.625" style="2" customWidth="1"/>
    <col min="14434" max="14434" width="12.75" style="2" customWidth="1"/>
    <col min="14435" max="14435" width="30.625" style="2" customWidth="1"/>
    <col min="14436" max="14685" width="9" style="2"/>
    <col min="14686" max="14686" width="23.25" style="2" customWidth="1"/>
    <col min="14687" max="14687" width="10.625" style="2" customWidth="1"/>
    <col min="14688" max="14688" width="9.375" style="2" customWidth="1"/>
    <col min="14689" max="14689" width="14.625" style="2" customWidth="1"/>
    <col min="14690" max="14690" width="12.75" style="2" customWidth="1"/>
    <col min="14691" max="14691" width="30.625" style="2" customWidth="1"/>
    <col min="14692" max="14941" width="9" style="2"/>
    <col min="14942" max="14942" width="23.25" style="2" customWidth="1"/>
    <col min="14943" max="14943" width="10.625" style="2" customWidth="1"/>
    <col min="14944" max="14944" width="9.375" style="2" customWidth="1"/>
    <col min="14945" max="14945" width="14.625" style="2" customWidth="1"/>
    <col min="14946" max="14946" width="12.75" style="2" customWidth="1"/>
    <col min="14947" max="14947" width="30.625" style="2" customWidth="1"/>
    <col min="14948" max="15197" width="9" style="2"/>
    <col min="15198" max="15198" width="23.25" style="2" customWidth="1"/>
    <col min="15199" max="15199" width="10.625" style="2" customWidth="1"/>
    <col min="15200" max="15200" width="9.375" style="2" customWidth="1"/>
    <col min="15201" max="15201" width="14.625" style="2" customWidth="1"/>
    <col min="15202" max="15202" width="12.75" style="2" customWidth="1"/>
    <col min="15203" max="15203" width="30.625" style="2" customWidth="1"/>
    <col min="15204" max="15453" width="9" style="2"/>
    <col min="15454" max="15454" width="23.25" style="2" customWidth="1"/>
    <col min="15455" max="15455" width="10.625" style="2" customWidth="1"/>
    <col min="15456" max="15456" width="9.375" style="2" customWidth="1"/>
    <col min="15457" max="15457" width="14.625" style="2" customWidth="1"/>
    <col min="15458" max="15458" width="12.75" style="2" customWidth="1"/>
    <col min="15459" max="15459" width="30.625" style="2" customWidth="1"/>
    <col min="15460" max="15709" width="9" style="2"/>
    <col min="15710" max="15710" width="23.25" style="2" customWidth="1"/>
    <col min="15711" max="15711" width="10.625" style="2" customWidth="1"/>
    <col min="15712" max="15712" width="9.375" style="2" customWidth="1"/>
    <col min="15713" max="15713" width="14.625" style="2" customWidth="1"/>
    <col min="15714" max="15714" width="12.75" style="2" customWidth="1"/>
    <col min="15715" max="15715" width="30.625" style="2" customWidth="1"/>
    <col min="15716" max="15965" width="9" style="2"/>
    <col min="15966" max="15966" width="23.25" style="2" customWidth="1"/>
    <col min="15967" max="15967" width="10.625" style="2" customWidth="1"/>
    <col min="15968" max="15968" width="9.375" style="2" customWidth="1"/>
    <col min="15969" max="15969" width="14.625" style="2" customWidth="1"/>
    <col min="15970" max="15970" width="12.75" style="2" customWidth="1"/>
    <col min="15971" max="15971" width="30.625" style="2" customWidth="1"/>
    <col min="15972" max="16384" width="9" style="2"/>
  </cols>
  <sheetData>
    <row r="1" spans="1:4" s="4" customFormat="1" ht="26.25" customHeight="1">
      <c r="A1" s="5"/>
      <c r="B1" s="182" t="s">
        <v>40</v>
      </c>
      <c r="C1" s="182"/>
      <c r="D1" s="182"/>
    </row>
    <row r="2" spans="1:4" s="7" customFormat="1" ht="34.5" customHeight="1">
      <c r="B2" s="38" t="s">
        <v>28</v>
      </c>
      <c r="C2" s="39" t="s">
        <v>37</v>
      </c>
      <c r="D2" s="38" t="s">
        <v>38</v>
      </c>
    </row>
    <row r="3" spans="1:4" ht="39.950000000000003" customHeight="1">
      <c r="B3" s="40" t="s">
        <v>35</v>
      </c>
      <c r="C3" s="41">
        <v>42799</v>
      </c>
      <c r="D3" s="42" t="s">
        <v>75</v>
      </c>
    </row>
    <row r="4" spans="1:4" ht="66.75" customHeight="1">
      <c r="B4" s="40" t="s">
        <v>34</v>
      </c>
      <c r="C4" s="41">
        <v>42591</v>
      </c>
      <c r="D4" s="42" t="s">
        <v>91</v>
      </c>
    </row>
    <row r="5" spans="1:4" ht="31.5" customHeight="1">
      <c r="B5" s="11" t="s">
        <v>74</v>
      </c>
      <c r="C5" s="43">
        <v>44458</v>
      </c>
      <c r="D5" s="44" t="s">
        <v>76</v>
      </c>
    </row>
    <row r="6" spans="1:4" ht="31.5" customHeight="1">
      <c r="B6" s="11" t="s">
        <v>223</v>
      </c>
      <c r="C6" s="43">
        <v>44747</v>
      </c>
      <c r="D6" s="44" t="s">
        <v>228</v>
      </c>
    </row>
    <row r="7" spans="1:4" ht="31.5" customHeight="1">
      <c r="B7" s="11" t="s">
        <v>224</v>
      </c>
      <c r="C7" s="43">
        <v>44747</v>
      </c>
      <c r="D7" s="44" t="s">
        <v>232</v>
      </c>
    </row>
    <row r="8" spans="1:4" ht="31.5" customHeight="1">
      <c r="B8" s="25" t="s">
        <v>225</v>
      </c>
      <c r="C8" s="43">
        <v>44747</v>
      </c>
      <c r="D8" s="44" t="s">
        <v>229</v>
      </c>
    </row>
    <row r="9" spans="1:4" ht="31.5" customHeight="1">
      <c r="B9" s="11" t="s">
        <v>216</v>
      </c>
      <c r="C9" s="43">
        <v>44747</v>
      </c>
      <c r="D9" s="44" t="s">
        <v>230</v>
      </c>
    </row>
    <row r="10" spans="1:4" ht="31.5" customHeight="1">
      <c r="B10" s="25" t="s">
        <v>226</v>
      </c>
      <c r="C10" s="43">
        <v>44747</v>
      </c>
      <c r="D10" s="44" t="s">
        <v>231</v>
      </c>
    </row>
    <row r="11" spans="1:4" ht="30" customHeight="1">
      <c r="B11" s="11" t="s">
        <v>218</v>
      </c>
      <c r="C11" s="43">
        <v>44768</v>
      </c>
      <c r="D11" s="44" t="s">
        <v>330</v>
      </c>
    </row>
    <row r="12" spans="1:4" ht="27" customHeight="1">
      <c r="B12" s="25" t="s">
        <v>305</v>
      </c>
      <c r="C12" s="43">
        <v>44783</v>
      </c>
      <c r="D12" s="44" t="s">
        <v>325</v>
      </c>
    </row>
    <row r="13" spans="1:4" ht="39" customHeight="1">
      <c r="B13" s="25" t="s">
        <v>306</v>
      </c>
      <c r="C13" s="43">
        <v>44783</v>
      </c>
      <c r="D13" s="44" t="s">
        <v>327</v>
      </c>
    </row>
    <row r="14" spans="1:4" ht="26.25" customHeight="1">
      <c r="B14" s="25" t="s">
        <v>307</v>
      </c>
      <c r="C14" s="43">
        <v>44783</v>
      </c>
      <c r="D14" s="44" t="s">
        <v>328</v>
      </c>
    </row>
    <row r="15" spans="1:4" ht="30" customHeight="1">
      <c r="B15" s="25" t="s">
        <v>308</v>
      </c>
      <c r="C15" s="43">
        <v>44783</v>
      </c>
      <c r="D15" s="44" t="s">
        <v>324</v>
      </c>
    </row>
    <row r="16" spans="1:4" ht="24" customHeight="1">
      <c r="B16" s="25" t="s">
        <v>309</v>
      </c>
      <c r="C16" s="43">
        <v>44783</v>
      </c>
      <c r="D16" s="44" t="s">
        <v>329</v>
      </c>
    </row>
    <row r="17" spans="2:4" ht="24.75" customHeight="1">
      <c r="B17" s="25" t="s">
        <v>310</v>
      </c>
      <c r="C17" s="43">
        <v>44783</v>
      </c>
      <c r="D17" s="44" t="s">
        <v>326</v>
      </c>
    </row>
    <row r="18" spans="2:4" ht="24" customHeight="1">
      <c r="B18" s="32" t="s">
        <v>311</v>
      </c>
      <c r="C18" s="43">
        <v>44783</v>
      </c>
      <c r="D18" s="44" t="s">
        <v>323</v>
      </c>
    </row>
    <row r="19" spans="2:4" ht="22.5" customHeight="1">
      <c r="B19" s="32" t="s">
        <v>280</v>
      </c>
      <c r="C19" s="43">
        <v>44783</v>
      </c>
      <c r="D19" s="44" t="s">
        <v>322</v>
      </c>
    </row>
    <row r="20" spans="2:4" ht="20.25" customHeight="1">
      <c r="B20" s="32" t="s">
        <v>312</v>
      </c>
      <c r="C20" s="43">
        <v>44783</v>
      </c>
      <c r="D20" s="44" t="s">
        <v>320</v>
      </c>
    </row>
    <row r="21" spans="2:4" ht="26.25" customHeight="1">
      <c r="B21" s="65" t="s">
        <v>313</v>
      </c>
      <c r="C21" s="43">
        <v>44783</v>
      </c>
      <c r="D21" s="44" t="s">
        <v>319</v>
      </c>
    </row>
    <row r="22" spans="2:4" ht="30" customHeight="1">
      <c r="B22" s="32" t="s">
        <v>314</v>
      </c>
      <c r="C22" s="43">
        <v>44783</v>
      </c>
      <c r="D22" s="44" t="s">
        <v>321</v>
      </c>
    </row>
  </sheetData>
  <mergeCells count="1">
    <mergeCell ref="B1:D1"/>
  </mergeCells>
  <pageMargins left="0" right="0" top="0" bottom="0" header="0" footer="0"/>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rightToLeft="1" topLeftCell="B28" zoomScaleNormal="100" workbookViewId="0">
      <selection activeCell="D11" sqref="D11"/>
    </sheetView>
  </sheetViews>
  <sheetFormatPr defaultRowHeight="14.25"/>
  <cols>
    <col min="1" max="1" width="2.75" style="13" hidden="1" customWidth="1"/>
    <col min="2" max="2" width="1.125" style="13" customWidth="1"/>
    <col min="3" max="3" width="28.75" style="13" customWidth="1"/>
    <col min="4" max="4" width="98.375" style="13" customWidth="1"/>
    <col min="5" max="205" width="9" style="13"/>
    <col min="206" max="206" width="0" style="13" hidden="1" customWidth="1"/>
    <col min="207" max="207" width="1" style="13" customWidth="1"/>
    <col min="208" max="208" width="21.75" style="13" customWidth="1"/>
    <col min="209" max="209" width="91.875" style="13" customWidth="1"/>
    <col min="210" max="461" width="9" style="13"/>
    <col min="462" max="462" width="0" style="13" hidden="1" customWidth="1"/>
    <col min="463" max="463" width="1" style="13" customWidth="1"/>
    <col min="464" max="464" width="21.75" style="13" customWidth="1"/>
    <col min="465" max="465" width="91.875" style="13" customWidth="1"/>
    <col min="466" max="717" width="9" style="13"/>
    <col min="718" max="718" width="0" style="13" hidden="1" customWidth="1"/>
    <col min="719" max="719" width="1" style="13" customWidth="1"/>
    <col min="720" max="720" width="21.75" style="13" customWidth="1"/>
    <col min="721" max="721" width="91.875" style="13" customWidth="1"/>
    <col min="722" max="973" width="9" style="13"/>
    <col min="974" max="974" width="0" style="13" hidden="1" customWidth="1"/>
    <col min="975" max="975" width="1" style="13" customWidth="1"/>
    <col min="976" max="976" width="21.75" style="13" customWidth="1"/>
    <col min="977" max="977" width="91.875" style="13" customWidth="1"/>
    <col min="978" max="1229" width="9" style="13"/>
    <col min="1230" max="1230" width="0" style="13" hidden="1" customWidth="1"/>
    <col min="1231" max="1231" width="1" style="13" customWidth="1"/>
    <col min="1232" max="1232" width="21.75" style="13" customWidth="1"/>
    <col min="1233" max="1233" width="91.875" style="13" customWidth="1"/>
    <col min="1234" max="1485" width="9" style="13"/>
    <col min="1486" max="1486" width="0" style="13" hidden="1" customWidth="1"/>
    <col min="1487" max="1487" width="1" style="13" customWidth="1"/>
    <col min="1488" max="1488" width="21.75" style="13" customWidth="1"/>
    <col min="1489" max="1489" width="91.875" style="13" customWidth="1"/>
    <col min="1490" max="1741" width="9" style="13"/>
    <col min="1742" max="1742" width="0" style="13" hidden="1" customWidth="1"/>
    <col min="1743" max="1743" width="1" style="13" customWidth="1"/>
    <col min="1744" max="1744" width="21.75" style="13" customWidth="1"/>
    <col min="1745" max="1745" width="91.875" style="13" customWidth="1"/>
    <col min="1746" max="1997" width="9" style="13"/>
    <col min="1998" max="1998" width="0" style="13" hidden="1" customWidth="1"/>
    <col min="1999" max="1999" width="1" style="13" customWidth="1"/>
    <col min="2000" max="2000" width="21.75" style="13" customWidth="1"/>
    <col min="2001" max="2001" width="91.875" style="13" customWidth="1"/>
    <col min="2002" max="2253" width="9" style="13"/>
    <col min="2254" max="2254" width="0" style="13" hidden="1" customWidth="1"/>
    <col min="2255" max="2255" width="1" style="13" customWidth="1"/>
    <col min="2256" max="2256" width="21.75" style="13" customWidth="1"/>
    <col min="2257" max="2257" width="91.875" style="13" customWidth="1"/>
    <col min="2258" max="2509" width="9" style="13"/>
    <col min="2510" max="2510" width="0" style="13" hidden="1" customWidth="1"/>
    <col min="2511" max="2511" width="1" style="13" customWidth="1"/>
    <col min="2512" max="2512" width="21.75" style="13" customWidth="1"/>
    <col min="2513" max="2513" width="91.875" style="13" customWidth="1"/>
    <col min="2514" max="2765" width="9" style="13"/>
    <col min="2766" max="2766" width="0" style="13" hidden="1" customWidth="1"/>
    <col min="2767" max="2767" width="1" style="13" customWidth="1"/>
    <col min="2768" max="2768" width="21.75" style="13" customWidth="1"/>
    <col min="2769" max="2769" width="91.875" style="13" customWidth="1"/>
    <col min="2770" max="3021" width="9" style="13"/>
    <col min="3022" max="3022" width="0" style="13" hidden="1" customWidth="1"/>
    <col min="3023" max="3023" width="1" style="13" customWidth="1"/>
    <col min="3024" max="3024" width="21.75" style="13" customWidth="1"/>
    <col min="3025" max="3025" width="91.875" style="13" customWidth="1"/>
    <col min="3026" max="3277" width="9" style="13"/>
    <col min="3278" max="3278" width="0" style="13" hidden="1" customWidth="1"/>
    <col min="3279" max="3279" width="1" style="13" customWidth="1"/>
    <col min="3280" max="3280" width="21.75" style="13" customWidth="1"/>
    <col min="3281" max="3281" width="91.875" style="13" customWidth="1"/>
    <col min="3282" max="3533" width="9" style="13"/>
    <col min="3534" max="3534" width="0" style="13" hidden="1" customWidth="1"/>
    <col min="3535" max="3535" width="1" style="13" customWidth="1"/>
    <col min="3536" max="3536" width="21.75" style="13" customWidth="1"/>
    <col min="3537" max="3537" width="91.875" style="13" customWidth="1"/>
    <col min="3538" max="3789" width="9" style="13"/>
    <col min="3790" max="3790" width="0" style="13" hidden="1" customWidth="1"/>
    <col min="3791" max="3791" width="1" style="13" customWidth="1"/>
    <col min="3792" max="3792" width="21.75" style="13" customWidth="1"/>
    <col min="3793" max="3793" width="91.875" style="13" customWidth="1"/>
    <col min="3794" max="4045" width="9" style="13"/>
    <col min="4046" max="4046" width="0" style="13" hidden="1" customWidth="1"/>
    <col min="4047" max="4047" width="1" style="13" customWidth="1"/>
    <col min="4048" max="4048" width="21.75" style="13" customWidth="1"/>
    <col min="4049" max="4049" width="91.875" style="13" customWidth="1"/>
    <col min="4050" max="4301" width="9" style="13"/>
    <col min="4302" max="4302" width="0" style="13" hidden="1" customWidth="1"/>
    <col min="4303" max="4303" width="1" style="13" customWidth="1"/>
    <col min="4304" max="4304" width="21.75" style="13" customWidth="1"/>
    <col min="4305" max="4305" width="91.875" style="13" customWidth="1"/>
    <col min="4306" max="4557" width="9" style="13"/>
    <col min="4558" max="4558" width="0" style="13" hidden="1" customWidth="1"/>
    <col min="4559" max="4559" width="1" style="13" customWidth="1"/>
    <col min="4560" max="4560" width="21.75" style="13" customWidth="1"/>
    <col min="4561" max="4561" width="91.875" style="13" customWidth="1"/>
    <col min="4562" max="4813" width="9" style="13"/>
    <col min="4814" max="4814" width="0" style="13" hidden="1" customWidth="1"/>
    <col min="4815" max="4815" width="1" style="13" customWidth="1"/>
    <col min="4816" max="4816" width="21.75" style="13" customWidth="1"/>
    <col min="4817" max="4817" width="91.875" style="13" customWidth="1"/>
    <col min="4818" max="5069" width="9" style="13"/>
    <col min="5070" max="5070" width="0" style="13" hidden="1" customWidth="1"/>
    <col min="5071" max="5071" width="1" style="13" customWidth="1"/>
    <col min="5072" max="5072" width="21.75" style="13" customWidth="1"/>
    <col min="5073" max="5073" width="91.875" style="13" customWidth="1"/>
    <col min="5074" max="5325" width="9" style="13"/>
    <col min="5326" max="5326" width="0" style="13" hidden="1" customWidth="1"/>
    <col min="5327" max="5327" width="1" style="13" customWidth="1"/>
    <col min="5328" max="5328" width="21.75" style="13" customWidth="1"/>
    <col min="5329" max="5329" width="91.875" style="13" customWidth="1"/>
    <col min="5330" max="5581" width="9" style="13"/>
    <col min="5582" max="5582" width="0" style="13" hidden="1" customWidth="1"/>
    <col min="5583" max="5583" width="1" style="13" customWidth="1"/>
    <col min="5584" max="5584" width="21.75" style="13" customWidth="1"/>
    <col min="5585" max="5585" width="91.875" style="13" customWidth="1"/>
    <col min="5586" max="5837" width="9" style="13"/>
    <col min="5838" max="5838" width="0" style="13" hidden="1" customWidth="1"/>
    <col min="5839" max="5839" width="1" style="13" customWidth="1"/>
    <col min="5840" max="5840" width="21.75" style="13" customWidth="1"/>
    <col min="5841" max="5841" width="91.875" style="13" customWidth="1"/>
    <col min="5842" max="6093" width="9" style="13"/>
    <col min="6094" max="6094" width="0" style="13" hidden="1" customWidth="1"/>
    <col min="6095" max="6095" width="1" style="13" customWidth="1"/>
    <col min="6096" max="6096" width="21.75" style="13" customWidth="1"/>
    <col min="6097" max="6097" width="91.875" style="13" customWidth="1"/>
    <col min="6098" max="6349" width="9" style="13"/>
    <col min="6350" max="6350" width="0" style="13" hidden="1" customWidth="1"/>
    <col min="6351" max="6351" width="1" style="13" customWidth="1"/>
    <col min="6352" max="6352" width="21.75" style="13" customWidth="1"/>
    <col min="6353" max="6353" width="91.875" style="13" customWidth="1"/>
    <col min="6354" max="6605" width="9" style="13"/>
    <col min="6606" max="6606" width="0" style="13" hidden="1" customWidth="1"/>
    <col min="6607" max="6607" width="1" style="13" customWidth="1"/>
    <col min="6608" max="6608" width="21.75" style="13" customWidth="1"/>
    <col min="6609" max="6609" width="91.875" style="13" customWidth="1"/>
    <col min="6610" max="6861" width="9" style="13"/>
    <col min="6862" max="6862" width="0" style="13" hidden="1" customWidth="1"/>
    <col min="6863" max="6863" width="1" style="13" customWidth="1"/>
    <col min="6864" max="6864" width="21.75" style="13" customWidth="1"/>
    <col min="6865" max="6865" width="91.875" style="13" customWidth="1"/>
    <col min="6866" max="7117" width="9" style="13"/>
    <col min="7118" max="7118" width="0" style="13" hidden="1" customWidth="1"/>
    <col min="7119" max="7119" width="1" style="13" customWidth="1"/>
    <col min="7120" max="7120" width="21.75" style="13" customWidth="1"/>
    <col min="7121" max="7121" width="91.875" style="13" customWidth="1"/>
    <col min="7122" max="7373" width="9" style="13"/>
    <col min="7374" max="7374" width="0" style="13" hidden="1" customWidth="1"/>
    <col min="7375" max="7375" width="1" style="13" customWidth="1"/>
    <col min="7376" max="7376" width="21.75" style="13" customWidth="1"/>
    <col min="7377" max="7377" width="91.875" style="13" customWidth="1"/>
    <col min="7378" max="7629" width="9" style="13"/>
    <col min="7630" max="7630" width="0" style="13" hidden="1" customWidth="1"/>
    <col min="7631" max="7631" width="1" style="13" customWidth="1"/>
    <col min="7632" max="7632" width="21.75" style="13" customWidth="1"/>
    <col min="7633" max="7633" width="91.875" style="13" customWidth="1"/>
    <col min="7634" max="7885" width="9" style="13"/>
    <col min="7886" max="7886" width="0" style="13" hidden="1" customWidth="1"/>
    <col min="7887" max="7887" width="1" style="13" customWidth="1"/>
    <col min="7888" max="7888" width="21.75" style="13" customWidth="1"/>
    <col min="7889" max="7889" width="91.875" style="13" customWidth="1"/>
    <col min="7890" max="8141" width="9" style="13"/>
    <col min="8142" max="8142" width="0" style="13" hidden="1" customWidth="1"/>
    <col min="8143" max="8143" width="1" style="13" customWidth="1"/>
    <col min="8144" max="8144" width="21.75" style="13" customWidth="1"/>
    <col min="8145" max="8145" width="91.875" style="13" customWidth="1"/>
    <col min="8146" max="8397" width="9" style="13"/>
    <col min="8398" max="8398" width="0" style="13" hidden="1" customWidth="1"/>
    <col min="8399" max="8399" width="1" style="13" customWidth="1"/>
    <col min="8400" max="8400" width="21.75" style="13" customWidth="1"/>
    <col min="8401" max="8401" width="91.875" style="13" customWidth="1"/>
    <col min="8402" max="8653" width="9" style="13"/>
    <col min="8654" max="8654" width="0" style="13" hidden="1" customWidth="1"/>
    <col min="8655" max="8655" width="1" style="13" customWidth="1"/>
    <col min="8656" max="8656" width="21.75" style="13" customWidth="1"/>
    <col min="8657" max="8657" width="91.875" style="13" customWidth="1"/>
    <col min="8658" max="8909" width="9" style="13"/>
    <col min="8910" max="8910" width="0" style="13" hidden="1" customWidth="1"/>
    <col min="8911" max="8911" width="1" style="13" customWidth="1"/>
    <col min="8912" max="8912" width="21.75" style="13" customWidth="1"/>
    <col min="8913" max="8913" width="91.875" style="13" customWidth="1"/>
    <col min="8914" max="9165" width="9" style="13"/>
    <col min="9166" max="9166" width="0" style="13" hidden="1" customWidth="1"/>
    <col min="9167" max="9167" width="1" style="13" customWidth="1"/>
    <col min="9168" max="9168" width="21.75" style="13" customWidth="1"/>
    <col min="9169" max="9169" width="91.875" style="13" customWidth="1"/>
    <col min="9170" max="9421" width="9" style="13"/>
    <col min="9422" max="9422" width="0" style="13" hidden="1" customWidth="1"/>
    <col min="9423" max="9423" width="1" style="13" customWidth="1"/>
    <col min="9424" max="9424" width="21.75" style="13" customWidth="1"/>
    <col min="9425" max="9425" width="91.875" style="13" customWidth="1"/>
    <col min="9426" max="9677" width="9" style="13"/>
    <col min="9678" max="9678" width="0" style="13" hidden="1" customWidth="1"/>
    <col min="9679" max="9679" width="1" style="13" customWidth="1"/>
    <col min="9680" max="9680" width="21.75" style="13" customWidth="1"/>
    <col min="9681" max="9681" width="91.875" style="13" customWidth="1"/>
    <col min="9682" max="9933" width="9" style="13"/>
    <col min="9934" max="9934" width="0" style="13" hidden="1" customWidth="1"/>
    <col min="9935" max="9935" width="1" style="13" customWidth="1"/>
    <col min="9936" max="9936" width="21.75" style="13" customWidth="1"/>
    <col min="9937" max="9937" width="91.875" style="13" customWidth="1"/>
    <col min="9938" max="10189" width="9" style="13"/>
    <col min="10190" max="10190" width="0" style="13" hidden="1" customWidth="1"/>
    <col min="10191" max="10191" width="1" style="13" customWidth="1"/>
    <col min="10192" max="10192" width="21.75" style="13" customWidth="1"/>
    <col min="10193" max="10193" width="91.875" style="13" customWidth="1"/>
    <col min="10194" max="10445" width="9" style="13"/>
    <col min="10446" max="10446" width="0" style="13" hidden="1" customWidth="1"/>
    <col min="10447" max="10447" width="1" style="13" customWidth="1"/>
    <col min="10448" max="10448" width="21.75" style="13" customWidth="1"/>
    <col min="10449" max="10449" width="91.875" style="13" customWidth="1"/>
    <col min="10450" max="10701" width="9" style="13"/>
    <col min="10702" max="10702" width="0" style="13" hidden="1" customWidth="1"/>
    <col min="10703" max="10703" width="1" style="13" customWidth="1"/>
    <col min="10704" max="10704" width="21.75" style="13" customWidth="1"/>
    <col min="10705" max="10705" width="91.875" style="13" customWidth="1"/>
    <col min="10706" max="10957" width="9" style="13"/>
    <col min="10958" max="10958" width="0" style="13" hidden="1" customWidth="1"/>
    <col min="10959" max="10959" width="1" style="13" customWidth="1"/>
    <col min="10960" max="10960" width="21.75" style="13" customWidth="1"/>
    <col min="10961" max="10961" width="91.875" style="13" customWidth="1"/>
    <col min="10962" max="11213" width="9" style="13"/>
    <col min="11214" max="11214" width="0" style="13" hidden="1" customWidth="1"/>
    <col min="11215" max="11215" width="1" style="13" customWidth="1"/>
    <col min="11216" max="11216" width="21.75" style="13" customWidth="1"/>
    <col min="11217" max="11217" width="91.875" style="13" customWidth="1"/>
    <col min="11218" max="11469" width="9" style="13"/>
    <col min="11470" max="11470" width="0" style="13" hidden="1" customWidth="1"/>
    <col min="11471" max="11471" width="1" style="13" customWidth="1"/>
    <col min="11472" max="11472" width="21.75" style="13" customWidth="1"/>
    <col min="11473" max="11473" width="91.875" style="13" customWidth="1"/>
    <col min="11474" max="11725" width="9" style="13"/>
    <col min="11726" max="11726" width="0" style="13" hidden="1" customWidth="1"/>
    <col min="11727" max="11727" width="1" style="13" customWidth="1"/>
    <col min="11728" max="11728" width="21.75" style="13" customWidth="1"/>
    <col min="11729" max="11729" width="91.875" style="13" customWidth="1"/>
    <col min="11730" max="11981" width="9" style="13"/>
    <col min="11982" max="11982" width="0" style="13" hidden="1" customWidth="1"/>
    <col min="11983" max="11983" width="1" style="13" customWidth="1"/>
    <col min="11984" max="11984" width="21.75" style="13" customWidth="1"/>
    <col min="11985" max="11985" width="91.875" style="13" customWidth="1"/>
    <col min="11986" max="12237" width="9" style="13"/>
    <col min="12238" max="12238" width="0" style="13" hidden="1" customWidth="1"/>
    <col min="12239" max="12239" width="1" style="13" customWidth="1"/>
    <col min="12240" max="12240" width="21.75" style="13" customWidth="1"/>
    <col min="12241" max="12241" width="91.875" style="13" customWidth="1"/>
    <col min="12242" max="12493" width="9" style="13"/>
    <col min="12494" max="12494" width="0" style="13" hidden="1" customWidth="1"/>
    <col min="12495" max="12495" width="1" style="13" customWidth="1"/>
    <col min="12496" max="12496" width="21.75" style="13" customWidth="1"/>
    <col min="12497" max="12497" width="91.875" style="13" customWidth="1"/>
    <col min="12498" max="12749" width="9" style="13"/>
    <col min="12750" max="12750" width="0" style="13" hidden="1" customWidth="1"/>
    <col min="12751" max="12751" width="1" style="13" customWidth="1"/>
    <col min="12752" max="12752" width="21.75" style="13" customWidth="1"/>
    <col min="12753" max="12753" width="91.875" style="13" customWidth="1"/>
    <col min="12754" max="13005" width="9" style="13"/>
    <col min="13006" max="13006" width="0" style="13" hidden="1" customWidth="1"/>
    <col min="13007" max="13007" width="1" style="13" customWidth="1"/>
    <col min="13008" max="13008" width="21.75" style="13" customWidth="1"/>
    <col min="13009" max="13009" width="91.875" style="13" customWidth="1"/>
    <col min="13010" max="13261" width="9" style="13"/>
    <col min="13262" max="13262" width="0" style="13" hidden="1" customWidth="1"/>
    <col min="13263" max="13263" width="1" style="13" customWidth="1"/>
    <col min="13264" max="13264" width="21.75" style="13" customWidth="1"/>
    <col min="13265" max="13265" width="91.875" style="13" customWidth="1"/>
    <col min="13266" max="13517" width="9" style="13"/>
    <col min="13518" max="13518" width="0" style="13" hidden="1" customWidth="1"/>
    <col min="13519" max="13519" width="1" style="13" customWidth="1"/>
    <col min="13520" max="13520" width="21.75" style="13" customWidth="1"/>
    <col min="13521" max="13521" width="91.875" style="13" customWidth="1"/>
    <col min="13522" max="13773" width="9" style="13"/>
    <col min="13774" max="13774" width="0" style="13" hidden="1" customWidth="1"/>
    <col min="13775" max="13775" width="1" style="13" customWidth="1"/>
    <col min="13776" max="13776" width="21.75" style="13" customWidth="1"/>
    <col min="13777" max="13777" width="91.875" style="13" customWidth="1"/>
    <col min="13778" max="14029" width="9" style="13"/>
    <col min="14030" max="14030" width="0" style="13" hidden="1" customWidth="1"/>
    <col min="14031" max="14031" width="1" style="13" customWidth="1"/>
    <col min="14032" max="14032" width="21.75" style="13" customWidth="1"/>
    <col min="14033" max="14033" width="91.875" style="13" customWidth="1"/>
    <col min="14034" max="14285" width="9" style="13"/>
    <col min="14286" max="14286" width="0" style="13" hidden="1" customWidth="1"/>
    <col min="14287" max="14287" width="1" style="13" customWidth="1"/>
    <col min="14288" max="14288" width="21.75" style="13" customWidth="1"/>
    <col min="14289" max="14289" width="91.875" style="13" customWidth="1"/>
    <col min="14290" max="14541" width="9" style="13"/>
    <col min="14542" max="14542" width="0" style="13" hidden="1" customWidth="1"/>
    <col min="14543" max="14543" width="1" style="13" customWidth="1"/>
    <col min="14544" max="14544" width="21.75" style="13" customWidth="1"/>
    <col min="14545" max="14545" width="91.875" style="13" customWidth="1"/>
    <col min="14546" max="14797" width="9" style="13"/>
    <col min="14798" max="14798" width="0" style="13" hidden="1" customWidth="1"/>
    <col min="14799" max="14799" width="1" style="13" customWidth="1"/>
    <col min="14800" max="14800" width="21.75" style="13" customWidth="1"/>
    <col min="14801" max="14801" width="91.875" style="13" customWidth="1"/>
    <col min="14802" max="15053" width="9" style="13"/>
    <col min="15054" max="15054" width="0" style="13" hidden="1" customWidth="1"/>
    <col min="15055" max="15055" width="1" style="13" customWidth="1"/>
    <col min="15056" max="15056" width="21.75" style="13" customWidth="1"/>
    <col min="15057" max="15057" width="91.875" style="13" customWidth="1"/>
    <col min="15058" max="15309" width="9" style="13"/>
    <col min="15310" max="15310" width="0" style="13" hidden="1" customWidth="1"/>
    <col min="15311" max="15311" width="1" style="13" customWidth="1"/>
    <col min="15312" max="15312" width="21.75" style="13" customWidth="1"/>
    <col min="15313" max="15313" width="91.875" style="13" customWidth="1"/>
    <col min="15314" max="15565" width="9" style="13"/>
    <col min="15566" max="15566" width="0" style="13" hidden="1" customWidth="1"/>
    <col min="15567" max="15567" width="1" style="13" customWidth="1"/>
    <col min="15568" max="15568" width="21.75" style="13" customWidth="1"/>
    <col min="15569" max="15569" width="91.875" style="13" customWidth="1"/>
    <col min="15570" max="15821" width="9" style="13"/>
    <col min="15822" max="15822" width="0" style="13" hidden="1" customWidth="1"/>
    <col min="15823" max="15823" width="1" style="13" customWidth="1"/>
    <col min="15824" max="15824" width="21.75" style="13" customWidth="1"/>
    <col min="15825" max="15825" width="91.875" style="13" customWidth="1"/>
    <col min="15826" max="16384" width="9" style="13"/>
  </cols>
  <sheetData>
    <row r="1" spans="2:6" s="12" customFormat="1" ht="21" customHeight="1">
      <c r="C1" s="184" t="s">
        <v>298</v>
      </c>
      <c r="D1" s="185"/>
    </row>
    <row r="2" spans="2:6" ht="17.25" customHeight="1">
      <c r="C2" s="186" t="s">
        <v>45</v>
      </c>
      <c r="D2" s="186"/>
    </row>
    <row r="3" spans="2:6" ht="29.25" customHeight="1">
      <c r="C3" s="94" t="s">
        <v>108</v>
      </c>
      <c r="D3" s="45" t="s">
        <v>317</v>
      </c>
    </row>
    <row r="4" spans="2:6" ht="42.75" customHeight="1">
      <c r="C4" s="11" t="s">
        <v>256</v>
      </c>
      <c r="D4" s="24" t="s">
        <v>255</v>
      </c>
      <c r="F4" s="19"/>
    </row>
    <row r="5" spans="2:6" ht="42" customHeight="1">
      <c r="C5" s="11" t="s">
        <v>266</v>
      </c>
      <c r="D5" s="24" t="s">
        <v>267</v>
      </c>
      <c r="F5" s="19"/>
    </row>
    <row r="6" spans="2:6" ht="29.25" customHeight="1">
      <c r="C6" s="89" t="s">
        <v>292</v>
      </c>
      <c r="D6" s="24" t="s">
        <v>293</v>
      </c>
      <c r="F6" s="19"/>
    </row>
    <row r="7" spans="2:6" ht="45.75" customHeight="1">
      <c r="C7" s="86" t="s">
        <v>288</v>
      </c>
      <c r="D7" s="24" t="s">
        <v>290</v>
      </c>
      <c r="F7" s="19"/>
    </row>
    <row r="8" spans="2:6" ht="45" customHeight="1">
      <c r="C8" s="83" t="s">
        <v>280</v>
      </c>
      <c r="D8" s="24" t="s">
        <v>332</v>
      </c>
      <c r="F8" s="19"/>
    </row>
    <row r="9" spans="2:6" ht="32.25" customHeight="1">
      <c r="C9" s="11" t="s">
        <v>271</v>
      </c>
      <c r="D9" s="24" t="s">
        <v>270</v>
      </c>
      <c r="F9" s="19"/>
    </row>
    <row r="10" spans="2:6" ht="35.25" customHeight="1">
      <c r="C10" s="11" t="s">
        <v>279</v>
      </c>
      <c r="D10" s="24" t="s">
        <v>278</v>
      </c>
      <c r="F10" s="19"/>
    </row>
    <row r="11" spans="2:6" ht="35.25" customHeight="1">
      <c r="C11" s="11" t="s">
        <v>296</v>
      </c>
      <c r="D11" s="24" t="s">
        <v>297</v>
      </c>
      <c r="F11" s="19"/>
    </row>
    <row r="12" spans="2:6" ht="60" customHeight="1">
      <c r="B12" s="13" t="s">
        <v>318</v>
      </c>
      <c r="C12" s="11" t="s">
        <v>108</v>
      </c>
      <c r="D12" s="46" t="s">
        <v>316</v>
      </c>
    </row>
    <row r="13" spans="2:6" ht="24.75" customHeight="1">
      <c r="C13" s="183" t="s">
        <v>107</v>
      </c>
      <c r="D13" s="188"/>
    </row>
    <row r="14" spans="2:6" ht="45.75" customHeight="1">
      <c r="C14" s="11" t="s">
        <v>218</v>
      </c>
      <c r="D14" s="24" t="s">
        <v>331</v>
      </c>
    </row>
    <row r="15" spans="2:6" ht="39" customHeight="1">
      <c r="C15" s="11" t="s">
        <v>249</v>
      </c>
      <c r="D15" s="24" t="s">
        <v>272</v>
      </c>
    </row>
    <row r="16" spans="2:6" ht="39" customHeight="1">
      <c r="C16" s="76" t="s">
        <v>261</v>
      </c>
      <c r="D16" s="24" t="s">
        <v>281</v>
      </c>
    </row>
    <row r="17" spans="3:4" ht="35.25" customHeight="1">
      <c r="C17" s="81" t="s">
        <v>265</v>
      </c>
      <c r="D17" s="24" t="s">
        <v>264</v>
      </c>
    </row>
    <row r="18" spans="3:4" ht="45" customHeight="1">
      <c r="C18" s="65" t="s">
        <v>269</v>
      </c>
      <c r="D18" s="24" t="s">
        <v>268</v>
      </c>
    </row>
    <row r="19" spans="3:4" ht="18.75" customHeight="1">
      <c r="C19" s="187" t="s">
        <v>111</v>
      </c>
      <c r="D19" s="187"/>
    </row>
    <row r="20" spans="3:4" ht="32.25" customHeight="1">
      <c r="C20" s="47" t="s">
        <v>54</v>
      </c>
      <c r="D20" s="24" t="s">
        <v>138</v>
      </c>
    </row>
    <row r="21" spans="3:4" ht="36.75" customHeight="1">
      <c r="C21" s="11" t="s">
        <v>94</v>
      </c>
      <c r="D21" s="24" t="s">
        <v>143</v>
      </c>
    </row>
    <row r="22" spans="3:4" ht="34.5" customHeight="1">
      <c r="C22" s="23" t="s">
        <v>126</v>
      </c>
      <c r="D22" s="24" t="s">
        <v>146</v>
      </c>
    </row>
    <row r="23" spans="3:4" ht="38.25" customHeight="1">
      <c r="C23" s="11" t="s">
        <v>117</v>
      </c>
      <c r="D23" s="24" t="s">
        <v>283</v>
      </c>
    </row>
    <row r="24" spans="3:4" ht="30" customHeight="1">
      <c r="C24" s="25" t="s">
        <v>128</v>
      </c>
      <c r="D24" s="24" t="s">
        <v>284</v>
      </c>
    </row>
    <row r="25" spans="3:4" ht="35.25" customHeight="1">
      <c r="C25" s="23" t="s">
        <v>150</v>
      </c>
      <c r="D25" s="24" t="s">
        <v>149</v>
      </c>
    </row>
    <row r="26" spans="3:4" ht="26.25" customHeight="1">
      <c r="C26" s="11" t="s">
        <v>158</v>
      </c>
      <c r="D26" s="24" t="s">
        <v>186</v>
      </c>
    </row>
    <row r="27" spans="3:4" ht="31.5" customHeight="1">
      <c r="C27" s="11" t="s">
        <v>217</v>
      </c>
      <c r="D27" s="24" t="s">
        <v>285</v>
      </c>
    </row>
    <row r="28" spans="3:4" ht="32.25" customHeight="1">
      <c r="C28" s="11" t="s">
        <v>258</v>
      </c>
      <c r="D28" s="24" t="s">
        <v>257</v>
      </c>
    </row>
    <row r="29" spans="3:4" ht="25.5" customHeight="1">
      <c r="C29" s="11" t="s">
        <v>227</v>
      </c>
      <c r="D29" s="24" t="s">
        <v>289</v>
      </c>
    </row>
    <row r="30" spans="3:4" ht="18.75" customHeight="1">
      <c r="C30" s="183" t="s">
        <v>112</v>
      </c>
      <c r="D30" s="183"/>
    </row>
    <row r="31" spans="3:4" ht="43.5" customHeight="1">
      <c r="C31" s="23" t="s">
        <v>150</v>
      </c>
      <c r="D31" s="24" t="s">
        <v>250</v>
      </c>
    </row>
    <row r="32" spans="3:4" ht="18" customHeight="1">
      <c r="C32" s="183" t="s">
        <v>151</v>
      </c>
      <c r="D32" s="183"/>
    </row>
    <row r="33" spans="3:4" ht="36.75" customHeight="1">
      <c r="C33" s="11" t="s">
        <v>170</v>
      </c>
      <c r="D33" s="24" t="s">
        <v>171</v>
      </c>
    </row>
    <row r="34" spans="3:4" ht="33" customHeight="1">
      <c r="C34" s="23" t="s">
        <v>157</v>
      </c>
      <c r="D34" s="24" t="s">
        <v>156</v>
      </c>
    </row>
    <row r="35" spans="3:4" ht="44.25" customHeight="1">
      <c r="C35" s="11" t="s">
        <v>178</v>
      </c>
      <c r="D35" s="24" t="s">
        <v>179</v>
      </c>
    </row>
    <row r="36" spans="3:4" ht="39.75" customHeight="1"/>
    <row r="37" spans="3:4" ht="43.5" customHeight="1"/>
    <row r="38" spans="3:4" ht="57" customHeight="1"/>
  </sheetData>
  <mergeCells count="6">
    <mergeCell ref="C32:D32"/>
    <mergeCell ref="C1:D1"/>
    <mergeCell ref="C2:D2"/>
    <mergeCell ref="C19:D19"/>
    <mergeCell ref="C13:D13"/>
    <mergeCell ref="C30:D30"/>
  </mergeCells>
  <pageMargins left="0" right="0" top="0" bottom="0" header="0" footer="0"/>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المؤشرات الكلية</vt:lpstr>
      <vt:lpstr>منصة النظامي</vt:lpstr>
      <vt:lpstr>اجانب للمنصة النظامي</vt:lpstr>
      <vt:lpstr>منصة الثاني</vt:lpstr>
      <vt:lpstr>اجانب منصة ثاني</vt:lpstr>
      <vt:lpstr>سوق الثالث</vt:lpstr>
      <vt:lpstr>الغير المتداولة</vt:lpstr>
      <vt:lpstr>الشركات الموقوفة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karam</cp:lastModifiedBy>
  <cp:lastPrinted>2022-08-10T10:46:03Z</cp:lastPrinted>
  <dcterms:created xsi:type="dcterms:W3CDTF">2018-01-02T05:37:56Z</dcterms:created>
  <dcterms:modified xsi:type="dcterms:W3CDTF">2022-08-10T10:46:41Z</dcterms:modified>
</cp:coreProperties>
</file>