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230" windowWidth="20115" windowHeight="1185" firstSheet="2" activeTab="7"/>
  </bookViews>
  <sheets>
    <sheet name="المؤشرات الكلية" sheetId="11" r:id="rId1"/>
    <sheet name="منصة النظامي" sheetId="15" r:id="rId2"/>
    <sheet name="اجانب للمنصة النظامي" sheetId="16" r:id="rId3"/>
    <sheet name="منصة الثاني" sheetId="12" r:id="rId4"/>
    <sheet name="سوق الثالث" sheetId="10" r:id="rId5"/>
    <sheet name="الغير المتداولة" sheetId="8" r:id="rId6"/>
    <sheet name="الشركات الموقوفة" sheetId="4" r:id="rId7"/>
    <sheet name="اخبار الشركات" sheetId="5" r:id="rId8"/>
  </sheets>
  <calcPr calcId="145621"/>
</workbook>
</file>

<file path=xl/calcChain.xml><?xml version="1.0" encoding="utf-8"?>
<calcChain xmlns="http://schemas.openxmlformats.org/spreadsheetml/2006/main">
  <c r="F22" i="16" l="1"/>
  <c r="E22" i="16"/>
  <c r="D22" i="16"/>
  <c r="F19" i="16"/>
  <c r="E19" i="16"/>
  <c r="D19" i="16"/>
  <c r="F16" i="16"/>
  <c r="E16" i="16"/>
  <c r="E23" i="16" s="1"/>
  <c r="D16" i="16"/>
  <c r="D23" i="16" s="1"/>
  <c r="F9" i="16"/>
  <c r="E9" i="16"/>
  <c r="D9" i="16"/>
  <c r="F6" i="16"/>
  <c r="E6" i="16"/>
  <c r="D6" i="16"/>
  <c r="D10" i="16" s="1"/>
  <c r="E10" i="16" l="1"/>
  <c r="F23" i="16"/>
  <c r="F10" i="16"/>
  <c r="L10" i="15"/>
  <c r="M10" i="15"/>
  <c r="N10" i="15"/>
  <c r="L29" i="15"/>
  <c r="M29" i="15"/>
  <c r="N29" i="15"/>
  <c r="L9" i="12"/>
  <c r="M9" i="12"/>
  <c r="K9" i="12"/>
  <c r="L33" i="15"/>
  <c r="L37" i="15" s="1"/>
  <c r="M33" i="15"/>
  <c r="N33" i="15"/>
  <c r="N37" i="15" s="1"/>
  <c r="L19" i="15"/>
  <c r="M19" i="15"/>
  <c r="M37" i="15" s="1"/>
  <c r="N19" i="15"/>
  <c r="L14" i="15"/>
  <c r="M14" i="15"/>
  <c r="N14" i="15"/>
  <c r="L12" i="10"/>
  <c r="L16" i="10" s="1"/>
  <c r="M12" i="10"/>
  <c r="M16" i="10" s="1"/>
  <c r="N12" i="10"/>
  <c r="N16" i="10" s="1"/>
</calcChain>
</file>

<file path=xl/sharedStrings.xml><?xml version="1.0" encoding="utf-8"?>
<sst xmlns="http://schemas.openxmlformats.org/spreadsheetml/2006/main" count="474" uniqueCount="334">
  <si>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</si>
  <si>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</si>
  <si>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</si>
  <si>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</si>
  <si>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</si>
  <si>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</si>
  <si>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</si>
  <si>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</si>
  <si>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</si>
  <si>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</si>
  <si>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</si>
  <si>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</si>
  <si>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</si>
  <si>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</si>
  <si>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</si>
  <si>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</si>
  <si>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</si>
  <si>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</si>
  <si>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</si>
  <si>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</si>
  <si>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</si>
  <si>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</si>
  <si>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</si>
  <si>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</si>
  <si>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</si>
  <si>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</si>
  <si>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</si>
  <si>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</si>
  <si>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</si>
  <si>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</si>
  <si>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</si>
  <si>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</si>
  <si>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</si>
  <si>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</si>
  <si>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</si>
  <si>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>مصرف الاقتصاد (BEFI)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</si>
  <si>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</si>
  <si>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</si>
  <si>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</si>
  <si>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</si>
  <si>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</si>
  <si>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</si>
  <si>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</si>
  <si>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</si>
  <si>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 xml:space="preserve"> الشركات الموقوفة عن التداول بقرار من هيئة الاوراق المالية </t>
  </si>
  <si>
    <t>مصرف القابض الاسلامي</t>
  </si>
  <si>
    <t>قطاع الفنادق والسياحة</t>
  </si>
  <si>
    <t>الحمراء للتأمين</t>
  </si>
  <si>
    <t>NHAM</t>
  </si>
  <si>
    <t>أولاً : أخبار الشركات .</t>
  </si>
  <si>
    <t>الموقوفة بقرار من الهيئة</t>
  </si>
  <si>
    <t>انتاج وتسويق اللحوم</t>
  </si>
  <si>
    <t>AIPM</t>
  </si>
  <si>
    <t>السجاد والمفروشات</t>
  </si>
  <si>
    <t>IITC</t>
  </si>
  <si>
    <t>المنتجات الزراعية</t>
  </si>
  <si>
    <t>AIRP</t>
  </si>
  <si>
    <t>الاهلية للتأمين</t>
  </si>
  <si>
    <t>NAHF</t>
  </si>
  <si>
    <t>BQAB</t>
  </si>
  <si>
    <t>SBPT</t>
  </si>
  <si>
    <t>بغداد العراق للنقل العام</t>
  </si>
  <si>
    <t>BELF</t>
  </si>
  <si>
    <t xml:space="preserve">مصرف ايلاف الاسلامي </t>
  </si>
  <si>
    <t>الحمراء للتأمين (NHAM)</t>
  </si>
  <si>
    <t>IMOS</t>
  </si>
  <si>
    <t xml:space="preserve">الخياطة الحديثة </t>
  </si>
  <si>
    <t>AAHP</t>
  </si>
  <si>
    <t xml:space="preserve">الاهلية للانتاج الزراعي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</si>
  <si>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</si>
  <si>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</si>
  <si>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</si>
  <si>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</si>
  <si>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</si>
  <si>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</si>
  <si>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</si>
  <si>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</si>
  <si>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</si>
  <si>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</si>
  <si>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>مصرف العربية الاسلامي</t>
  </si>
  <si>
    <t>بغداد لمواد التغليف</t>
  </si>
  <si>
    <t>IBPM</t>
  </si>
  <si>
    <t>BGUC</t>
  </si>
  <si>
    <t xml:space="preserve">مصرف الخليج </t>
  </si>
  <si>
    <t xml:space="preserve">المصرف العراقي الاسلامي </t>
  </si>
  <si>
    <t>BIIB</t>
  </si>
  <si>
    <t>مصرف الراجح (BRAJ)</t>
  </si>
  <si>
    <t>عدم تقديم الافصاح السنوي لعام 2018 ، 2019 ، 2020 .</t>
  </si>
  <si>
    <t>عدم تقديم البيانات المالية السنوية لعام 2020 . سعر الاغلاق (1.000) دينار.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</si>
  <si>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</si>
  <si>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</si>
  <si>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</si>
  <si>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</si>
  <si>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</si>
  <si>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</si>
  <si>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</si>
  <si>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</si>
  <si>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</si>
  <si>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</si>
  <si>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</si>
  <si>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</si>
  <si>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HKAR</t>
  </si>
  <si>
    <t xml:space="preserve">فنادق كربلاء </t>
  </si>
  <si>
    <t>مصرف الائتمان</t>
  </si>
  <si>
    <t>BROI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</si>
  <si>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</si>
  <si>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مصرف الموصل</t>
  </si>
  <si>
    <t>BMFI</t>
  </si>
  <si>
    <t>انتاج الالبسة الجاهزة (IRMC)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</si>
  <si>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</si>
  <si>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</si>
  <si>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</si>
  <si>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</si>
  <si>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</si>
  <si>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</si>
  <si>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</si>
  <si>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</si>
  <si>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</si>
  <si>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</si>
  <si>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</si>
  <si>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</si>
  <si>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</si>
  <si>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</si>
  <si>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</si>
  <si>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فندق فلسطين (HPAL)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</si>
  <si>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</si>
  <si>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</si>
  <si>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</si>
  <si>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</si>
  <si>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اربيل</t>
  </si>
  <si>
    <t>BERI</t>
  </si>
  <si>
    <t>مصرف بغداد</t>
  </si>
  <si>
    <t>BBOB</t>
  </si>
  <si>
    <t>مصرف المستشار الاسلامي (BMUI)</t>
  </si>
  <si>
    <t xml:space="preserve">مصرف الانصاري الاسلامي </t>
  </si>
  <si>
    <t>BANS</t>
  </si>
  <si>
    <t>HASH</t>
  </si>
  <si>
    <t>فندق اشور</t>
  </si>
  <si>
    <t>المعدنية والدراجات</t>
  </si>
  <si>
    <t>IMIB</t>
  </si>
  <si>
    <t>مصرف الاقليم التجاري</t>
  </si>
  <si>
    <t>BRTB</t>
  </si>
  <si>
    <t>الكندي لانتاج اللقاحات</t>
  </si>
  <si>
    <t>IKLV</t>
  </si>
  <si>
    <t>IMCI</t>
  </si>
  <si>
    <t>الصنائع الكيمياوية العصرية</t>
  </si>
  <si>
    <t>الفلوجة لانتاج المواد الانشائية(IFCM)</t>
  </si>
  <si>
    <t xml:space="preserve">الكيمياوية والبلاستيكية </t>
  </si>
  <si>
    <t>INCP</t>
  </si>
  <si>
    <t>مجموع قطاع الخدمات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</si>
  <si>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</si>
  <si>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</si>
  <si>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</si>
  <si>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</si>
  <si>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</si>
  <si>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</si>
  <si>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</si>
  <si>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</si>
  <si>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</si>
  <si>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</si>
  <si>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</si>
  <si>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2022/3/24.</t>
  </si>
  <si>
    <t>المصرف التجاري</t>
  </si>
  <si>
    <t>BCOI</t>
  </si>
  <si>
    <t>مصرف الثقة الدولي</t>
  </si>
  <si>
    <t>BTRU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</si>
  <si>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الشركات.حصلت موافقة هيئة الاوراق المالية على تمديد فترة اضافة اسهم الشركة لمدة اربعة اشهر من تاريخ 2022/4/6.</t>
  </si>
  <si>
    <t>HISH</t>
  </si>
  <si>
    <t>فنادق عشتار</t>
  </si>
  <si>
    <t>قررت الهيئة العامة في اجتماعها المنعقد في 2021/9/16 زيادة رأسمال الشركة من (200) مليار دينار الى (207) مليار دينار وفق المادة (55/ثانيا ) من قانون الشركات ومن (207) مليار دينار الى (250) مليار دينار وفق المادة (55/اولاً) من قانون الشركات.حصلت موافقة هيئة الاوراق المالية على تمديد فترة اضافة اسهم الشركة لمدة اربعة اشهر من تاريخ 2022/4/16.</t>
  </si>
  <si>
    <t>IBSD</t>
  </si>
  <si>
    <t xml:space="preserve">بغداد للمشروبات الغازية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</si>
  <si>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</t>
  </si>
  <si>
    <t>المنصور الدوائية</t>
  </si>
  <si>
    <t>IMAP</t>
  </si>
  <si>
    <t>قررت الهيئة العامة في اجتماعها المنعقد في 2022/5/7 زيادة راس مال الشركة من (9.914.267.350) دينار الى (16) مليار  وفق المادة (55/ اولا) من قانون الشركات.</t>
  </si>
  <si>
    <t>المنصور الدوائية(IMAP)</t>
  </si>
  <si>
    <t>خامساً : توزيع الارباح</t>
  </si>
  <si>
    <t>مصرف الاتحاد العراقي</t>
  </si>
  <si>
    <t>BUOI</t>
  </si>
  <si>
    <t>فنادق المنصور</t>
  </si>
  <si>
    <t>HMAN</t>
  </si>
  <si>
    <t>تعلن الشركة عن البدء بتوزيع الارباح السنوية للمساهمين الذين يمتلكون (20) مليون سهما (الوجبة الاولى) في مقر الشركة اعتبارا من يوم 2022/5/16 ايام (الاثنين والاربعاء) مع جلب المستمسكات الثبوتية او بموجب وكالة مصدقة.</t>
  </si>
  <si>
    <t>تعلن الشركة عن البدء بتوزيع الارباح السنوية لعام 2020  للمساهمين  في مقر الشركة اعتبارا من يوم 2022/5/25 من الساعة العاشرة صباحا الى الساعة الثانية ظهرا مع جلب المستمسكات الثبوتية او بموجب وكالة مصدقة.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</si>
  <si>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 ، 2019 ،انتخاب رئيس واعضاء مجلس مجلس وتعديل المادة الخامسة من عقد تاسيس. تم إيقاف التداول على أسهم الشركة إعتباراً من جلسة الاحد 2022/1/9 .</t>
  </si>
  <si>
    <t>فنادق عشتار (HISH)</t>
  </si>
  <si>
    <t>فندق بغداد (HBAG)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</si>
  <si>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</si>
  <si>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</si>
  <si>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</si>
  <si>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</si>
  <si>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</si>
  <si>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</si>
  <si>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</si>
  <si>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</si>
  <si>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</si>
  <si>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</si>
  <si>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</si>
  <si>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</si>
  <si>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المعمورة العقارية (SMRI)</t>
  </si>
  <si>
    <t>تعلن الشركة عن البدء بتوزيع الارباح السنوية للمساهمين بنسبة (6%) من راس المال المدفوع في مقر الشركة اعتبارا من يوم 2022/6/20  مع جلب المستمسكات الثبوتية او بموجب وكالة مصدقة لغاية الساعة الثانية عشر ونصف ظهرا طيلة ايام الاسبوع عدا يوم الخميس.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</si>
  <si>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</si>
  <si>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</si>
  <si>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</si>
  <si>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</si>
  <si>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</si>
  <si>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</si>
  <si>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>مصرف زين العراق الاسلامي</t>
  </si>
  <si>
    <t>BZII</t>
  </si>
  <si>
    <t>آسياسيل للاتصالات (TASC)</t>
  </si>
  <si>
    <t>تعلن الشركة عن البدء بتوزيع الارباح السنوية للمساهمين بنسبة (100%) من راس المال الشركة في فرعي الجادرية  مجاور فندق كورال والاعظمية  شارع عمر بن عبدالعزيز للمصرف الاهلي  اعتبارا من يوم الاحد 2022/6/19. علما ان الشركة تشترط وجود هذا التخويل (نسخة اصلية) مع كتاب شركة الوساطة الذي يتم بموجبة طلب الارباح.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</si>
  <si>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</si>
  <si>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</si>
  <si>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</si>
  <si>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</si>
  <si>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</si>
  <si>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</si>
  <si>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</si>
  <si>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</si>
  <si>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</si>
  <si>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فندق السدير</t>
  </si>
  <si>
    <t>HSAD</t>
  </si>
  <si>
    <t>مصرف العالم الاسلامي</t>
  </si>
  <si>
    <t>BWOR</t>
  </si>
  <si>
    <t>الاستثمارات السياحية</t>
  </si>
  <si>
    <t>HNTI</t>
  </si>
  <si>
    <t>الامين للتأمين</t>
  </si>
  <si>
    <t>NAME</t>
  </si>
  <si>
    <t>مجموع السوق</t>
  </si>
  <si>
    <t>مصرف بابل</t>
  </si>
  <si>
    <t>BBAY</t>
  </si>
  <si>
    <t>BNOR</t>
  </si>
  <si>
    <t>مصرف الشمال</t>
  </si>
  <si>
    <t>SBAG</t>
  </si>
  <si>
    <t>SILT</t>
  </si>
  <si>
    <t>SIGT</t>
  </si>
  <si>
    <t xml:space="preserve">نقل المنتجات النفطية 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</si>
  <si>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</si>
  <si>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</si>
  <si>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</si>
  <si>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</si>
  <si>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</si>
  <si>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</si>
  <si>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</si>
  <si>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</si>
  <si>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AMAP</t>
  </si>
  <si>
    <t>الحديثة للانتاج الحيواني</t>
  </si>
  <si>
    <t>الخير للاستثمار المالي</t>
  </si>
  <si>
    <t>VKHF</t>
  </si>
  <si>
    <t>VBAT</t>
  </si>
  <si>
    <t>الباتك للاستثمارات المالية</t>
  </si>
  <si>
    <t>الخليج للتأمين(NGIR)</t>
  </si>
  <si>
    <t>الامين للتأمين(NAME)</t>
  </si>
  <si>
    <t>قررت الهيئة العامة في اجتماعها المنعقد في 2022/6/27 زيادة راسمال الشركة من (4.690.108.076) الى (5) مليار دينار  وفق المادة (55/ثانيا) من قانون الشركات</t>
  </si>
  <si>
    <t>مصرف العطاء الاسلامي (BLAD)</t>
  </si>
  <si>
    <t>سد الموصل السياحية</t>
  </si>
  <si>
    <t>HTVM</t>
  </si>
  <si>
    <t xml:space="preserve">ابداع الشرق الاوسط </t>
  </si>
  <si>
    <t>SIBD</t>
  </si>
  <si>
    <t>مصرف آشور(BASH)</t>
  </si>
  <si>
    <t>الهلال الصناعية(IHLI)</t>
  </si>
  <si>
    <t>طريق الخازر للمواد الانشائية (IKHC)</t>
  </si>
  <si>
    <t>الوطنية لصناعات الاثاث المنزلي(IHFI)</t>
  </si>
  <si>
    <t>المصرف الاهلي(BNOI)</t>
  </si>
  <si>
    <t>عدم تقديم البيانات المالية الفصلية للفصل الاول لعام 2022 .سعر الاغلاق (0.430) دينار.</t>
  </si>
  <si>
    <t>عدم تقديم البيانات المالية الفصلية للفصل الاول لعام 2022 .سعر الاغلاق (2.020) دينار.</t>
  </si>
  <si>
    <t>عدم تقديم البيانات المالية الفصلية للفصل الاول لعام 2022 .سعر الاغلاق (0.420) دينار.</t>
  </si>
  <si>
    <t>عدم تقديم البيانات المالية الفصلية للفصل الاول لعام 2022 .سعر الاغلاق (1.710) دينار.</t>
  </si>
  <si>
    <t>عدم تقديم البيانات المالية الفصلية للفصل الاول لعام 2022 .سعر الاغلاق (0.720) دينار.</t>
  </si>
  <si>
    <t>المؤشرات الكلية لتداول الاسهم في سوق العراق للاوراق المالية</t>
  </si>
  <si>
    <t>نقطة</t>
  </si>
  <si>
    <t>عقد</t>
  </si>
  <si>
    <t>دينار</t>
  </si>
  <si>
    <t>سهم</t>
  </si>
  <si>
    <t xml:space="preserve">نسبة التغير </t>
  </si>
  <si>
    <t>المصرف الوطني الاسلامي</t>
  </si>
  <si>
    <t>BNAI</t>
  </si>
  <si>
    <t>صناعة وتجارة الكارتون (IICM)</t>
  </si>
  <si>
    <t>عدم تقديم البيانات المالية السنوية لعام 2020 ولانتهاء المدة القانونية  . سعر الاغلاق (0.920) دينار.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</si>
  <si>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</si>
  <si>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</si>
  <si>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</si>
  <si>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</si>
  <si>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</si>
  <si>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</si>
  <si>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</si>
  <si>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</si>
  <si>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</si>
  <si>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>السجاد والمفروشات(IITC)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</si>
  <si>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</si>
  <si>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</si>
  <si>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</si>
  <si>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</si>
  <si>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</si>
  <si>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سيعقد إجتماع الهيئة العامة للشركة يوم الاحد الموافق 2022/8/7 الساعة العاشرة صباحاً في جمعية الاقتصاديين العراقيين ، مناقشة الحسابات الختامية للسنة المالية المنتهية في 2021/12/31 ، مناقشة مقسوم الارباح . سيتم إيقاف التداول على أسهم الشركة إعتباراً من جلسة الثلاثاء 2022/8/2 .</t>
  </si>
  <si>
    <t>سيعقد إجتماع الهيئة العامة للشركة يوم الاربعاء الموافق 2022/8/17 الساعة العاشرة صباحاً في مقر الشركة ، مناقشة الحسابات الختامية للسنة المالية المنتهية في 2021/12/31 ، مناقشة مقسوم الارباح ، مناقشة تقليص عدد اعضاء الهيئة من (7) الى (5) اعضاء اصليين ومثلهم احتياط . سيتم إيقاف التداول على أسهم الشركة إعتباراً من جلسة الاحد 2022/8/14 .</t>
  </si>
  <si>
    <t>الخياطة الحديثة (IMOS)</t>
  </si>
  <si>
    <t>قررت الهيئة العامة في اجتماعها المنعقد في 2022/3/3 زيادة راسمال الشركة من (250) الى (265) مليار دينار  وفق المادة (56/رابعا) من قانون الشركات .حصلت موافقة هيئة الاوراق المالية على تمديد فترة اضافة اسهم الشركة لمدة اربعة اشهر من تاريخ 2022/7/3.</t>
  </si>
  <si>
    <t>مصرف العالم الاسلامي(BWOR)</t>
  </si>
  <si>
    <t>سيعقد إجتماع الهيئة العامة للشركة يوم الجمعة الموافق 2022/7/29 الساعة الثانية عشرا صباحا في محافظة اربيل- فندق اربيل الدولي ،   مناقشة الحسابات الختامية للسنة المالية المنتهية في 2021/12/31 ، مناقشة مقسوم الارباح لعام 2021  ، مناقشة التصويت التراكمي . تم إيقاف التداول على أسهم الشركة إعتباراً من جلسة الثلاثاء 2022/7/26  .</t>
  </si>
  <si>
    <t>سيعقد إجتماع الهيئة العامة للشركة يوم الاحد الموافق 2022/7/31 الساعة العاشرة صباحا في مقر الشركة،  لانتخاب (7) اعضاء اصليين ومثلهم احتياط . تم إيقاف التداول على أسهم الشركة إعتباراً من جلسة الثلاثاء 2022/7/26  .</t>
  </si>
  <si>
    <t>المصرف الدولي الاسلامي</t>
  </si>
  <si>
    <t>BINT</t>
  </si>
  <si>
    <t>سيعقد إجتماع الهيئة العامة للشركة يوم الثلاثاء الموافق 2022/8/9 الساعة العاشرة صباحاً في قاعة المصرف الوطني/الادارة العامة ، مناقشة الحسابات الختامية للسنة المالية المنتهية في 2021/12/31 ، مناقشة العجز المتراكم . سيتم إيقاف التداول على أسهم الشركة إعتباراً من جلسة الخميس 2022/8/4 .</t>
  </si>
  <si>
    <t>الصنائع الكيمياوية العصرية(IMCI)</t>
  </si>
  <si>
    <t>عدم تقديم البيانات المالية السنوية لعام 2020 ولانتهاء المدة القانونية  . سعر الاغلاق (8.250) دينار. علما ان الشركة موقوفة من تاريخ 2022/1/9 لجتماع الهيئة العامة.</t>
  </si>
  <si>
    <t>سيعقد إجتماع الهيئة العامة للشركة يوم الاحد الموافق 2022/7/17 الساعة العاشرة صباحا في مقر الشركة ، انتخاب مجلس ادارة جديد من (4) اعضاء اصليين ومثلهم احتياط ، واستمرار ايقاف التداول من قبل هيئة الاوراق المالية لانتهاء المدة القانونية وعدم تقديم البيانات المالية لسنة 2020</t>
  </si>
  <si>
    <t>فندق بابل</t>
  </si>
  <si>
    <t>HBAY</t>
  </si>
  <si>
    <t>سيعقد إجتماع الهيئة العامة للشركة يوم الثلاثاء الموافق 2022/8/2 الساعة العاشرة صباحاً في قاعة المحطة -بغداد ، مناقشة زيادة راس المال من (250) مليار دينار الى (270) مليار دينار وفق المادة (55/ثانيا) من قانون الشركات. تم إيقاف التداول على أسهم الشركة إعتباراً من جلسة الخميس 2022/7/28 .</t>
  </si>
  <si>
    <t>أخبار الشركات المساهمة المدرجة في سوق العراق للاوراق المالية الاثنين الموافق 2022/8/1</t>
  </si>
  <si>
    <t>سيعقد إجتماع الهيئة العامة للشركة يوم الاحد الموافق 2022/8/14 الساعة العاشرة صباحاً في مقر الشركة ، اقالة المجلس الحالي ، انتخاب مجلس ادارة جديد من (5) اعضاء اصليين ومثلهم احتياط . سيتم إيقاف التداول على أسهم الشركة إعتباراً من جلسة الاربعاء 2022/8/10 .</t>
  </si>
  <si>
    <t>الجلسة (135) لسنة 2022</t>
  </si>
  <si>
    <t>الجلسة (135)  الاثنين الموافق 2022/8/1 نشرة منصة تداول الاسهم النظامية Regular</t>
  </si>
  <si>
    <t xml:space="preserve">جلسة الاثنين الموافق 2022/8/1    - </t>
  </si>
  <si>
    <t>الجلسة (135) الاثنين الموافق 2022/8/1 نشرة منصة التداول الثاني Second</t>
  </si>
  <si>
    <t>نشرة  تداول الاسهم المباعة من غير العراقيين في المنصة النظامي الاثنين الموافق 2022/8/1</t>
  </si>
  <si>
    <t>نشرة  تداول الاسهم المشتراة لغير العراقيين في المنصة النظامي الاثنين الموافق 2022/8/1</t>
  </si>
  <si>
    <t>الجلسة (14) الاثنين الموافق 2022/8/1 نشرة منصة التداول غير المفصحة Undisclosed Comp</t>
  </si>
  <si>
    <t>الشركات غير المتداولة في السوق النظامي لجلسة الاثنين الموافق 2022/8/1</t>
  </si>
  <si>
    <t>*</t>
  </si>
  <si>
    <t>استنادا الى قرار هياة الاوراق المالية المرقم (10/1657) في 2022/7/28 ، سيتم اطلاق التداول على اسهم شركتي (فندق فلسطين والعراقية لصناعة الكارتون) اعتبارا من جلسة الثلاثاء الموافق 2022/8/2 في منصة الشركات غير المفصحة بنسبة 5% في الجلسة الواحدة .</t>
  </si>
  <si>
    <t xml:space="preserve">مصرف بغداد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</si>
  <si>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</si>
  <si>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</si>
  <si>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</si>
  <si>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</si>
  <si>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 xml:space="preserve">قطاع الصناعة </t>
  </si>
  <si>
    <t xml:space="preserve">مجموع قطاع الصناعة </t>
  </si>
  <si>
    <t>المنتجات الزراعية(AIRP)</t>
  </si>
  <si>
    <t>مصرف الخليج (BGUC)</t>
  </si>
  <si>
    <t>سيعقد إجتماع الهيئة العامة للشركة يوم السبت الموافق 2022/8/20 الساعة العاشرة صباحاً في فندق كراند ميلينيوم بمحافظة السليمانية ، مناقشة الحسابات الختامية للسنة المالية المنتهية في 2021/12/31 ،انتخاب اعضاء مجلس ادارة احتياط عدد(2)  . سيتم إيقاف التداول على أسهم الشركة إعتباراً من جلسة الثلاثاء 2022/8/16 .</t>
  </si>
  <si>
    <t>سيعقد إجتماع الهيئة العامة للشركة يوم الاثنين الموافق 2022/8/15 الساعة العاشرة صباحاً في مقر الشركة ، مناقشة الحسابات الختامية للسنة المالية المنتهية في 2022/3/31 ، مناقشة توزيع الفائض المتراكم ، مناقشة معالجة الخسائر . سيتم إيقاف التداول على أسهم الشركة إعتباراً من جلسة الاربعاء 2022/8/10 .</t>
  </si>
  <si>
    <t>الاهلية للانتاج الزراعي (AAHP)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</si>
</sst>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  <font>
      <sz val="16"/>
      <color theme="1"/>
      <name val="Arial"/>
      <family val="2"/>
      <scheme val="minor"/>
    </font>
    <font>
      <b/>
      <sz val="12"/>
      <color rgb="FF00B050"/>
      <name val="Arial"/>
      <family val="2"/>
    </font>
    <font>
      <b/>
      <sz val="12"/>
      <color theme="1"/>
      <name val="Arial"/>
      <family val="2"/>
      <scheme val="minor"/>
    </font>
    <font>
      <b/>
      <sz val="12"/>
      <color rgb="FFFF0000"/>
      <name val="Arial"/>
      <family val="2"/>
    </font>
    <font>
      <b/>
      <sz val="14"/>
      <color theme="0"/>
      <name val="Arial Narrow"/>
      <family val="2"/>
    </font>
    <font>
      <b/>
      <sz val="11"/>
      <color rgb="FF002060"/>
      <name val="Arial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Arial"/>
      <family val="2"/>
      <charset val="178"/>
      <scheme val="minor"/>
    </font>
    <font>
      <sz val="18"/>
      <color rgb="FF002060"/>
      <name val="Arial"/>
      <family val="2"/>
      <scheme val="minor"/>
    </font>
    <font>
      <sz val="18"/>
      <color theme="1"/>
      <name val="Arial"/>
      <family val="2"/>
      <scheme val="minor"/>
    </font>
    <font>
      <sz val="16"/>
      <color rgb="FF002060"/>
      <name val="Arial"/>
      <family val="2"/>
      <scheme val="minor"/>
    </font>
    <font>
      <sz val="12"/>
      <color rgb="FF002060"/>
      <name val="Arial"/>
      <family val="2"/>
    </font>
    <font>
      <b/>
      <sz val="18"/>
      <color rgb="FF002060"/>
      <name val="Arial"/>
      <family val="2"/>
      <scheme val="minor"/>
    </font>
    <font>
      <b/>
      <sz val="14"/>
      <color indexed="56"/>
      <name val="Arial"/>
      <family val="2"/>
    </font>
    <font>
      <b/>
      <sz val="16"/>
      <color rgb="FFFF0000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3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3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3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4" fillId="4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4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4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4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3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42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4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5" fillId="46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5" fillId="4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5" fillId="4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5" fillId="4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5" fillId="4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5" fillId="4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5" fillId="50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5" fillId="51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5" fillId="52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5" fillId="4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5" fillId="4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5" fillId="5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6" fillId="37" borderId="0" applyNumberFormat="0" applyBorder="0" applyAlignment="0" applyProtection="0"/>
    <xf numFmtId="0" fontId="35" fillId="9" borderId="15" applyNumberFormat="0" applyAlignment="0" applyProtection="0"/>
    <xf numFmtId="0" fontId="35" fillId="9" borderId="15" applyNumberFormat="0" applyAlignment="0" applyProtection="0"/>
    <xf numFmtId="0" fontId="17" fillId="54" borderId="21" applyNumberFormat="0" applyAlignment="0" applyProtection="0"/>
    <xf numFmtId="0" fontId="36" fillId="10" borderId="18" applyNumberFormat="0" applyAlignment="0" applyProtection="0"/>
    <xf numFmtId="0" fontId="36" fillId="10" borderId="18" applyNumberFormat="0" applyAlignment="0" applyProtection="0"/>
    <xf numFmtId="0" fontId="18" fillId="55" borderId="2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20" fillId="38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21" fillId="0" borderId="2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22" fillId="0" borderId="2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23" fillId="0" borderId="2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8" borderId="15" applyNumberFormat="0" applyAlignment="0" applyProtection="0"/>
    <xf numFmtId="0" fontId="42" fillId="8" borderId="15" applyNumberFormat="0" applyAlignment="0" applyProtection="0"/>
    <xf numFmtId="0" fontId="24" fillId="41" borderId="21" applyNumberFormat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25" fillId="0" borderId="26" applyNumberFormat="0" applyFill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6" fillId="5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11" borderId="19" applyNumberFormat="0" applyFont="0" applyAlignment="0" applyProtection="0"/>
    <xf numFmtId="0" fontId="32" fillId="11" borderId="19" applyNumberFormat="0" applyFont="0" applyAlignment="0" applyProtection="0"/>
    <xf numFmtId="0" fontId="2" fillId="57" borderId="27" applyNumberFormat="0" applyFont="0" applyAlignment="0" applyProtection="0"/>
    <xf numFmtId="0" fontId="2" fillId="57" borderId="27" applyNumberFormat="0" applyFont="0" applyAlignment="0" applyProtection="0"/>
    <xf numFmtId="0" fontId="45" fillId="9" borderId="16" applyNumberFormat="0" applyAlignment="0" applyProtection="0"/>
    <xf numFmtId="0" fontId="45" fillId="9" borderId="16" applyNumberFormat="0" applyAlignment="0" applyProtection="0"/>
    <xf numFmtId="0" fontId="28" fillId="54" borderId="2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30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54" borderId="30" applyNumberFormat="0" applyAlignment="0" applyProtection="0"/>
    <xf numFmtId="0" fontId="24" fillId="41" borderId="30" applyNumberFormat="0" applyAlignment="0" applyProtection="0"/>
    <xf numFmtId="0" fontId="2" fillId="57" borderId="31" applyNumberFormat="0" applyFont="0" applyAlignment="0" applyProtection="0"/>
    <xf numFmtId="0" fontId="2" fillId="57" borderId="31" applyNumberFormat="0" applyFont="0" applyAlignment="0" applyProtection="0"/>
    <xf numFmtId="0" fontId="28" fillId="54" borderId="32" applyNumberFormat="0" applyAlignment="0" applyProtection="0"/>
    <xf numFmtId="0" fontId="30" fillId="0" borderId="33" applyNumberFormat="0" applyFill="0" applyAlignment="0" applyProtection="0"/>
    <xf numFmtId="0" fontId="2" fillId="57" borderId="38" applyNumberFormat="0" applyFont="0" applyAlignment="0" applyProtection="0"/>
    <xf numFmtId="0" fontId="2" fillId="57" borderId="38" applyNumberFormat="0" applyFont="0" applyAlignment="0" applyProtection="0"/>
    <xf numFmtId="0" fontId="24" fillId="41" borderId="37" applyNumberFormat="0" applyAlignment="0" applyProtection="0"/>
    <xf numFmtId="0" fontId="17" fillId="54" borderId="37" applyNumberFormat="0" applyAlignment="0" applyProtection="0"/>
    <xf numFmtId="0" fontId="28" fillId="54" borderId="39" applyNumberFormat="0" applyAlignment="0" applyProtection="0"/>
    <xf numFmtId="0" fontId="30" fillId="0" borderId="40" applyNumberFormat="0" applyFill="0" applyAlignment="0" applyProtection="0"/>
    <xf numFmtId="0" fontId="2" fillId="57" borderId="42" applyNumberFormat="0" applyFont="0" applyAlignment="0" applyProtection="0"/>
    <xf numFmtId="0" fontId="2" fillId="57" borderId="42" applyNumberFormat="0" applyFont="0" applyAlignment="0" applyProtection="0"/>
    <xf numFmtId="0" fontId="24" fillId="41" borderId="41" applyNumberFormat="0" applyAlignment="0" applyProtection="0"/>
    <xf numFmtId="0" fontId="17" fillId="54" borderId="41" applyNumberFormat="0" applyAlignment="0" applyProtection="0"/>
    <xf numFmtId="0" fontId="28" fillId="54" borderId="43" applyNumberFormat="0" applyAlignment="0" applyProtection="0"/>
    <xf numFmtId="0" fontId="30" fillId="0" borderId="44" applyNumberFormat="0" applyFill="0" applyAlignment="0" applyProtection="0"/>
    <xf numFmtId="0" fontId="17" fillId="54" borderId="47" applyNumberFormat="0" applyAlignment="0" applyProtection="0"/>
    <xf numFmtId="0" fontId="24" fillId="41" borderId="47" applyNumberFormat="0" applyAlignment="0" applyProtection="0"/>
    <xf numFmtId="0" fontId="2" fillId="57" borderId="48" applyNumberFormat="0" applyFont="0" applyAlignment="0" applyProtection="0"/>
    <xf numFmtId="0" fontId="2" fillId="57" borderId="48" applyNumberFormat="0" applyFont="0" applyAlignment="0" applyProtection="0"/>
    <xf numFmtId="0" fontId="28" fillId="54" borderId="49" applyNumberFormat="0" applyAlignment="0" applyProtection="0"/>
    <xf numFmtId="0" fontId="30" fillId="0" borderId="50" applyNumberFormat="0" applyFill="0" applyAlignment="0" applyProtection="0"/>
  </cellStyleXfs>
  <cellXfs count="208">
    <xf numFmtId="0" fontId="0" fillId="0" borderId="0" xfId="0"/>
    <xf numFmtId="2" fontId="3" fillId="0" borderId="2" xfId="0" applyNumberFormat="1" applyFont="1" applyBorder="1"/>
    <xf numFmtId="0" fontId="5" fillId="0" borderId="0" xfId="0" applyFont="1"/>
    <xf numFmtId="2" fontId="3" fillId="0" borderId="3" xfId="0" applyNumberFormat="1" applyFont="1" applyBorder="1"/>
    <xf numFmtId="2" fontId="9" fillId="0" borderId="2" xfId="2" applyNumberFormat="1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0" fillId="0" borderId="2" xfId="0" applyNumberFormat="1" applyFont="1" applyBorder="1" applyAlignment="1"/>
    <xf numFmtId="0" fontId="10" fillId="0" borderId="2" xfId="0" applyFont="1" applyBorder="1" applyAlignment="1"/>
    <xf numFmtId="0" fontId="0" fillId="0" borderId="0" xfId="0"/>
    <xf numFmtId="3" fontId="7" fillId="0" borderId="1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49" fillId="0" borderId="0" xfId="0" applyFont="1"/>
    <xf numFmtId="0" fontId="50" fillId="0" borderId="0" xfId="0" applyFont="1"/>
    <xf numFmtId="166" fontId="5" fillId="0" borderId="0" xfId="0" applyNumberFormat="1" applyFont="1"/>
    <xf numFmtId="3" fontId="7" fillId="0" borderId="55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164" fontId="50" fillId="0" borderId="0" xfId="0" applyNumberFormat="1" applyFont="1"/>
    <xf numFmtId="3" fontId="0" fillId="0" borderId="0" xfId="0" applyNumberFormat="1"/>
    <xf numFmtId="0" fontId="7" fillId="0" borderId="59" xfId="0" applyFont="1" applyFill="1" applyBorder="1" applyAlignment="1">
      <alignment vertical="center"/>
    </xf>
    <xf numFmtId="164" fontId="7" fillId="0" borderId="58" xfId="0" applyNumberFormat="1" applyFont="1" applyBorder="1" applyAlignment="1">
      <alignment horizontal="right" vertical="center"/>
    </xf>
    <xf numFmtId="0" fontId="7" fillId="0" borderId="59" xfId="0" applyFont="1" applyFill="1" applyBorder="1" applyAlignment="1">
      <alignment vertical="center" wrapText="1"/>
    </xf>
    <xf numFmtId="164" fontId="52" fillId="0" borderId="59" xfId="0" applyNumberFormat="1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vertical="center" wrapText="1"/>
    </xf>
    <xf numFmtId="164" fontId="7" fillId="0" borderId="59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vertical="center"/>
    </xf>
    <xf numFmtId="1" fontId="10" fillId="0" borderId="7" xfId="0" applyNumberFormat="1" applyFont="1" applyBorder="1" applyAlignment="1">
      <alignment vertical="center"/>
    </xf>
    <xf numFmtId="3" fontId="10" fillId="0" borderId="3" xfId="0" applyNumberFormat="1" applyFont="1" applyFill="1" applyBorder="1" applyAlignment="1"/>
    <xf numFmtId="3" fontId="10" fillId="0" borderId="2" xfId="0" applyNumberFormat="1" applyFont="1" applyBorder="1" applyAlignment="1">
      <alignment vertical="center"/>
    </xf>
    <xf numFmtId="0" fontId="11" fillId="2" borderId="59" xfId="1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vertical="center"/>
    </xf>
    <xf numFmtId="0" fontId="52" fillId="0" borderId="59" xfId="0" applyFont="1" applyFill="1" applyBorder="1" applyAlignment="1">
      <alignment vertical="center"/>
    </xf>
    <xf numFmtId="164" fontId="52" fillId="0" borderId="59" xfId="0" applyNumberFormat="1" applyFont="1" applyBorder="1" applyAlignment="1">
      <alignment horizontal="center" vertical="center"/>
    </xf>
    <xf numFmtId="164" fontId="52" fillId="0" borderId="34" xfId="0" applyNumberFormat="1" applyFont="1" applyBorder="1" applyAlignment="1">
      <alignment horizontal="center" vertical="center"/>
    </xf>
    <xf numFmtId="164" fontId="52" fillId="0" borderId="59" xfId="0" applyNumberFormat="1" applyFont="1" applyBorder="1" applyAlignment="1">
      <alignment horizontal="right" vertical="center"/>
    </xf>
    <xf numFmtId="164" fontId="52" fillId="0" borderId="59" xfId="0" applyNumberFormat="1" applyFont="1" applyBorder="1" applyAlignment="1">
      <alignment horizontal="left" vertical="center"/>
    </xf>
    <xf numFmtId="2" fontId="11" fillId="0" borderId="59" xfId="2" applyNumberFormat="1" applyFont="1" applyBorder="1" applyAlignment="1">
      <alignment horizontal="center" vertical="center"/>
    </xf>
    <xf numFmtId="2" fontId="11" fillId="0" borderId="59" xfId="2" applyNumberFormat="1" applyFont="1" applyBorder="1" applyAlignment="1">
      <alignment horizontal="center" vertical="center" wrapText="1"/>
    </xf>
    <xf numFmtId="0" fontId="7" fillId="4" borderId="59" xfId="0" applyFont="1" applyFill="1" applyBorder="1" applyAlignment="1">
      <alignment vertical="center" wrapText="1"/>
    </xf>
    <xf numFmtId="166" fontId="7" fillId="4" borderId="59" xfId="0" applyNumberFormat="1" applyFont="1" applyFill="1" applyBorder="1" applyAlignment="1">
      <alignment horizontal="center" vertical="center" wrapText="1"/>
    </xf>
    <xf numFmtId="164" fontId="7" fillId="4" borderId="59" xfId="0" applyNumberFormat="1" applyFont="1" applyFill="1" applyBorder="1" applyAlignment="1">
      <alignment horizontal="right" vertical="center" wrapText="1"/>
    </xf>
    <xf numFmtId="14" fontId="7" fillId="0" borderId="59" xfId="0" applyNumberFormat="1" applyFont="1" applyFill="1" applyBorder="1" applyAlignment="1">
      <alignment horizontal="center" vertical="center"/>
    </xf>
    <xf numFmtId="166" fontId="7" fillId="4" borderId="59" xfId="0" applyNumberFormat="1" applyFont="1" applyFill="1" applyBorder="1" applyAlignment="1">
      <alignment horizontal="right" vertical="center" wrapText="1"/>
    </xf>
    <xf numFmtId="164" fontId="52" fillId="0" borderId="62" xfId="0" applyNumberFormat="1" applyFont="1" applyFill="1" applyBorder="1" applyAlignment="1">
      <alignment horizontal="right" vertical="center" wrapText="1"/>
    </xf>
    <xf numFmtId="164" fontId="52" fillId="0" borderId="64" xfId="0" applyNumberFormat="1" applyFont="1" applyFill="1" applyBorder="1" applyAlignment="1">
      <alignment horizontal="right" vertical="center" wrapText="1"/>
    </xf>
    <xf numFmtId="0" fontId="51" fillId="0" borderId="59" xfId="0" applyFont="1" applyFill="1" applyBorder="1" applyAlignment="1">
      <alignment vertical="center" wrapText="1"/>
    </xf>
    <xf numFmtId="0" fontId="11" fillId="2" borderId="59" xfId="1" applyFont="1" applyFill="1" applyBorder="1" applyAlignment="1">
      <alignment horizontal="center" vertical="center" wrapText="1"/>
    </xf>
    <xf numFmtId="4" fontId="7" fillId="0" borderId="59" xfId="0" applyNumberFormat="1" applyFont="1" applyBorder="1" applyAlignment="1">
      <alignment horizontal="center" vertical="center"/>
    </xf>
    <xf numFmtId="3" fontId="7" fillId="0" borderId="59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167" fontId="7" fillId="0" borderId="59" xfId="0" applyNumberFormat="1" applyFont="1" applyBorder="1" applyAlignment="1">
      <alignment horizontal="center" vertical="center"/>
    </xf>
    <xf numFmtId="2" fontId="7" fillId="0" borderId="5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59" xfId="0" applyFont="1" applyBorder="1" applyAlignment="1">
      <alignment horizontal="center" vertical="center"/>
    </xf>
    <xf numFmtId="4" fontId="55" fillId="0" borderId="59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4" fontId="57" fillId="0" borderId="5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52" fillId="0" borderId="56" xfId="0" applyNumberFormat="1" applyFont="1" applyBorder="1" applyAlignment="1">
      <alignment horizontal="center" vertical="center"/>
    </xf>
    <xf numFmtId="4" fontId="0" fillId="0" borderId="0" xfId="0" applyNumberFormat="1"/>
    <xf numFmtId="4" fontId="52" fillId="0" borderId="59" xfId="0" applyNumberFormat="1" applyFont="1" applyBorder="1" applyAlignment="1">
      <alignment horizontal="center" vertical="center"/>
    </xf>
    <xf numFmtId="3" fontId="52" fillId="0" borderId="59" xfId="0" applyNumberFormat="1" applyFont="1" applyBorder="1" applyAlignment="1">
      <alignment horizontal="center" vertical="center"/>
    </xf>
    <xf numFmtId="0" fontId="0" fillId="0" borderId="0" xfId="0" applyFont="1"/>
    <xf numFmtId="0" fontId="60" fillId="2" borderId="59" xfId="1" applyFont="1" applyFill="1" applyBorder="1" applyAlignment="1">
      <alignment horizontal="center" vertical="center"/>
    </xf>
    <xf numFmtId="0" fontId="60" fillId="2" borderId="59" xfId="1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vertical="center"/>
    </xf>
    <xf numFmtId="0" fontId="60" fillId="0" borderId="59" xfId="0" applyFont="1" applyFill="1" applyBorder="1" applyAlignment="1">
      <alignment vertical="center"/>
    </xf>
    <xf numFmtId="164" fontId="60" fillId="0" borderId="59" xfId="0" applyNumberFormat="1" applyFont="1" applyBorder="1" applyAlignment="1">
      <alignment horizontal="center" vertical="center"/>
    </xf>
    <xf numFmtId="4" fontId="60" fillId="0" borderId="59" xfId="0" applyNumberFormat="1" applyFont="1" applyBorder="1" applyAlignment="1">
      <alignment horizontal="center" vertical="center"/>
    </xf>
    <xf numFmtId="3" fontId="60" fillId="0" borderId="59" xfId="0" applyNumberFormat="1" applyFont="1" applyBorder="1" applyAlignment="1">
      <alignment horizontal="center" vertical="center"/>
    </xf>
    <xf numFmtId="3" fontId="0" fillId="0" borderId="0" xfId="0" applyNumberFormat="1" applyFont="1"/>
    <xf numFmtId="2" fontId="3" fillId="0" borderId="9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0" fontId="62" fillId="0" borderId="0" xfId="0" applyFont="1"/>
    <xf numFmtId="0" fontId="63" fillId="0" borderId="2" xfId="0" applyFont="1" applyBorder="1"/>
    <xf numFmtId="2" fontId="64" fillId="0" borderId="2" xfId="0" applyNumberFormat="1" applyFont="1" applyBorder="1"/>
    <xf numFmtId="2" fontId="64" fillId="0" borderId="3" xfId="0" applyNumberFormat="1" applyFont="1" applyBorder="1"/>
    <xf numFmtId="0" fontId="64" fillId="0" borderId="2" xfId="0" applyFont="1" applyBorder="1"/>
    <xf numFmtId="0" fontId="7" fillId="0" borderId="57" xfId="0" applyFont="1" applyFill="1" applyBorder="1" applyAlignment="1">
      <alignment vertical="center"/>
    </xf>
    <xf numFmtId="164" fontId="7" fillId="0" borderId="57" xfId="0" applyNumberFormat="1" applyFont="1" applyBorder="1" applyAlignment="1">
      <alignment horizontal="right" vertical="center"/>
    </xf>
    <xf numFmtId="0" fontId="52" fillId="0" borderId="45" xfId="0" applyFont="1" applyFill="1" applyBorder="1" applyAlignment="1">
      <alignment vertical="center"/>
    </xf>
    <xf numFmtId="0" fontId="52" fillId="0" borderId="71" xfId="0" applyFont="1" applyFill="1" applyBorder="1" applyAlignment="1">
      <alignment vertical="center"/>
    </xf>
    <xf numFmtId="164" fontId="52" fillId="0" borderId="71" xfId="0" applyNumberFormat="1" applyFont="1" applyBorder="1" applyAlignment="1">
      <alignment horizontal="center" vertical="center"/>
    </xf>
    <xf numFmtId="164" fontId="52" fillId="0" borderId="46" xfId="0" applyNumberFormat="1" applyFont="1" applyBorder="1" applyAlignment="1">
      <alignment horizontal="center" vertical="center"/>
    </xf>
    <xf numFmtId="164" fontId="7" fillId="0" borderId="71" xfId="0" applyNumberFormat="1" applyFont="1" applyBorder="1" applyAlignment="1">
      <alignment horizontal="center" vertical="center"/>
    </xf>
    <xf numFmtId="0" fontId="51" fillId="0" borderId="73" xfId="0" applyFont="1" applyFill="1" applyBorder="1" applyAlignment="1">
      <alignment horizontal="right" vertical="center"/>
    </xf>
    <xf numFmtId="164" fontId="52" fillId="0" borderId="75" xfId="0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vertical="center"/>
    </xf>
    <xf numFmtId="164" fontId="7" fillId="0" borderId="76" xfId="0" applyNumberFormat="1" applyFont="1" applyBorder="1" applyAlignment="1">
      <alignment horizontal="center" vertical="center"/>
    </xf>
    <xf numFmtId="4" fontId="68" fillId="0" borderId="7" xfId="0" applyNumberFormat="1" applyFont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164" fontId="7" fillId="0" borderId="77" xfId="0" applyNumberFormat="1" applyFont="1" applyBorder="1" applyAlignment="1">
      <alignment horizontal="center" vertical="center"/>
    </xf>
    <xf numFmtId="4" fontId="55" fillId="0" borderId="77" xfId="0" applyNumberFormat="1" applyFont="1" applyBorder="1" applyAlignment="1">
      <alignment horizontal="center" vertical="center"/>
    </xf>
    <xf numFmtId="4" fontId="55" fillId="0" borderId="76" xfId="0" applyNumberFormat="1" applyFont="1" applyBorder="1" applyAlignment="1">
      <alignment horizontal="center" vertical="center"/>
    </xf>
    <xf numFmtId="0" fontId="69" fillId="2" borderId="78" xfId="0" applyFont="1" applyFill="1" applyBorder="1" applyAlignment="1">
      <alignment horizontal="center" vertical="center"/>
    </xf>
    <xf numFmtId="0" fontId="69" fillId="2" borderId="78" xfId="0" applyFont="1" applyFill="1" applyBorder="1" applyAlignment="1">
      <alignment horizontal="center" vertical="center" wrapText="1"/>
    </xf>
    <xf numFmtId="0" fontId="67" fillId="0" borderId="78" xfId="2" applyFont="1" applyFill="1" applyBorder="1" applyAlignment="1">
      <alignment horizontal="right" vertical="center"/>
    </xf>
    <xf numFmtId="0" fontId="67" fillId="0" borderId="78" xfId="2" applyFont="1" applyFill="1" applyBorder="1" applyAlignment="1">
      <alignment horizontal="left" vertical="center"/>
    </xf>
    <xf numFmtId="3" fontId="67" fillId="0" borderId="82" xfId="2" applyNumberFormat="1" applyFont="1" applyFill="1" applyBorder="1" applyAlignment="1">
      <alignment horizontal="center" vertical="center"/>
    </xf>
    <xf numFmtId="3" fontId="70" fillId="0" borderId="82" xfId="2" applyNumberFormat="1" applyFont="1" applyFill="1" applyBorder="1" applyAlignment="1">
      <alignment horizontal="center" vertical="center"/>
    </xf>
    <xf numFmtId="0" fontId="67" fillId="2" borderId="78" xfId="0" applyFont="1" applyFill="1" applyBorder="1" applyAlignment="1">
      <alignment horizontal="center" vertical="center"/>
    </xf>
    <xf numFmtId="0" fontId="67" fillId="2" borderId="78" xfId="0" applyFont="1" applyFill="1" applyBorder="1" applyAlignment="1">
      <alignment horizontal="center" vertical="center" wrapText="1"/>
    </xf>
    <xf numFmtId="0" fontId="70" fillId="0" borderId="78" xfId="2" applyFont="1" applyFill="1" applyBorder="1" applyAlignment="1">
      <alignment horizontal="right" vertical="center"/>
    </xf>
    <xf numFmtId="0" fontId="70" fillId="0" borderId="78" xfId="2" applyFont="1" applyFill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3" fontId="7" fillId="0" borderId="72" xfId="0" applyNumberFormat="1" applyFont="1" applyBorder="1" applyAlignment="1">
      <alignment horizontal="center" vertical="center"/>
    </xf>
    <xf numFmtId="3" fontId="7" fillId="0" borderId="74" xfId="0" applyNumberFormat="1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/>
    </xf>
    <xf numFmtId="0" fontId="58" fillId="58" borderId="70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right" vertical="center"/>
    </xf>
    <xf numFmtId="164" fontId="65" fillId="0" borderId="67" xfId="0" applyNumberFormat="1" applyFont="1" applyFill="1" applyBorder="1" applyAlignment="1">
      <alignment horizontal="right" vertical="center" wrapText="1"/>
    </xf>
    <xf numFmtId="164" fontId="65" fillId="0" borderId="68" xfId="0" applyNumberFormat="1" applyFont="1" applyFill="1" applyBorder="1" applyAlignment="1">
      <alignment horizontal="right" vertical="center" wrapText="1"/>
    </xf>
    <xf numFmtId="164" fontId="65" fillId="0" borderId="69" xfId="0" applyNumberFormat="1" applyFont="1" applyFill="1" applyBorder="1" applyAlignment="1">
      <alignment horizontal="right" vertical="center" wrapText="1"/>
    </xf>
    <xf numFmtId="164" fontId="51" fillId="4" borderId="72" xfId="0" applyNumberFormat="1" applyFont="1" applyFill="1" applyBorder="1" applyAlignment="1">
      <alignment horizontal="right" vertical="center" wrapText="1"/>
    </xf>
    <xf numFmtId="164" fontId="51" fillId="4" borderId="74" xfId="0" applyNumberFormat="1" applyFont="1" applyFill="1" applyBorder="1" applyAlignment="1">
      <alignment horizontal="right" vertical="center" wrapText="1"/>
    </xf>
    <xf numFmtId="164" fontId="51" fillId="4" borderId="56" xfId="0" applyNumberFormat="1" applyFont="1" applyFill="1" applyBorder="1" applyAlignment="1">
      <alignment horizontal="right" vertical="center" wrapText="1"/>
    </xf>
    <xf numFmtId="2" fontId="61" fillId="0" borderId="5" xfId="0" applyNumberFormat="1" applyFont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59" fillId="0" borderId="35" xfId="0" applyNumberFormat="1" applyFont="1" applyBorder="1" applyAlignment="1">
      <alignment horizontal="center" vertical="center"/>
    </xf>
    <xf numFmtId="2" fontId="59" fillId="0" borderId="36" xfId="0" applyNumberFormat="1" applyFont="1" applyBorder="1" applyAlignment="1">
      <alignment horizontal="center" vertical="center"/>
    </xf>
    <xf numFmtId="2" fontId="59" fillId="0" borderId="34" xfId="0" applyNumberFormat="1" applyFont="1" applyBorder="1" applyAlignment="1">
      <alignment horizontal="center" vertical="center"/>
    </xf>
    <xf numFmtId="0" fontId="70" fillId="0" borderId="83" xfId="2" applyFont="1" applyFill="1" applyBorder="1" applyAlignment="1">
      <alignment horizontal="center" vertical="center"/>
    </xf>
    <xf numFmtId="0" fontId="70" fillId="0" borderId="84" xfId="2" applyFont="1" applyFill="1" applyBorder="1" applyAlignment="1">
      <alignment horizontal="center" vertical="center"/>
    </xf>
    <xf numFmtId="0" fontId="70" fillId="0" borderId="83" xfId="0" applyFont="1" applyFill="1" applyBorder="1" applyAlignment="1">
      <alignment horizontal="center" vertical="center"/>
    </xf>
    <xf numFmtId="0" fontId="70" fillId="0" borderId="84" xfId="0" applyFont="1" applyFill="1" applyBorder="1" applyAlignment="1">
      <alignment horizontal="center" vertical="center"/>
    </xf>
    <xf numFmtId="0" fontId="70" fillId="0" borderId="79" xfId="0" applyFont="1" applyBorder="1" applyAlignment="1">
      <alignment horizontal="center" vertical="center"/>
    </xf>
    <xf numFmtId="0" fontId="70" fillId="0" borderId="80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/>
    </xf>
    <xf numFmtId="0" fontId="67" fillId="0" borderId="79" xfId="0" applyFont="1" applyBorder="1" applyAlignment="1">
      <alignment horizontal="center" vertical="center"/>
    </xf>
    <xf numFmtId="0" fontId="67" fillId="0" borderId="80" xfId="0" applyFont="1" applyBorder="1" applyAlignment="1">
      <alignment horizontal="center" vertical="center"/>
    </xf>
    <xf numFmtId="0" fontId="67" fillId="0" borderId="8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2" fontId="66" fillId="0" borderId="5" xfId="0" applyNumberFormat="1" applyFont="1" applyBorder="1" applyAlignment="1">
      <alignment horizontal="center" vertical="center"/>
    </xf>
    <xf numFmtId="2" fontId="66" fillId="0" borderId="6" xfId="0" applyNumberFormat="1" applyFont="1" applyBorder="1" applyAlignment="1">
      <alignment horizontal="center" vertical="center"/>
    </xf>
    <xf numFmtId="2" fontId="59" fillId="0" borderId="72" xfId="0" applyNumberFormat="1" applyFont="1" applyBorder="1" applyAlignment="1">
      <alignment horizontal="center" vertical="center"/>
    </xf>
    <xf numFmtId="2" fontId="59" fillId="0" borderId="51" xfId="0" applyNumberFormat="1" applyFont="1" applyBorder="1" applyAlignment="1">
      <alignment horizontal="center" vertical="center"/>
    </xf>
    <xf numFmtId="2" fontId="59" fillId="0" borderId="56" xfId="0" applyNumberFormat="1" applyFont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2" fontId="0" fillId="0" borderId="57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11" fillId="0" borderId="54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2" fontId="53" fillId="0" borderId="35" xfId="0" applyNumberFormat="1" applyFont="1" applyBorder="1" applyAlignment="1">
      <alignment horizontal="center" vertical="center"/>
    </xf>
    <xf numFmtId="2" fontId="53" fillId="0" borderId="36" xfId="0" applyNumberFormat="1" applyFont="1" applyBorder="1" applyAlignment="1">
      <alignment horizontal="center" vertical="center"/>
    </xf>
    <xf numFmtId="2" fontId="53" fillId="0" borderId="3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165" fontId="12" fillId="3" borderId="4" xfId="2" applyNumberFormat="1" applyFont="1" applyFill="1" applyBorder="1" applyAlignment="1">
      <alignment horizontal="right" vertical="center"/>
    </xf>
    <xf numFmtId="164" fontId="12" fillId="4" borderId="35" xfId="0" applyNumberFormat="1" applyFont="1" applyFill="1" applyBorder="1" applyAlignment="1">
      <alignment horizontal="center" vertical="center" wrapText="1"/>
    </xf>
    <xf numFmtId="164" fontId="12" fillId="4" borderId="34" xfId="0" applyNumberFormat="1" applyFont="1" applyFill="1" applyBorder="1" applyAlignment="1">
      <alignment horizontal="center" vertical="center" wrapText="1"/>
    </xf>
    <xf numFmtId="165" fontId="12" fillId="3" borderId="59" xfId="2" applyNumberFormat="1" applyFont="1" applyFill="1" applyBorder="1" applyAlignment="1">
      <alignment horizontal="right" vertical="center"/>
    </xf>
    <xf numFmtId="165" fontId="12" fillId="3" borderId="36" xfId="2" applyNumberFormat="1" applyFont="1" applyFill="1" applyBorder="1" applyAlignment="1">
      <alignment horizontal="right" vertical="center"/>
    </xf>
    <xf numFmtId="165" fontId="12" fillId="3" borderId="0" xfId="2" applyNumberFormat="1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</xdr:rowOff>
    </xdr:from>
    <xdr:to>
      <xdr:col>13</xdr:col>
      <xdr:colOff>0</xdr:colOff>
      <xdr:row>2</xdr:row>
      <xdr:rowOff>133350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7231800" y="1"/>
          <a:ext cx="228600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topLeftCell="A4" workbookViewId="0">
      <selection activeCell="N10" sqref="N10"/>
    </sheetView>
  </sheetViews>
  <sheetFormatPr defaultRowHeight="14.25"/>
  <cols>
    <col min="1" max="1" width="22.875" customWidth="1"/>
    <col min="2" max="2" width="10.875" bestFit="1" customWidth="1"/>
    <col min="3" max="3" width="7.625" customWidth="1"/>
    <col min="4" max="4" width="9" customWidth="1"/>
    <col min="6" max="6" width="11.5" customWidth="1"/>
    <col min="7" max="7" width="12.375" customWidth="1"/>
    <col min="8" max="8" width="12.75" customWidth="1"/>
    <col min="11" max="11" width="8.125" customWidth="1"/>
    <col min="12" max="12" width="9.5" customWidth="1"/>
    <col min="13" max="13" width="18.5" customWidth="1"/>
    <col min="14" max="14" width="13.375" customWidth="1"/>
  </cols>
  <sheetData>
    <row r="1" spans="1:14" s="2" customFormat="1" ht="36" customHeight="1">
      <c r="A1" s="111" t="s">
        <v>0</v>
      </c>
      <c r="B1" s="112"/>
      <c r="C1" s="113"/>
      <c r="D1" s="80"/>
      <c r="E1" s="80"/>
      <c r="F1" s="80"/>
      <c r="G1" s="80"/>
      <c r="H1" s="80"/>
      <c r="I1" s="80"/>
      <c r="J1" s="80"/>
      <c r="K1" s="80"/>
      <c r="L1" s="80"/>
      <c r="M1" s="78"/>
    </row>
    <row r="2" spans="1:14" s="2" customFormat="1" ht="41.25" customHeight="1">
      <c r="A2" s="116" t="s">
        <v>314</v>
      </c>
      <c r="B2" s="116"/>
      <c r="C2" s="117"/>
      <c r="D2" s="115" t="s">
        <v>312</v>
      </c>
      <c r="E2" s="116"/>
      <c r="F2" s="117"/>
      <c r="G2" s="80"/>
      <c r="H2" s="80"/>
      <c r="I2" s="80"/>
      <c r="J2" s="80"/>
      <c r="K2" s="80"/>
      <c r="L2" s="80"/>
      <c r="M2" s="78"/>
    </row>
    <row r="3" spans="1:14" s="2" customFormat="1" ht="27.75" customHeight="1">
      <c r="A3" s="109" t="s">
        <v>269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81"/>
      <c r="M3" s="78"/>
    </row>
    <row r="4" spans="1:14" s="10" customFormat="1" ht="33.75" customHeight="1">
      <c r="A4" s="6" t="s">
        <v>2</v>
      </c>
      <c r="B4" s="123">
        <v>280378754</v>
      </c>
      <c r="C4" s="124"/>
      <c r="D4" s="77" t="s">
        <v>273</v>
      </c>
      <c r="E4" s="80"/>
      <c r="F4" s="80"/>
      <c r="G4" s="80"/>
      <c r="H4" s="80"/>
      <c r="I4" s="80"/>
      <c r="J4" s="115" t="s">
        <v>5</v>
      </c>
      <c r="K4" s="116"/>
      <c r="L4" s="117"/>
      <c r="M4" s="31">
        <v>103</v>
      </c>
      <c r="N4" s="64"/>
    </row>
    <row r="5" spans="1:14" s="10" customFormat="1" ht="29.25" customHeight="1">
      <c r="A5" s="76" t="s">
        <v>1</v>
      </c>
      <c r="B5" s="123">
        <v>555699122.48000002</v>
      </c>
      <c r="C5" s="124"/>
      <c r="D5" s="77" t="s">
        <v>272</v>
      </c>
      <c r="E5" s="80"/>
      <c r="F5" s="80"/>
      <c r="G5" s="80"/>
      <c r="H5" s="80"/>
      <c r="I5" s="82"/>
      <c r="J5" s="118" t="s">
        <v>6</v>
      </c>
      <c r="K5" s="119"/>
      <c r="L5" s="120"/>
      <c r="M5" s="8">
        <v>29</v>
      </c>
      <c r="N5" s="21"/>
    </row>
    <row r="6" spans="1:14" s="10" customFormat="1" ht="28.5" customHeight="1">
      <c r="A6" s="6" t="s">
        <v>3</v>
      </c>
      <c r="B6" s="29">
        <v>394</v>
      </c>
      <c r="C6" s="121" t="s">
        <v>271</v>
      </c>
      <c r="D6" s="122"/>
      <c r="E6" s="80"/>
      <c r="F6" s="80"/>
      <c r="G6" s="80"/>
      <c r="H6" s="80"/>
      <c r="I6" s="82"/>
      <c r="J6" s="1" t="s">
        <v>7</v>
      </c>
      <c r="K6" s="80"/>
      <c r="L6" s="80"/>
      <c r="M6" s="8">
        <v>4</v>
      </c>
      <c r="N6" s="28"/>
    </row>
    <row r="7" spans="1:14" s="10" customFormat="1" ht="32.25" customHeight="1">
      <c r="A7" s="6" t="s">
        <v>292</v>
      </c>
      <c r="B7" s="28">
        <v>569.26</v>
      </c>
      <c r="C7" s="121" t="s">
        <v>270</v>
      </c>
      <c r="D7" s="122"/>
      <c r="E7" s="80"/>
      <c r="F7" s="80"/>
      <c r="G7" s="80"/>
      <c r="H7" s="80"/>
      <c r="I7" s="82"/>
      <c r="J7" s="1" t="s">
        <v>8</v>
      </c>
      <c r="K7" s="80"/>
      <c r="L7" s="80"/>
      <c r="M7" s="9">
        <v>16</v>
      </c>
      <c r="N7" s="21"/>
    </row>
    <row r="8" spans="1:14" s="10" customFormat="1" ht="32.25" customHeight="1">
      <c r="A8" s="6" t="s">
        <v>293</v>
      </c>
      <c r="B8" s="28">
        <v>572.12</v>
      </c>
      <c r="C8" s="121" t="s">
        <v>270</v>
      </c>
      <c r="D8" s="122"/>
      <c r="E8" s="80"/>
      <c r="F8" s="80"/>
      <c r="G8" s="80"/>
      <c r="H8" s="80"/>
      <c r="I8" s="82"/>
      <c r="J8" s="1" t="s">
        <v>9</v>
      </c>
      <c r="K8" s="80"/>
      <c r="L8" s="80"/>
      <c r="M8" s="9">
        <v>3</v>
      </c>
      <c r="N8" s="64"/>
    </row>
    <row r="9" spans="1:14" s="10" customFormat="1" ht="32.25" customHeight="1">
      <c r="A9" s="6" t="s">
        <v>4</v>
      </c>
      <c r="B9" s="94">
        <v>-0.5</v>
      </c>
      <c r="C9" s="121"/>
      <c r="D9" s="122"/>
      <c r="E9" s="80"/>
      <c r="F9" s="80"/>
      <c r="G9" s="80"/>
      <c r="H9" s="80"/>
      <c r="I9" s="82"/>
      <c r="J9" s="1" t="s">
        <v>50</v>
      </c>
      <c r="K9" s="80"/>
      <c r="L9" s="80"/>
      <c r="M9" s="8">
        <v>10</v>
      </c>
      <c r="N9" s="64"/>
    </row>
    <row r="10" spans="1:14" s="10" customFormat="1" ht="32.25" customHeight="1">
      <c r="A10" s="6" t="s">
        <v>274</v>
      </c>
      <c r="B10" s="94">
        <v>-2.86</v>
      </c>
      <c r="C10" s="121" t="s">
        <v>270</v>
      </c>
      <c r="D10" s="122"/>
      <c r="E10" s="80"/>
      <c r="F10" s="80"/>
      <c r="G10" s="80"/>
      <c r="H10" s="80"/>
      <c r="I10" s="82"/>
      <c r="J10" s="3" t="s">
        <v>10</v>
      </c>
      <c r="K10" s="81"/>
      <c r="L10" s="81"/>
      <c r="M10" s="30">
        <v>61</v>
      </c>
      <c r="N10" s="64"/>
    </row>
    <row r="11" spans="1:14" ht="16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4" ht="31.5" customHeight="1">
      <c r="A12" s="114" t="s">
        <v>279</v>
      </c>
      <c r="B12" s="114"/>
      <c r="C12" s="114"/>
      <c r="D12" s="114"/>
      <c r="E12" s="114"/>
      <c r="F12" s="114"/>
      <c r="G12" s="52"/>
      <c r="H12" s="114" t="s">
        <v>280</v>
      </c>
      <c r="I12" s="114"/>
      <c r="J12" s="114"/>
      <c r="K12" s="114"/>
      <c r="L12" s="114"/>
      <c r="M12" s="114"/>
    </row>
    <row r="13" spans="1:14" ht="15.75">
      <c r="A13" s="53" t="s">
        <v>28</v>
      </c>
      <c r="B13" s="54" t="s">
        <v>281</v>
      </c>
      <c r="C13" s="55" t="s">
        <v>282</v>
      </c>
      <c r="D13" s="125" t="s">
        <v>36</v>
      </c>
      <c r="E13" s="126"/>
      <c r="F13" s="127"/>
      <c r="G13" s="56"/>
      <c r="H13" s="128" t="s">
        <v>28</v>
      </c>
      <c r="I13" s="129"/>
      <c r="J13" s="130"/>
      <c r="K13" s="57" t="s">
        <v>281</v>
      </c>
      <c r="L13" s="57" t="s">
        <v>20</v>
      </c>
      <c r="M13" s="57" t="s">
        <v>36</v>
      </c>
    </row>
    <row r="14" spans="1:14" ht="15.75">
      <c r="A14" s="12" t="s">
        <v>190</v>
      </c>
      <c r="B14" s="27">
        <v>0.95</v>
      </c>
      <c r="C14" s="58">
        <v>4.4000000000000004</v>
      </c>
      <c r="D14" s="125">
        <v>100000</v>
      </c>
      <c r="E14" s="126">
        <v>100000</v>
      </c>
      <c r="F14" s="127">
        <v>100000</v>
      </c>
      <c r="G14" s="59"/>
      <c r="H14" s="131" t="s">
        <v>147</v>
      </c>
      <c r="I14" s="132" t="s">
        <v>147</v>
      </c>
      <c r="J14" s="133" t="s">
        <v>147</v>
      </c>
      <c r="K14" s="27">
        <v>1.9</v>
      </c>
      <c r="L14" s="60">
        <v>-11.63</v>
      </c>
      <c r="M14" s="51">
        <v>1900000</v>
      </c>
    </row>
    <row r="15" spans="1:14" ht="15.75">
      <c r="A15" s="12" t="s">
        <v>188</v>
      </c>
      <c r="B15" s="27">
        <v>4.8499999999999996</v>
      </c>
      <c r="C15" s="58">
        <v>3.19</v>
      </c>
      <c r="D15" s="125">
        <v>5415401</v>
      </c>
      <c r="E15" s="126">
        <v>5415401</v>
      </c>
      <c r="F15" s="127">
        <v>5415401</v>
      </c>
      <c r="G15" s="59"/>
      <c r="H15" s="131" t="s">
        <v>173</v>
      </c>
      <c r="I15" s="132" t="s">
        <v>173</v>
      </c>
      <c r="J15" s="133" t="s">
        <v>173</v>
      </c>
      <c r="K15" s="27">
        <v>1.52</v>
      </c>
      <c r="L15" s="60">
        <v>-7.32</v>
      </c>
      <c r="M15" s="51">
        <v>19202500</v>
      </c>
    </row>
    <row r="16" spans="1:14" ht="15.75">
      <c r="A16" s="84" t="s">
        <v>224</v>
      </c>
      <c r="B16" s="27">
        <v>9.6</v>
      </c>
      <c r="C16" s="58">
        <v>1.05</v>
      </c>
      <c r="D16" s="125">
        <v>400000</v>
      </c>
      <c r="E16" s="126">
        <v>400000</v>
      </c>
      <c r="F16" s="127">
        <v>400000</v>
      </c>
      <c r="G16" s="59"/>
      <c r="H16" s="131" t="s">
        <v>168</v>
      </c>
      <c r="I16" s="132" t="s">
        <v>168</v>
      </c>
      <c r="J16" s="133" t="s">
        <v>168</v>
      </c>
      <c r="K16" s="27">
        <v>8.76</v>
      </c>
      <c r="L16" s="60">
        <v>-6.41</v>
      </c>
      <c r="M16" s="51">
        <v>2295244</v>
      </c>
    </row>
    <row r="17" spans="1:13" ht="15.75">
      <c r="A17" s="92" t="s">
        <v>115</v>
      </c>
      <c r="B17" s="93">
        <v>12.15</v>
      </c>
      <c r="C17" s="98">
        <v>0.41</v>
      </c>
      <c r="D17" s="134">
        <v>400000</v>
      </c>
      <c r="E17" s="135">
        <v>400000</v>
      </c>
      <c r="F17" s="136">
        <v>400000</v>
      </c>
      <c r="G17" s="59"/>
      <c r="H17" s="131" t="s">
        <v>242</v>
      </c>
      <c r="I17" s="132" t="s">
        <v>242</v>
      </c>
      <c r="J17" s="133" t="s">
        <v>242</v>
      </c>
      <c r="K17" s="27">
        <v>0.63</v>
      </c>
      <c r="L17" s="60">
        <v>-4.55</v>
      </c>
      <c r="M17" s="51">
        <v>66588993</v>
      </c>
    </row>
    <row r="18" spans="1:13" ht="15.75">
      <c r="A18" s="95"/>
      <c r="B18" s="96"/>
      <c r="C18" s="97"/>
      <c r="D18" s="137"/>
      <c r="E18" s="137"/>
      <c r="F18" s="137"/>
      <c r="G18" s="59"/>
      <c r="H18" s="131" t="s">
        <v>237</v>
      </c>
      <c r="I18" s="132" t="s">
        <v>237</v>
      </c>
      <c r="J18" s="133" t="s">
        <v>237</v>
      </c>
      <c r="K18" s="27">
        <v>1.57</v>
      </c>
      <c r="L18" s="60">
        <v>-4.2699999999999996</v>
      </c>
      <c r="M18" s="51">
        <v>5688995</v>
      </c>
    </row>
    <row r="19" spans="1:13" ht="20.25">
      <c r="A19" s="114" t="s">
        <v>283</v>
      </c>
      <c r="B19" s="114"/>
      <c r="C19" s="114"/>
      <c r="D19" s="114"/>
      <c r="E19" s="114"/>
      <c r="F19" s="114"/>
      <c r="G19" s="61"/>
      <c r="H19" s="114" t="s">
        <v>284</v>
      </c>
      <c r="I19" s="114"/>
      <c r="J19" s="114"/>
      <c r="K19" s="114"/>
      <c r="L19" s="114"/>
      <c r="M19" s="114"/>
    </row>
    <row r="20" spans="1:13" ht="15.75">
      <c r="A20" s="53" t="s">
        <v>28</v>
      </c>
      <c r="B20" s="54" t="s">
        <v>281</v>
      </c>
      <c r="C20" s="55" t="s">
        <v>282</v>
      </c>
      <c r="D20" s="125" t="s">
        <v>36</v>
      </c>
      <c r="E20" s="126"/>
      <c r="F20" s="127"/>
      <c r="G20" s="56"/>
      <c r="H20" s="128" t="s">
        <v>28</v>
      </c>
      <c r="I20" s="129"/>
      <c r="J20" s="130"/>
      <c r="K20" s="57" t="s">
        <v>281</v>
      </c>
      <c r="L20" s="57" t="s">
        <v>20</v>
      </c>
      <c r="M20" s="57" t="s">
        <v>1</v>
      </c>
    </row>
    <row r="21" spans="1:13" ht="15.75">
      <c r="A21" s="12" t="s">
        <v>242</v>
      </c>
      <c r="B21" s="27">
        <v>0.63</v>
      </c>
      <c r="C21" s="50">
        <v>-4.55</v>
      </c>
      <c r="D21" s="125">
        <v>66588993</v>
      </c>
      <c r="E21" s="126">
        <v>66588993</v>
      </c>
      <c r="F21" s="127">
        <v>66588993</v>
      </c>
      <c r="G21" s="62"/>
      <c r="H21" s="131" t="s">
        <v>171</v>
      </c>
      <c r="I21" s="132" t="s">
        <v>171</v>
      </c>
      <c r="J21" s="133" t="s">
        <v>171</v>
      </c>
      <c r="K21" s="27">
        <v>4.08</v>
      </c>
      <c r="L21" s="50">
        <v>-0.97</v>
      </c>
      <c r="M21" s="51">
        <v>158656710.24000001</v>
      </c>
    </row>
    <row r="22" spans="1:13" ht="15.75">
      <c r="A22" s="12" t="s">
        <v>70</v>
      </c>
      <c r="B22" s="27">
        <v>0.25</v>
      </c>
      <c r="C22" s="50">
        <v>0</v>
      </c>
      <c r="D22" s="125">
        <v>41000000</v>
      </c>
      <c r="E22" s="126">
        <v>41000000</v>
      </c>
      <c r="F22" s="127">
        <v>41000000</v>
      </c>
      <c r="G22" s="62"/>
      <c r="H22" s="131" t="s">
        <v>198</v>
      </c>
      <c r="I22" s="132" t="s">
        <v>198</v>
      </c>
      <c r="J22" s="133" t="s">
        <v>198</v>
      </c>
      <c r="K22" s="27">
        <v>7.29</v>
      </c>
      <c r="L22" s="50">
        <v>-0.55000000000000004</v>
      </c>
      <c r="M22" s="51">
        <v>148110626.84</v>
      </c>
    </row>
    <row r="23" spans="1:13" ht="15.75">
      <c r="A23" s="12" t="s">
        <v>171</v>
      </c>
      <c r="B23" s="27">
        <v>4.08</v>
      </c>
      <c r="C23" s="50">
        <v>-0.97</v>
      </c>
      <c r="D23" s="125">
        <v>39545024</v>
      </c>
      <c r="E23" s="126">
        <v>39545024</v>
      </c>
      <c r="F23" s="127">
        <v>39545024</v>
      </c>
      <c r="G23" s="62"/>
      <c r="H23" s="131" t="s">
        <v>242</v>
      </c>
      <c r="I23" s="132" t="s">
        <v>242</v>
      </c>
      <c r="J23" s="133" t="s">
        <v>242</v>
      </c>
      <c r="K23" s="27">
        <v>0.63</v>
      </c>
      <c r="L23" s="50">
        <v>-4.55</v>
      </c>
      <c r="M23" s="51">
        <v>44539758.270000003</v>
      </c>
    </row>
    <row r="24" spans="1:13" ht="15.75">
      <c r="A24" s="12" t="s">
        <v>198</v>
      </c>
      <c r="B24" s="27">
        <v>7.29</v>
      </c>
      <c r="C24" s="50">
        <v>-0.55000000000000004</v>
      </c>
      <c r="D24" s="125">
        <v>20259000</v>
      </c>
      <c r="E24" s="126">
        <v>20259000</v>
      </c>
      <c r="F24" s="127">
        <v>20259000</v>
      </c>
      <c r="G24" s="62"/>
      <c r="H24" s="131" t="s">
        <v>152</v>
      </c>
      <c r="I24" s="132" t="s">
        <v>152</v>
      </c>
      <c r="J24" s="133" t="s">
        <v>152</v>
      </c>
      <c r="K24" s="27">
        <v>10.65</v>
      </c>
      <c r="L24" s="50">
        <v>-1.39</v>
      </c>
      <c r="M24" s="51">
        <v>39761225.32</v>
      </c>
    </row>
    <row r="25" spans="1:13" ht="15.75">
      <c r="A25" s="12" t="s">
        <v>119</v>
      </c>
      <c r="B25" s="27">
        <v>0.17</v>
      </c>
      <c r="C25" s="50">
        <v>0</v>
      </c>
      <c r="D25" s="125">
        <v>20000000</v>
      </c>
      <c r="E25" s="126">
        <v>20000000</v>
      </c>
      <c r="F25" s="127">
        <v>20000000</v>
      </c>
      <c r="G25" s="62"/>
      <c r="H25" s="131" t="s">
        <v>173</v>
      </c>
      <c r="I25" s="132" t="s">
        <v>173</v>
      </c>
      <c r="J25" s="133" t="s">
        <v>173</v>
      </c>
      <c r="K25" s="27">
        <v>1.52</v>
      </c>
      <c r="L25" s="50">
        <v>-7.32</v>
      </c>
      <c r="M25" s="51">
        <v>29212750</v>
      </c>
    </row>
    <row r="26" spans="1:13" s="10" customFormat="1" ht="33" customHeight="1">
      <c r="A26" s="90" t="s">
        <v>320</v>
      </c>
      <c r="B26" s="143" t="s">
        <v>321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5"/>
    </row>
    <row r="27" spans="1:13" ht="15" customHeight="1">
      <c r="A27" s="139" t="s">
        <v>285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ht="23.25" customHeight="1">
      <c r="A28" s="140" t="s">
        <v>286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2"/>
    </row>
    <row r="29" spans="1:13" ht="18" customHeight="1">
      <c r="A29" s="138" t="s">
        <v>287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</row>
  </sheetData>
  <mergeCells count="45">
    <mergeCell ref="A29:M29"/>
    <mergeCell ref="D25:F25"/>
    <mergeCell ref="H25:J25"/>
    <mergeCell ref="A27:M27"/>
    <mergeCell ref="A28:M28"/>
    <mergeCell ref="B26:M26"/>
    <mergeCell ref="D22:F22"/>
    <mergeCell ref="H22:J22"/>
    <mergeCell ref="D23:F23"/>
    <mergeCell ref="H23:J23"/>
    <mergeCell ref="D24:F24"/>
    <mergeCell ref="H24:J24"/>
    <mergeCell ref="A19:F19"/>
    <mergeCell ref="H19:M19"/>
    <mergeCell ref="D20:F20"/>
    <mergeCell ref="H20:J20"/>
    <mergeCell ref="D21:F21"/>
    <mergeCell ref="H21:J21"/>
    <mergeCell ref="D16:F16"/>
    <mergeCell ref="H16:J16"/>
    <mergeCell ref="D17:F17"/>
    <mergeCell ref="H17:J17"/>
    <mergeCell ref="D18:F18"/>
    <mergeCell ref="H18:J18"/>
    <mergeCell ref="D13:F13"/>
    <mergeCell ref="H13:J13"/>
    <mergeCell ref="D14:F14"/>
    <mergeCell ref="H14:J14"/>
    <mergeCell ref="D15:F15"/>
    <mergeCell ref="H15:J15"/>
    <mergeCell ref="A3:K3"/>
    <mergeCell ref="A1:C1"/>
    <mergeCell ref="A12:F12"/>
    <mergeCell ref="H12:M12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rightToLeft="1" workbookViewId="0">
      <selection activeCell="B4" sqref="B4"/>
    </sheetView>
  </sheetViews>
  <sheetFormatPr defaultRowHeight="23.25" customHeight="1"/>
  <cols>
    <col min="1" max="1" width="1.25" style="67" customWidth="1"/>
    <col min="2" max="2" width="20.125" style="67" customWidth="1"/>
    <col min="3" max="3" width="9.125" style="67" customWidth="1"/>
    <col min="4" max="5" width="8.375" style="67" customWidth="1"/>
    <col min="6" max="6" width="8.25" style="67" customWidth="1"/>
    <col min="7" max="7" width="9.25" style="67" customWidth="1"/>
    <col min="8" max="8" width="8.625" style="67" customWidth="1"/>
    <col min="9" max="9" width="8.375" style="67" customWidth="1"/>
    <col min="10" max="10" width="8.25" style="67" customWidth="1"/>
    <col min="11" max="11" width="8.125" style="67" customWidth="1"/>
    <col min="12" max="12" width="9" style="67" customWidth="1"/>
    <col min="13" max="13" width="17.25" style="67" customWidth="1"/>
    <col min="14" max="14" width="17.875" style="67" customWidth="1"/>
    <col min="15" max="16384" width="9" style="67"/>
  </cols>
  <sheetData>
    <row r="1" spans="2:15" ht="21" customHeight="1">
      <c r="B1" s="146" t="s">
        <v>313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2:15" ht="32.25" customHeight="1">
      <c r="B2" s="68" t="s">
        <v>11</v>
      </c>
      <c r="C2" s="69" t="s">
        <v>12</v>
      </c>
      <c r="D2" s="69" t="s">
        <v>13</v>
      </c>
      <c r="E2" s="69" t="s">
        <v>14</v>
      </c>
      <c r="F2" s="69" t="s">
        <v>15</v>
      </c>
      <c r="G2" s="69" t="s">
        <v>16</v>
      </c>
      <c r="H2" s="69" t="s">
        <v>17</v>
      </c>
      <c r="I2" s="69" t="s">
        <v>18</v>
      </c>
      <c r="J2" s="69" t="s">
        <v>19</v>
      </c>
      <c r="K2" s="69" t="s">
        <v>20</v>
      </c>
      <c r="L2" s="69" t="s">
        <v>3</v>
      </c>
      <c r="M2" s="69" t="s">
        <v>2</v>
      </c>
      <c r="N2" s="69" t="s">
        <v>1</v>
      </c>
    </row>
    <row r="3" spans="2:15" ht="15.95" customHeight="1">
      <c r="B3" s="153" t="s">
        <v>21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</row>
    <row r="4" spans="2:15" ht="15.95" customHeight="1">
      <c r="B4" s="70" t="s">
        <v>131</v>
      </c>
      <c r="C4" s="71" t="s">
        <v>132</v>
      </c>
      <c r="D4" s="72">
        <v>1.22</v>
      </c>
      <c r="E4" s="72">
        <v>1.22</v>
      </c>
      <c r="F4" s="72">
        <v>1.22</v>
      </c>
      <c r="G4" s="72">
        <v>1.22</v>
      </c>
      <c r="H4" s="72">
        <v>1.23</v>
      </c>
      <c r="I4" s="72">
        <v>1.22</v>
      </c>
      <c r="J4" s="72">
        <v>1.24</v>
      </c>
      <c r="K4" s="73">
        <v>-1.61</v>
      </c>
      <c r="L4" s="74">
        <v>1</v>
      </c>
      <c r="M4" s="74">
        <v>15000000</v>
      </c>
      <c r="N4" s="74">
        <v>18300000</v>
      </c>
      <c r="O4" s="10"/>
    </row>
    <row r="5" spans="2:15" ht="15.95" customHeight="1">
      <c r="B5" s="70" t="s">
        <v>162</v>
      </c>
      <c r="C5" s="71" t="s">
        <v>163</v>
      </c>
      <c r="D5" s="72">
        <v>0.53</v>
      </c>
      <c r="E5" s="72">
        <v>0.53</v>
      </c>
      <c r="F5" s="72">
        <v>0.53</v>
      </c>
      <c r="G5" s="72">
        <v>0.53</v>
      </c>
      <c r="H5" s="72">
        <v>0.52</v>
      </c>
      <c r="I5" s="72">
        <v>0.53</v>
      </c>
      <c r="J5" s="72">
        <v>0.53</v>
      </c>
      <c r="K5" s="73">
        <v>0</v>
      </c>
      <c r="L5" s="74">
        <v>1</v>
      </c>
      <c r="M5" s="74">
        <v>397600</v>
      </c>
      <c r="N5" s="74">
        <v>210728</v>
      </c>
      <c r="O5" s="10"/>
    </row>
    <row r="6" spans="2:15" ht="15.95" customHeight="1">
      <c r="B6" s="33" t="s">
        <v>119</v>
      </c>
      <c r="C6" s="34" t="s">
        <v>120</v>
      </c>
      <c r="D6" s="72">
        <v>0.17</v>
      </c>
      <c r="E6" s="72">
        <v>0.17</v>
      </c>
      <c r="F6" s="72">
        <v>0.17</v>
      </c>
      <c r="G6" s="72">
        <v>0.17</v>
      </c>
      <c r="H6" s="72">
        <v>0.17</v>
      </c>
      <c r="I6" s="72">
        <v>0.17</v>
      </c>
      <c r="J6" s="72">
        <v>0.17</v>
      </c>
      <c r="K6" s="73">
        <v>0</v>
      </c>
      <c r="L6" s="74">
        <v>7</v>
      </c>
      <c r="M6" s="74">
        <v>20000000</v>
      </c>
      <c r="N6" s="74">
        <v>3400000</v>
      </c>
      <c r="O6" s="10"/>
    </row>
    <row r="7" spans="2:15" ht="15.95" customHeight="1">
      <c r="B7" s="33" t="s">
        <v>213</v>
      </c>
      <c r="C7" s="34" t="s">
        <v>214</v>
      </c>
      <c r="D7" s="72">
        <v>0.42</v>
      </c>
      <c r="E7" s="72">
        <v>0.42</v>
      </c>
      <c r="F7" s="72">
        <v>0.42</v>
      </c>
      <c r="G7" s="72">
        <v>0.42</v>
      </c>
      <c r="H7" s="72">
        <v>0.42</v>
      </c>
      <c r="I7" s="72">
        <v>0.42</v>
      </c>
      <c r="J7" s="72">
        <v>0.42</v>
      </c>
      <c r="K7" s="73">
        <v>0</v>
      </c>
      <c r="L7" s="74">
        <v>1</v>
      </c>
      <c r="M7" s="74">
        <v>1799530</v>
      </c>
      <c r="N7" s="74">
        <v>755802.6</v>
      </c>
      <c r="O7" s="10"/>
    </row>
    <row r="8" spans="2:15" ht="15.95" customHeight="1">
      <c r="B8" s="70" t="s">
        <v>70</v>
      </c>
      <c r="C8" s="71" t="s">
        <v>69</v>
      </c>
      <c r="D8" s="72">
        <v>0.24</v>
      </c>
      <c r="E8" s="72">
        <v>0.25</v>
      </c>
      <c r="F8" s="72">
        <v>0.24</v>
      </c>
      <c r="G8" s="72">
        <v>0.24</v>
      </c>
      <c r="H8" s="72">
        <v>0.25</v>
      </c>
      <c r="I8" s="72">
        <v>0.25</v>
      </c>
      <c r="J8" s="72">
        <v>0.25</v>
      </c>
      <c r="K8" s="73">
        <v>0</v>
      </c>
      <c r="L8" s="74">
        <v>10</v>
      </c>
      <c r="M8" s="74">
        <v>41000000</v>
      </c>
      <c r="N8" s="74">
        <v>9990000</v>
      </c>
      <c r="O8" s="10"/>
    </row>
    <row r="9" spans="2:15" ht="15.95" customHeight="1">
      <c r="B9" s="33" t="s">
        <v>40</v>
      </c>
      <c r="C9" s="34" t="s">
        <v>41</v>
      </c>
      <c r="D9" s="72">
        <v>7.0000000000000007E-2</v>
      </c>
      <c r="E9" s="72">
        <v>7.0000000000000007E-2</v>
      </c>
      <c r="F9" s="72">
        <v>7.0000000000000007E-2</v>
      </c>
      <c r="G9" s="72">
        <v>7.0000000000000007E-2</v>
      </c>
      <c r="H9" s="72">
        <v>7.0000000000000007E-2</v>
      </c>
      <c r="I9" s="72">
        <v>7.0000000000000007E-2</v>
      </c>
      <c r="J9" s="72">
        <v>7.0000000000000007E-2</v>
      </c>
      <c r="K9" s="73">
        <v>0</v>
      </c>
      <c r="L9" s="74">
        <v>23</v>
      </c>
      <c r="M9" s="74">
        <v>12800000</v>
      </c>
      <c r="N9" s="74">
        <v>896000</v>
      </c>
      <c r="O9" s="10"/>
    </row>
    <row r="10" spans="2:15" ht="15.95" customHeight="1">
      <c r="B10" s="148" t="s">
        <v>22</v>
      </c>
      <c r="C10" s="149"/>
      <c r="D10" s="150"/>
      <c r="E10" s="151"/>
      <c r="F10" s="151"/>
      <c r="G10" s="151"/>
      <c r="H10" s="151"/>
      <c r="I10" s="151"/>
      <c r="J10" s="151"/>
      <c r="K10" s="152"/>
      <c r="L10" s="74">
        <f>SUM(L4:L9)</f>
        <v>43</v>
      </c>
      <c r="M10" s="74">
        <f>SUM(M4:M9)</f>
        <v>90997130</v>
      </c>
      <c r="N10" s="74">
        <f>SUM(N4:N9)</f>
        <v>33552530.600000001</v>
      </c>
    </row>
    <row r="11" spans="2:15" ht="15.95" customHeight="1">
      <c r="B11" s="153" t="s">
        <v>39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2" spans="2:15" ht="15.95" customHeight="1">
      <c r="B12" s="70" t="s">
        <v>198</v>
      </c>
      <c r="C12" s="71" t="s">
        <v>192</v>
      </c>
      <c r="D12" s="72">
        <v>7.33</v>
      </c>
      <c r="E12" s="72">
        <v>7.33</v>
      </c>
      <c r="F12" s="72">
        <v>7.26</v>
      </c>
      <c r="G12" s="72">
        <v>7.31</v>
      </c>
      <c r="H12" s="72">
        <v>7.31</v>
      </c>
      <c r="I12" s="72">
        <v>7.29</v>
      </c>
      <c r="J12" s="72">
        <v>7.33</v>
      </c>
      <c r="K12" s="73">
        <v>-0.55000000000000004</v>
      </c>
      <c r="L12" s="74">
        <v>67</v>
      </c>
      <c r="M12" s="74">
        <v>20259000</v>
      </c>
      <c r="N12" s="74">
        <v>148110626.84</v>
      </c>
    </row>
    <row r="13" spans="2:15" ht="15.95" customHeight="1">
      <c r="B13" s="33" t="s">
        <v>113</v>
      </c>
      <c r="C13" s="34" t="s">
        <v>114</v>
      </c>
      <c r="D13" s="72">
        <v>2.39</v>
      </c>
      <c r="E13" s="72">
        <v>2.39</v>
      </c>
      <c r="F13" s="72">
        <v>2.39</v>
      </c>
      <c r="G13" s="72">
        <v>2.39</v>
      </c>
      <c r="H13" s="72">
        <v>2.39</v>
      </c>
      <c r="I13" s="72">
        <v>2.39</v>
      </c>
      <c r="J13" s="72">
        <v>2.39</v>
      </c>
      <c r="K13" s="73">
        <v>0</v>
      </c>
      <c r="L13" s="74">
        <v>1</v>
      </c>
      <c r="M13" s="74">
        <v>5000</v>
      </c>
      <c r="N13" s="74">
        <v>11950</v>
      </c>
    </row>
    <row r="14" spans="2:15" ht="15.95" customHeight="1">
      <c r="B14" s="148" t="s">
        <v>193</v>
      </c>
      <c r="C14" s="149"/>
      <c r="D14" s="150"/>
      <c r="E14" s="151"/>
      <c r="F14" s="151"/>
      <c r="G14" s="151"/>
      <c r="H14" s="151"/>
      <c r="I14" s="151"/>
      <c r="J14" s="151"/>
      <c r="K14" s="152"/>
      <c r="L14" s="74">
        <f>SUM(L12:L13)</f>
        <v>68</v>
      </c>
      <c r="M14" s="74">
        <f>SUM(M12:M13)</f>
        <v>20264000</v>
      </c>
      <c r="N14" s="74">
        <f>SUM(N12:N13)</f>
        <v>148122576.84</v>
      </c>
    </row>
    <row r="15" spans="2:15" ht="15.95" customHeight="1">
      <c r="B15" s="153" t="s">
        <v>23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</row>
    <row r="16" spans="2:15" ht="15.95" customHeight="1">
      <c r="B16" s="70" t="s">
        <v>61</v>
      </c>
      <c r="C16" s="71" t="s">
        <v>60</v>
      </c>
      <c r="D16" s="72">
        <v>32.5</v>
      </c>
      <c r="E16" s="72">
        <v>32.5</v>
      </c>
      <c r="F16" s="72">
        <v>32.5</v>
      </c>
      <c r="G16" s="72">
        <v>32.5</v>
      </c>
      <c r="H16" s="72">
        <v>32.5</v>
      </c>
      <c r="I16" s="72">
        <v>32.5</v>
      </c>
      <c r="J16" s="72">
        <v>32.5</v>
      </c>
      <c r="K16" s="73">
        <v>0</v>
      </c>
      <c r="L16" s="74">
        <v>4</v>
      </c>
      <c r="M16" s="74">
        <v>200000</v>
      </c>
      <c r="N16" s="74">
        <v>6500000</v>
      </c>
    </row>
    <row r="17" spans="2:15" ht="15.95" customHeight="1">
      <c r="B17" s="33" t="s">
        <v>115</v>
      </c>
      <c r="C17" s="34" t="s">
        <v>116</v>
      </c>
      <c r="D17" s="72">
        <v>12.1</v>
      </c>
      <c r="E17" s="72">
        <v>12.2</v>
      </c>
      <c r="F17" s="72">
        <v>12.1</v>
      </c>
      <c r="G17" s="72">
        <v>12.15</v>
      </c>
      <c r="H17" s="72">
        <v>12.18</v>
      </c>
      <c r="I17" s="72">
        <v>12.15</v>
      </c>
      <c r="J17" s="72">
        <v>12.1</v>
      </c>
      <c r="K17" s="73">
        <v>0.41</v>
      </c>
      <c r="L17" s="74">
        <v>4</v>
      </c>
      <c r="M17" s="74">
        <v>400000</v>
      </c>
      <c r="N17" s="74">
        <v>4860000</v>
      </c>
    </row>
    <row r="18" spans="2:15" ht="15.95" customHeight="1">
      <c r="B18" s="70" t="s">
        <v>188</v>
      </c>
      <c r="C18" s="71" t="s">
        <v>189</v>
      </c>
      <c r="D18" s="72">
        <v>4.7</v>
      </c>
      <c r="E18" s="72">
        <v>4.8499999999999996</v>
      </c>
      <c r="F18" s="72">
        <v>4.7</v>
      </c>
      <c r="G18" s="72">
        <v>4.78</v>
      </c>
      <c r="H18" s="72">
        <v>4.6100000000000003</v>
      </c>
      <c r="I18" s="72">
        <v>4.8499999999999996</v>
      </c>
      <c r="J18" s="72">
        <v>4.7</v>
      </c>
      <c r="K18" s="73">
        <v>3.19</v>
      </c>
      <c r="L18" s="74">
        <v>11</v>
      </c>
      <c r="M18" s="74">
        <v>5415401</v>
      </c>
      <c r="N18" s="74">
        <v>25859887.899999999</v>
      </c>
    </row>
    <row r="19" spans="2:15" ht="15.95" customHeight="1">
      <c r="B19" s="148" t="s">
        <v>149</v>
      </c>
      <c r="C19" s="149"/>
      <c r="D19" s="150"/>
      <c r="E19" s="151"/>
      <c r="F19" s="151"/>
      <c r="G19" s="151"/>
      <c r="H19" s="151"/>
      <c r="I19" s="151"/>
      <c r="J19" s="151"/>
      <c r="K19" s="152"/>
      <c r="L19" s="74">
        <f>SUM(L16:L18)</f>
        <v>19</v>
      </c>
      <c r="M19" s="74">
        <f>SUM(M16:M18)</f>
        <v>6015401</v>
      </c>
      <c r="N19" s="74">
        <f>SUM(N16:N18)</f>
        <v>37219887.899999999</v>
      </c>
    </row>
    <row r="20" spans="2:15" ht="15.95" customHeight="1">
      <c r="B20" s="153" t="s">
        <v>24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</row>
    <row r="21" spans="2:15" ht="15.95" customHeight="1">
      <c r="B21" s="70" t="s">
        <v>171</v>
      </c>
      <c r="C21" s="71" t="s">
        <v>170</v>
      </c>
      <c r="D21" s="72">
        <v>4.04</v>
      </c>
      <c r="E21" s="72">
        <v>4.08</v>
      </c>
      <c r="F21" s="72">
        <v>4</v>
      </c>
      <c r="G21" s="72">
        <v>4.01</v>
      </c>
      <c r="H21" s="72">
        <v>4.09</v>
      </c>
      <c r="I21" s="72">
        <v>4.08</v>
      </c>
      <c r="J21" s="72">
        <v>4.12</v>
      </c>
      <c r="K21" s="73">
        <v>-0.97</v>
      </c>
      <c r="L21" s="74">
        <v>96</v>
      </c>
      <c r="M21" s="74">
        <v>39545024</v>
      </c>
      <c r="N21" s="74">
        <v>158656710.24000001</v>
      </c>
      <c r="O21" s="10"/>
    </row>
    <row r="22" spans="2:15" ht="15.95" customHeight="1">
      <c r="B22" s="33" t="s">
        <v>190</v>
      </c>
      <c r="C22" s="34" t="s">
        <v>191</v>
      </c>
      <c r="D22" s="72">
        <v>0.91</v>
      </c>
      <c r="E22" s="72">
        <v>0.95</v>
      </c>
      <c r="F22" s="72">
        <v>0.91</v>
      </c>
      <c r="G22" s="72">
        <v>0.93</v>
      </c>
      <c r="H22" s="72">
        <v>0.91</v>
      </c>
      <c r="I22" s="72">
        <v>0.95</v>
      </c>
      <c r="J22" s="72">
        <v>0.91</v>
      </c>
      <c r="K22" s="73">
        <v>4.4000000000000004</v>
      </c>
      <c r="L22" s="74">
        <v>2</v>
      </c>
      <c r="M22" s="74">
        <v>100000</v>
      </c>
      <c r="N22" s="74">
        <v>93000</v>
      </c>
      <c r="O22" s="10"/>
    </row>
    <row r="23" spans="2:15" ht="15.95" customHeight="1">
      <c r="B23" s="12" t="s">
        <v>53</v>
      </c>
      <c r="C23" s="22" t="s">
        <v>54</v>
      </c>
      <c r="D23" s="72">
        <v>16.8</v>
      </c>
      <c r="E23" s="72">
        <v>16.8</v>
      </c>
      <c r="F23" s="72">
        <v>16.75</v>
      </c>
      <c r="G23" s="72">
        <v>16.79</v>
      </c>
      <c r="H23" s="72">
        <v>16.8</v>
      </c>
      <c r="I23" s="72">
        <v>16.8</v>
      </c>
      <c r="J23" s="72">
        <v>16.8</v>
      </c>
      <c r="K23" s="73">
        <v>0</v>
      </c>
      <c r="L23" s="74">
        <v>6</v>
      </c>
      <c r="M23" s="74">
        <v>806844</v>
      </c>
      <c r="N23" s="74">
        <v>13549979.199999999</v>
      </c>
      <c r="O23" s="10"/>
    </row>
    <row r="24" spans="2:15" ht="15.95" customHeight="1">
      <c r="B24" s="70" t="s">
        <v>173</v>
      </c>
      <c r="C24" s="71" t="s">
        <v>174</v>
      </c>
      <c r="D24" s="72">
        <v>1.6</v>
      </c>
      <c r="E24" s="72">
        <v>1.6</v>
      </c>
      <c r="F24" s="72">
        <v>1.45</v>
      </c>
      <c r="G24" s="72">
        <v>1.52</v>
      </c>
      <c r="H24" s="72">
        <v>1.64</v>
      </c>
      <c r="I24" s="72">
        <v>1.52</v>
      </c>
      <c r="J24" s="72">
        <v>1.64</v>
      </c>
      <c r="K24" s="73">
        <v>-7.32</v>
      </c>
      <c r="L24" s="74">
        <v>32</v>
      </c>
      <c r="M24" s="74">
        <v>19202500</v>
      </c>
      <c r="N24" s="74">
        <v>29212750</v>
      </c>
      <c r="O24" s="10"/>
    </row>
    <row r="25" spans="2:15" ht="15.95" customHeight="1">
      <c r="B25" s="33" t="s">
        <v>138</v>
      </c>
      <c r="C25" s="34" t="s">
        <v>139</v>
      </c>
      <c r="D25" s="72">
        <v>2.1</v>
      </c>
      <c r="E25" s="72">
        <v>2.1</v>
      </c>
      <c r="F25" s="72">
        <v>1.92</v>
      </c>
      <c r="G25" s="72">
        <v>1.92</v>
      </c>
      <c r="H25" s="72">
        <v>1.92</v>
      </c>
      <c r="I25" s="72">
        <v>1.92</v>
      </c>
      <c r="J25" s="72">
        <v>2</v>
      </c>
      <c r="K25" s="73">
        <v>-4</v>
      </c>
      <c r="L25" s="74">
        <v>3</v>
      </c>
      <c r="M25" s="74">
        <v>104000</v>
      </c>
      <c r="N25" s="74">
        <v>200040</v>
      </c>
      <c r="O25" s="10"/>
    </row>
    <row r="26" spans="2:15" ht="15.95" customHeight="1">
      <c r="B26" s="12" t="s">
        <v>66</v>
      </c>
      <c r="C26" s="22" t="s">
        <v>65</v>
      </c>
      <c r="D26" s="72">
        <v>7.35</v>
      </c>
      <c r="E26" s="72">
        <v>7.35</v>
      </c>
      <c r="F26" s="72">
        <v>7.1</v>
      </c>
      <c r="G26" s="72">
        <v>7.24</v>
      </c>
      <c r="H26" s="72">
        <v>7.11</v>
      </c>
      <c r="I26" s="72">
        <v>7.1</v>
      </c>
      <c r="J26" s="72">
        <v>7.3</v>
      </c>
      <c r="K26" s="73">
        <v>-2.74</v>
      </c>
      <c r="L26" s="74">
        <v>3</v>
      </c>
      <c r="M26" s="74">
        <v>35000</v>
      </c>
      <c r="N26" s="74">
        <v>253500</v>
      </c>
    </row>
    <row r="27" spans="2:15" ht="15.95" customHeight="1">
      <c r="B27" s="33" t="s">
        <v>147</v>
      </c>
      <c r="C27" s="34" t="s">
        <v>148</v>
      </c>
      <c r="D27" s="72">
        <v>1.96</v>
      </c>
      <c r="E27" s="72">
        <v>1.96</v>
      </c>
      <c r="F27" s="72">
        <v>1.9</v>
      </c>
      <c r="G27" s="72">
        <v>1.92</v>
      </c>
      <c r="H27" s="72">
        <v>2.15</v>
      </c>
      <c r="I27" s="72">
        <v>1.9</v>
      </c>
      <c r="J27" s="72">
        <v>2.15</v>
      </c>
      <c r="K27" s="73">
        <v>-11.63</v>
      </c>
      <c r="L27" s="74">
        <v>5</v>
      </c>
      <c r="M27" s="74">
        <v>1900000</v>
      </c>
      <c r="N27" s="74">
        <v>3652000</v>
      </c>
      <c r="O27" s="10"/>
    </row>
    <row r="28" spans="2:15" ht="15.95" customHeight="1">
      <c r="B28" s="33" t="s">
        <v>121</v>
      </c>
      <c r="C28" s="34" t="s">
        <v>122</v>
      </c>
      <c r="D28" s="72">
        <v>6.2</v>
      </c>
      <c r="E28" s="72">
        <v>6.2</v>
      </c>
      <c r="F28" s="72">
        <v>6.2</v>
      </c>
      <c r="G28" s="72">
        <v>6.2</v>
      </c>
      <c r="H28" s="72">
        <v>6.25</v>
      </c>
      <c r="I28" s="72">
        <v>6.2</v>
      </c>
      <c r="J28" s="72">
        <v>6.25</v>
      </c>
      <c r="K28" s="73">
        <v>-0.8</v>
      </c>
      <c r="L28" s="74">
        <v>1</v>
      </c>
      <c r="M28" s="74">
        <v>100000</v>
      </c>
      <c r="N28" s="74">
        <v>620000</v>
      </c>
      <c r="O28" s="10"/>
    </row>
    <row r="29" spans="2:15" ht="15.95" customHeight="1">
      <c r="B29" s="148" t="s">
        <v>25</v>
      </c>
      <c r="C29" s="149"/>
      <c r="D29" s="150"/>
      <c r="E29" s="151"/>
      <c r="F29" s="151"/>
      <c r="G29" s="151"/>
      <c r="H29" s="151"/>
      <c r="I29" s="151"/>
      <c r="J29" s="151"/>
      <c r="K29" s="152"/>
      <c r="L29" s="74">
        <f>SUM(L21:L28)</f>
        <v>148</v>
      </c>
      <c r="M29" s="74">
        <f>SUM(M21:M28)</f>
        <v>61793368</v>
      </c>
      <c r="N29" s="74">
        <f>SUM(N21:N28)</f>
        <v>206237979.44</v>
      </c>
    </row>
    <row r="30" spans="2:15" ht="15.95" customHeight="1">
      <c r="B30" s="153" t="s">
        <v>46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</row>
    <row r="31" spans="2:15" ht="15.95" customHeight="1">
      <c r="B31" s="70" t="s">
        <v>168</v>
      </c>
      <c r="C31" s="71" t="s">
        <v>167</v>
      </c>
      <c r="D31" s="72">
        <v>9.1</v>
      </c>
      <c r="E31" s="72">
        <v>9.1</v>
      </c>
      <c r="F31" s="72">
        <v>8.76</v>
      </c>
      <c r="G31" s="72">
        <v>8.92</v>
      </c>
      <c r="H31" s="72">
        <v>9.39</v>
      </c>
      <c r="I31" s="72">
        <v>8.76</v>
      </c>
      <c r="J31" s="72">
        <v>9.36</v>
      </c>
      <c r="K31" s="73">
        <v>-6.41</v>
      </c>
      <c r="L31" s="74">
        <v>20</v>
      </c>
      <c r="M31" s="74">
        <v>2295244</v>
      </c>
      <c r="N31" s="74">
        <v>20477446</v>
      </c>
      <c r="O31" s="10"/>
    </row>
    <row r="32" spans="2:15" ht="15.95" customHeight="1">
      <c r="B32" s="33" t="s">
        <v>224</v>
      </c>
      <c r="C32" s="34" t="s">
        <v>225</v>
      </c>
      <c r="D32" s="72">
        <v>9.5</v>
      </c>
      <c r="E32" s="72">
        <v>9.6</v>
      </c>
      <c r="F32" s="72">
        <v>9.5</v>
      </c>
      <c r="G32" s="72">
        <v>9.5500000000000007</v>
      </c>
      <c r="H32" s="72">
        <v>9.5</v>
      </c>
      <c r="I32" s="72">
        <v>9.6</v>
      </c>
      <c r="J32" s="72">
        <v>9.5</v>
      </c>
      <c r="K32" s="73">
        <v>1.05</v>
      </c>
      <c r="L32" s="74">
        <v>3</v>
      </c>
      <c r="M32" s="74">
        <v>400000</v>
      </c>
      <c r="N32" s="74">
        <v>3820000</v>
      </c>
      <c r="O32" s="10"/>
    </row>
    <row r="33" spans="2:14" ht="15.95" customHeight="1">
      <c r="B33" s="148" t="s">
        <v>155</v>
      </c>
      <c r="C33" s="149"/>
      <c r="D33" s="150"/>
      <c r="E33" s="151"/>
      <c r="F33" s="151"/>
      <c r="G33" s="151"/>
      <c r="H33" s="151"/>
      <c r="I33" s="151"/>
      <c r="J33" s="151"/>
      <c r="K33" s="152"/>
      <c r="L33" s="74">
        <f>SUM(L31:L32)</f>
        <v>23</v>
      </c>
      <c r="M33" s="74">
        <f>SUM(M31:M32)</f>
        <v>2695244</v>
      </c>
      <c r="N33" s="74">
        <f>SUM(N31:N32)</f>
        <v>24297446</v>
      </c>
    </row>
    <row r="34" spans="2:14" ht="15.95" customHeight="1">
      <c r="B34" s="153" t="s">
        <v>26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</row>
    <row r="35" spans="2:14" ht="15.95" customHeight="1">
      <c r="B35" s="70" t="s">
        <v>152</v>
      </c>
      <c r="C35" s="71" t="s">
        <v>153</v>
      </c>
      <c r="D35" s="72">
        <v>10.71</v>
      </c>
      <c r="E35" s="72">
        <v>10.71</v>
      </c>
      <c r="F35" s="72">
        <v>10.6</v>
      </c>
      <c r="G35" s="72">
        <v>10.63</v>
      </c>
      <c r="H35" s="72">
        <v>10.77</v>
      </c>
      <c r="I35" s="72">
        <v>10.65</v>
      </c>
      <c r="J35" s="72">
        <v>10.8</v>
      </c>
      <c r="K35" s="73">
        <v>-1.39</v>
      </c>
      <c r="L35" s="74">
        <v>35</v>
      </c>
      <c r="M35" s="74">
        <v>3740199</v>
      </c>
      <c r="N35" s="74">
        <v>39761225.32</v>
      </c>
    </row>
    <row r="36" spans="2:14" ht="15.95" customHeight="1">
      <c r="B36" s="148" t="s">
        <v>154</v>
      </c>
      <c r="C36" s="149"/>
      <c r="D36" s="150"/>
      <c r="E36" s="151"/>
      <c r="F36" s="151"/>
      <c r="G36" s="151"/>
      <c r="H36" s="151"/>
      <c r="I36" s="151"/>
      <c r="J36" s="151"/>
      <c r="K36" s="152"/>
      <c r="L36" s="74">
        <v>35</v>
      </c>
      <c r="M36" s="74">
        <v>3740199</v>
      </c>
      <c r="N36" s="74">
        <v>39761225.32</v>
      </c>
    </row>
    <row r="37" spans="2:14" ht="15.95" customHeight="1">
      <c r="B37" s="148" t="s">
        <v>27</v>
      </c>
      <c r="C37" s="149"/>
      <c r="D37" s="150"/>
      <c r="E37" s="151"/>
      <c r="F37" s="151"/>
      <c r="G37" s="151"/>
      <c r="H37" s="151"/>
      <c r="I37" s="151"/>
      <c r="J37" s="151"/>
      <c r="K37" s="152"/>
      <c r="L37" s="74">
        <f>L36+L33+L29+L19+L14+L10</f>
        <v>336</v>
      </c>
      <c r="M37" s="74">
        <f t="shared" ref="M37:N37" si="0">M36+M33+M29+M19+M14+M10</f>
        <v>185505342</v>
      </c>
      <c r="N37" s="74">
        <f t="shared" si="0"/>
        <v>489191646.10000002</v>
      </c>
    </row>
    <row r="38" spans="2:14" ht="23.25" customHeight="1">
      <c r="L38" s="75"/>
      <c r="M38" s="75"/>
      <c r="N38" s="75"/>
    </row>
    <row r="39" spans="2:14" ht="23.25" customHeight="1">
      <c r="L39" s="75"/>
      <c r="M39" s="75"/>
      <c r="N39" s="75"/>
    </row>
    <row r="40" spans="2:14" ht="23.25" customHeight="1">
      <c r="L40" s="75"/>
      <c r="M40" s="75"/>
      <c r="N40" s="75"/>
    </row>
  </sheetData>
  <mergeCells count="21">
    <mergeCell ref="B37:C37"/>
    <mergeCell ref="D37:K37"/>
    <mergeCell ref="B19:C19"/>
    <mergeCell ref="D19:K19"/>
    <mergeCell ref="B20:N20"/>
    <mergeCell ref="B29:C29"/>
    <mergeCell ref="D29:K29"/>
    <mergeCell ref="B33:C33"/>
    <mergeCell ref="D33:K33"/>
    <mergeCell ref="B34:N34"/>
    <mergeCell ref="B1:N1"/>
    <mergeCell ref="B36:C36"/>
    <mergeCell ref="D36:K36"/>
    <mergeCell ref="B3:N3"/>
    <mergeCell ref="B10:C10"/>
    <mergeCell ref="D10:K10"/>
    <mergeCell ref="B11:N11"/>
    <mergeCell ref="B14:C14"/>
    <mergeCell ref="D14:K14"/>
    <mergeCell ref="B15:N15"/>
    <mergeCell ref="B30:N3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rightToLeft="1" workbookViewId="0">
      <selection activeCell="B13" sqref="B13:F23"/>
    </sheetView>
  </sheetViews>
  <sheetFormatPr defaultRowHeight="14.25"/>
  <cols>
    <col min="1" max="1" width="1.125" style="10" customWidth="1"/>
    <col min="2" max="2" width="24" style="10" customWidth="1"/>
    <col min="3" max="3" width="9.75" style="10" customWidth="1"/>
    <col min="4" max="4" width="13.375" style="10" customWidth="1"/>
    <col min="5" max="5" width="17" style="10" customWidth="1"/>
    <col min="6" max="6" width="17.625" style="10" customWidth="1"/>
    <col min="7" max="16384" width="9" style="10"/>
  </cols>
  <sheetData>
    <row r="1" spans="2:6">
      <c r="B1" s="166" t="s">
        <v>317</v>
      </c>
      <c r="C1" s="166"/>
      <c r="D1" s="166"/>
      <c r="E1" s="166"/>
      <c r="F1" s="166"/>
    </row>
    <row r="2" spans="2:6" ht="23.25" customHeight="1">
      <c r="B2" s="167"/>
      <c r="C2" s="167"/>
      <c r="D2" s="167"/>
      <c r="E2" s="167"/>
      <c r="F2" s="167"/>
    </row>
    <row r="3" spans="2:6" ht="23.25" customHeight="1">
      <c r="B3" s="99" t="s">
        <v>28</v>
      </c>
      <c r="C3" s="100" t="s">
        <v>12</v>
      </c>
      <c r="D3" s="100" t="s">
        <v>3</v>
      </c>
      <c r="E3" s="100" t="s">
        <v>36</v>
      </c>
      <c r="F3" s="100" t="s">
        <v>1</v>
      </c>
    </row>
    <row r="4" spans="2:6" ht="23.25" customHeight="1">
      <c r="B4" s="163" t="s">
        <v>21</v>
      </c>
      <c r="C4" s="164"/>
      <c r="D4" s="164"/>
      <c r="E4" s="164"/>
      <c r="F4" s="165"/>
    </row>
    <row r="5" spans="2:6" ht="23.25" customHeight="1">
      <c r="B5" s="101" t="s">
        <v>322</v>
      </c>
      <c r="C5" s="102" t="s">
        <v>132</v>
      </c>
      <c r="D5" s="103">
        <v>1</v>
      </c>
      <c r="E5" s="103">
        <v>15000000</v>
      </c>
      <c r="F5" s="103">
        <v>18300000</v>
      </c>
    </row>
    <row r="6" spans="2:6" ht="23.25" customHeight="1">
      <c r="B6" s="158" t="s">
        <v>22</v>
      </c>
      <c r="C6" s="159"/>
      <c r="D6" s="104">
        <f>SUM(D5)</f>
        <v>1</v>
      </c>
      <c r="E6" s="104">
        <f>SUM(E5)</f>
        <v>15000000</v>
      </c>
      <c r="F6" s="104">
        <f>SUM(F5)</f>
        <v>18300000</v>
      </c>
    </row>
    <row r="7" spans="2:6" ht="23.25" customHeight="1">
      <c r="B7" s="163" t="s">
        <v>323</v>
      </c>
      <c r="C7" s="164"/>
      <c r="D7" s="164"/>
      <c r="E7" s="164"/>
      <c r="F7" s="165"/>
    </row>
    <row r="8" spans="2:6" ht="23.25" customHeight="1">
      <c r="B8" s="101" t="s">
        <v>324</v>
      </c>
      <c r="C8" s="102" t="s">
        <v>192</v>
      </c>
      <c r="D8" s="103">
        <v>13</v>
      </c>
      <c r="E8" s="103">
        <v>11150000</v>
      </c>
      <c r="F8" s="103">
        <v>81725000</v>
      </c>
    </row>
    <row r="9" spans="2:6" ht="23.25" customHeight="1">
      <c r="B9" s="156" t="s">
        <v>325</v>
      </c>
      <c r="C9" s="157"/>
      <c r="D9" s="104">
        <f>SUM(D8)</f>
        <v>13</v>
      </c>
      <c r="E9" s="104">
        <f>SUM(E8)</f>
        <v>11150000</v>
      </c>
      <c r="F9" s="104">
        <f>SUM(F8)</f>
        <v>81725000</v>
      </c>
    </row>
    <row r="10" spans="2:6" ht="23.25" customHeight="1">
      <c r="B10" s="156" t="s">
        <v>326</v>
      </c>
      <c r="C10" s="157"/>
      <c r="D10" s="104">
        <f>D6+D9</f>
        <v>14</v>
      </c>
      <c r="E10" s="104">
        <f>E6+E9</f>
        <v>26150000</v>
      </c>
      <c r="F10" s="104">
        <f>F6+F9</f>
        <v>100025000</v>
      </c>
    </row>
    <row r="11" spans="2:6" ht="18" customHeight="1">
      <c r="B11" s="166" t="s">
        <v>316</v>
      </c>
      <c r="C11" s="166"/>
      <c r="D11" s="166"/>
      <c r="E11" s="166"/>
      <c r="F11" s="166"/>
    </row>
    <row r="12" spans="2:6" ht="18" customHeight="1">
      <c r="B12" s="167"/>
      <c r="C12" s="167"/>
      <c r="D12" s="167"/>
      <c r="E12" s="167"/>
      <c r="F12" s="167"/>
    </row>
    <row r="13" spans="2:6" ht="36">
      <c r="B13" s="105" t="s">
        <v>28</v>
      </c>
      <c r="C13" s="106" t="s">
        <v>12</v>
      </c>
      <c r="D13" s="106" t="s">
        <v>3</v>
      </c>
      <c r="E13" s="106" t="s">
        <v>36</v>
      </c>
      <c r="F13" s="106" t="s">
        <v>1</v>
      </c>
    </row>
    <row r="14" spans="2:6" ht="18">
      <c r="B14" s="163" t="s">
        <v>21</v>
      </c>
      <c r="C14" s="164"/>
      <c r="D14" s="164"/>
      <c r="E14" s="164"/>
      <c r="F14" s="165"/>
    </row>
    <row r="15" spans="2:6" ht="18">
      <c r="B15" s="101" t="s">
        <v>213</v>
      </c>
      <c r="C15" s="102" t="s">
        <v>214</v>
      </c>
      <c r="D15" s="103">
        <v>1</v>
      </c>
      <c r="E15" s="103">
        <v>1799530</v>
      </c>
      <c r="F15" s="103">
        <v>755802.6</v>
      </c>
    </row>
    <row r="16" spans="2:6" ht="18">
      <c r="B16" s="158" t="s">
        <v>22</v>
      </c>
      <c r="C16" s="159"/>
      <c r="D16" s="104">
        <f>SUM(D15)</f>
        <v>1</v>
      </c>
      <c r="E16" s="104">
        <f>SUM(E15)</f>
        <v>1799530</v>
      </c>
      <c r="F16" s="104">
        <f>SUM(F15)</f>
        <v>755802.6</v>
      </c>
    </row>
    <row r="17" spans="2:6" ht="18">
      <c r="B17" s="160" t="s">
        <v>327</v>
      </c>
      <c r="C17" s="161"/>
      <c r="D17" s="161"/>
      <c r="E17" s="161"/>
      <c r="F17" s="162"/>
    </row>
    <row r="18" spans="2:6" ht="18">
      <c r="B18" s="107" t="s">
        <v>171</v>
      </c>
      <c r="C18" s="108" t="s">
        <v>170</v>
      </c>
      <c r="D18" s="104">
        <v>64</v>
      </c>
      <c r="E18" s="104">
        <v>28450000</v>
      </c>
      <c r="F18" s="104">
        <v>113938874.23999999</v>
      </c>
    </row>
    <row r="19" spans="2:6" ht="18">
      <c r="B19" s="156" t="s">
        <v>328</v>
      </c>
      <c r="C19" s="157"/>
      <c r="D19" s="104">
        <f>SUM(D18)</f>
        <v>64</v>
      </c>
      <c r="E19" s="104">
        <f>SUM(E18)</f>
        <v>28450000</v>
      </c>
      <c r="F19" s="104">
        <f>SUM(F18)</f>
        <v>113938874.23999999</v>
      </c>
    </row>
    <row r="20" spans="2:6" ht="18">
      <c r="B20" s="160" t="s">
        <v>323</v>
      </c>
      <c r="C20" s="161"/>
      <c r="D20" s="161"/>
      <c r="E20" s="161"/>
      <c r="F20" s="162"/>
    </row>
    <row r="21" spans="2:6" ht="18">
      <c r="B21" s="107" t="s">
        <v>324</v>
      </c>
      <c r="C21" s="108" t="s">
        <v>192</v>
      </c>
      <c r="D21" s="104">
        <v>14</v>
      </c>
      <c r="E21" s="104">
        <v>3000000</v>
      </c>
      <c r="F21" s="104">
        <v>21825226.84</v>
      </c>
    </row>
    <row r="22" spans="2:6" ht="18">
      <c r="B22" s="156" t="s">
        <v>325</v>
      </c>
      <c r="C22" s="157"/>
      <c r="D22" s="104">
        <f>SUM(D21)</f>
        <v>14</v>
      </c>
      <c r="E22" s="104">
        <f>SUM(E21)</f>
        <v>3000000</v>
      </c>
      <c r="F22" s="104">
        <f>SUM(F21)</f>
        <v>21825226.84</v>
      </c>
    </row>
    <row r="23" spans="2:6" ht="18">
      <c r="B23" s="156" t="s">
        <v>326</v>
      </c>
      <c r="C23" s="157"/>
      <c r="D23" s="104">
        <f>D16+D19+D22</f>
        <v>79</v>
      </c>
      <c r="E23" s="104">
        <f>E16+E19+E22</f>
        <v>33249530</v>
      </c>
      <c r="F23" s="104">
        <f>F16+F19+F22</f>
        <v>136519903.67999998</v>
      </c>
    </row>
  </sheetData>
  <mergeCells count="14">
    <mergeCell ref="B14:F14"/>
    <mergeCell ref="B1:F2"/>
    <mergeCell ref="B11:F12"/>
    <mergeCell ref="B4:F4"/>
    <mergeCell ref="B6:C6"/>
    <mergeCell ref="B7:F7"/>
    <mergeCell ref="B9:C9"/>
    <mergeCell ref="B10:C10"/>
    <mergeCell ref="B23:C23"/>
    <mergeCell ref="B16:C16"/>
    <mergeCell ref="B17:F17"/>
    <mergeCell ref="B19:C19"/>
    <mergeCell ref="B20:F20"/>
    <mergeCell ref="B22:C2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rightToLeft="1" workbookViewId="0">
      <selection activeCell="A10" sqref="A10:XFD27"/>
    </sheetView>
  </sheetViews>
  <sheetFormatPr defaultRowHeight="14.25"/>
  <cols>
    <col min="1" max="1" width="17.125" customWidth="1"/>
    <col min="9" max="9" width="7.625" customWidth="1"/>
    <col min="12" max="12" width="13.5" customWidth="1"/>
    <col min="13" max="13" width="13.75" customWidth="1"/>
  </cols>
  <sheetData>
    <row r="1" spans="1:13" s="10" customFormat="1" ht="17.25" customHeight="1">
      <c r="A1" s="168" t="s">
        <v>315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3" s="10" customFormat="1" ht="39.75" customHeight="1">
      <c r="A2" s="32" t="s">
        <v>11</v>
      </c>
      <c r="B2" s="49" t="s">
        <v>12</v>
      </c>
      <c r="C2" s="49" t="s">
        <v>13</v>
      </c>
      <c r="D2" s="49" t="s">
        <v>14</v>
      </c>
      <c r="E2" s="49" t="s">
        <v>15</v>
      </c>
      <c r="F2" s="49" t="s">
        <v>16</v>
      </c>
      <c r="G2" s="49" t="s">
        <v>17</v>
      </c>
      <c r="H2" s="49" t="s">
        <v>18</v>
      </c>
      <c r="I2" s="49" t="s">
        <v>19</v>
      </c>
      <c r="J2" s="49" t="s">
        <v>20</v>
      </c>
      <c r="K2" s="49" t="s">
        <v>3</v>
      </c>
      <c r="L2" s="49" t="s">
        <v>2</v>
      </c>
      <c r="M2" s="49" t="s">
        <v>1</v>
      </c>
    </row>
    <row r="3" spans="1:13" s="10" customFormat="1" ht="20.100000000000001" customHeight="1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1:13" s="10" customFormat="1" ht="20.100000000000001" customHeight="1">
      <c r="A4" s="33" t="s">
        <v>125</v>
      </c>
      <c r="B4" s="34" t="s">
        <v>126</v>
      </c>
      <c r="C4" s="35">
        <v>3.36</v>
      </c>
      <c r="D4" s="35">
        <v>3.36</v>
      </c>
      <c r="E4" s="35">
        <v>3.36</v>
      </c>
      <c r="F4" s="35">
        <v>3.36</v>
      </c>
      <c r="G4" s="35">
        <v>3.36</v>
      </c>
      <c r="H4" s="35">
        <v>3.36</v>
      </c>
      <c r="I4" s="35">
        <v>3.37</v>
      </c>
      <c r="J4" s="65">
        <v>-0.3</v>
      </c>
      <c r="K4" s="66">
        <v>1</v>
      </c>
      <c r="L4" s="66">
        <v>355457</v>
      </c>
      <c r="M4" s="66">
        <v>1194335.52</v>
      </c>
    </row>
    <row r="5" spans="1:13" s="10" customFormat="1" ht="20.100000000000001" customHeight="1">
      <c r="A5" s="173" t="s">
        <v>25</v>
      </c>
      <c r="B5" s="174"/>
      <c r="C5" s="175"/>
      <c r="D5" s="176"/>
      <c r="E5" s="176"/>
      <c r="F5" s="176"/>
      <c r="G5" s="176"/>
      <c r="H5" s="176"/>
      <c r="I5" s="176"/>
      <c r="J5" s="177"/>
      <c r="K5" s="66">
        <v>1</v>
      </c>
      <c r="L5" s="66">
        <v>355457</v>
      </c>
      <c r="M5" s="66">
        <v>1194335.52</v>
      </c>
    </row>
    <row r="6" spans="1:13" s="10" customFormat="1" ht="20.100000000000001" customHeight="1">
      <c r="A6" s="153" t="s">
        <v>46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s="10" customFormat="1" ht="20.100000000000001" customHeight="1">
      <c r="A7" s="33" t="s">
        <v>137</v>
      </c>
      <c r="B7" s="34" t="s">
        <v>136</v>
      </c>
      <c r="C7" s="35">
        <v>8</v>
      </c>
      <c r="D7" s="35">
        <v>8</v>
      </c>
      <c r="E7" s="35">
        <v>7.95</v>
      </c>
      <c r="F7" s="35">
        <v>7.99</v>
      </c>
      <c r="G7" s="35">
        <v>8</v>
      </c>
      <c r="H7" s="35">
        <v>7.95</v>
      </c>
      <c r="I7" s="35">
        <v>8</v>
      </c>
      <c r="J7" s="65">
        <v>-0.62</v>
      </c>
      <c r="K7" s="66">
        <v>6</v>
      </c>
      <c r="L7" s="66">
        <v>550000</v>
      </c>
      <c r="M7" s="66">
        <v>4396800</v>
      </c>
    </row>
    <row r="8" spans="1:13" s="10" customFormat="1" ht="20.100000000000001" customHeight="1">
      <c r="A8" s="173" t="s">
        <v>155</v>
      </c>
      <c r="B8" s="174"/>
      <c r="C8" s="175"/>
      <c r="D8" s="176"/>
      <c r="E8" s="176"/>
      <c r="F8" s="176"/>
      <c r="G8" s="176"/>
      <c r="H8" s="176"/>
      <c r="I8" s="176"/>
      <c r="J8" s="177"/>
      <c r="K8" s="66">
        <v>6</v>
      </c>
      <c r="L8" s="66">
        <v>550000</v>
      </c>
      <c r="M8" s="66">
        <v>4396800</v>
      </c>
    </row>
    <row r="9" spans="1:13" s="10" customFormat="1" ht="20.100000000000001" customHeight="1">
      <c r="A9" s="173" t="s">
        <v>158</v>
      </c>
      <c r="B9" s="174"/>
      <c r="C9" s="175"/>
      <c r="D9" s="176"/>
      <c r="E9" s="176"/>
      <c r="F9" s="176"/>
      <c r="G9" s="176"/>
      <c r="H9" s="176"/>
      <c r="I9" s="176"/>
      <c r="J9" s="177"/>
      <c r="K9" s="66">
        <f>K8+K5</f>
        <v>7</v>
      </c>
      <c r="L9" s="66">
        <f t="shared" ref="L9:M9" si="0">L8+L5</f>
        <v>905457</v>
      </c>
      <c r="M9" s="66">
        <f t="shared" si="0"/>
        <v>5591135.5199999996</v>
      </c>
    </row>
  </sheetData>
  <mergeCells count="9">
    <mergeCell ref="A9:B9"/>
    <mergeCell ref="C9:J9"/>
    <mergeCell ref="A6:M6"/>
    <mergeCell ref="A8:B8"/>
    <mergeCell ref="A1:M1"/>
    <mergeCell ref="A3:M3"/>
    <mergeCell ref="A5:B5"/>
    <mergeCell ref="C5:J5"/>
    <mergeCell ref="C8:J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zoomScale="90" zoomScaleNormal="90" workbookViewId="0">
      <selection activeCell="B1" sqref="B1:N16"/>
    </sheetView>
  </sheetViews>
  <sheetFormatPr defaultRowHeight="14.25"/>
  <cols>
    <col min="1" max="1" width="0.625" style="10" customWidth="1"/>
    <col min="2" max="2" width="16.5" customWidth="1"/>
    <col min="3" max="3" width="7" customWidth="1"/>
    <col min="12" max="12" width="7.75" customWidth="1"/>
    <col min="13" max="13" width="16.875" customWidth="1"/>
    <col min="14" max="14" width="17" customWidth="1"/>
  </cols>
  <sheetData>
    <row r="1" spans="2:14" s="10" customFormat="1" ht="28.5" customHeight="1">
      <c r="B1" s="181" t="s">
        <v>318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2:14" s="10" customFormat="1" ht="41.25" customHeight="1">
      <c r="B2" s="32" t="s">
        <v>11</v>
      </c>
      <c r="C2" s="49" t="s">
        <v>12</v>
      </c>
      <c r="D2" s="49" t="s">
        <v>13</v>
      </c>
      <c r="E2" s="49" t="s">
        <v>14</v>
      </c>
      <c r="F2" s="49" t="s">
        <v>15</v>
      </c>
      <c r="G2" s="49" t="s">
        <v>16</v>
      </c>
      <c r="H2" s="49" t="s">
        <v>17</v>
      </c>
      <c r="I2" s="49" t="s">
        <v>18</v>
      </c>
      <c r="J2" s="49" t="s">
        <v>19</v>
      </c>
      <c r="K2" s="49" t="s">
        <v>20</v>
      </c>
      <c r="L2" s="49" t="s">
        <v>3</v>
      </c>
      <c r="M2" s="49" t="s">
        <v>2</v>
      </c>
      <c r="N2" s="49" t="s">
        <v>1</v>
      </c>
    </row>
    <row r="3" spans="2:14" s="10" customFormat="1" ht="30" customHeight="1">
      <c r="B3" s="183" t="s">
        <v>21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5"/>
    </row>
    <row r="4" spans="2:14" s="10" customFormat="1" ht="24.95" customHeight="1">
      <c r="B4" s="23" t="s">
        <v>232</v>
      </c>
      <c r="C4" s="17" t="s">
        <v>231</v>
      </c>
      <c r="D4" s="17">
        <v>0.09</v>
      </c>
      <c r="E4" s="17">
        <v>0.09</v>
      </c>
      <c r="F4" s="17">
        <v>0.09</v>
      </c>
      <c r="G4" s="17">
        <v>0.09</v>
      </c>
      <c r="H4" s="17">
        <v>0.09</v>
      </c>
      <c r="I4" s="17">
        <v>0.09</v>
      </c>
      <c r="J4" s="17">
        <v>0.09</v>
      </c>
      <c r="K4" s="18">
        <v>0</v>
      </c>
      <c r="L4" s="19">
        <v>1</v>
      </c>
      <c r="M4" s="19">
        <v>10000000</v>
      </c>
      <c r="N4" s="19">
        <v>900000</v>
      </c>
    </row>
    <row r="5" spans="2:14" s="10" customFormat="1" ht="24.95" customHeight="1">
      <c r="B5" s="148" t="s">
        <v>22</v>
      </c>
      <c r="C5" s="149"/>
      <c r="D5" s="178"/>
      <c r="E5" s="179"/>
      <c r="F5" s="179"/>
      <c r="G5" s="179"/>
      <c r="H5" s="179"/>
      <c r="I5" s="179"/>
      <c r="J5" s="179"/>
      <c r="K5" s="180"/>
      <c r="L5" s="19">
        <v>1</v>
      </c>
      <c r="M5" s="19">
        <v>10000000</v>
      </c>
      <c r="N5" s="19">
        <v>900000</v>
      </c>
    </row>
    <row r="6" spans="2:14" s="10" customFormat="1" ht="29.25" customHeight="1">
      <c r="B6" s="183" t="s">
        <v>23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2:14" s="10" customFormat="1" ht="24.95" customHeight="1">
      <c r="B7" s="23" t="s">
        <v>237</v>
      </c>
      <c r="C7" s="17" t="s">
        <v>234</v>
      </c>
      <c r="D7" s="17">
        <v>1.6</v>
      </c>
      <c r="E7" s="17">
        <v>1.62</v>
      </c>
      <c r="F7" s="17">
        <v>1.57</v>
      </c>
      <c r="G7" s="17">
        <v>1.58</v>
      </c>
      <c r="H7" s="17">
        <v>1.64</v>
      </c>
      <c r="I7" s="17">
        <v>1.57</v>
      </c>
      <c r="J7" s="17">
        <v>1.64</v>
      </c>
      <c r="K7" s="18">
        <v>-4.2699999999999996</v>
      </c>
      <c r="L7" s="19">
        <v>11</v>
      </c>
      <c r="M7" s="19">
        <v>5688995</v>
      </c>
      <c r="N7" s="19">
        <v>8964472.1500000004</v>
      </c>
    </row>
    <row r="8" spans="2:14" s="10" customFormat="1" ht="24.95" customHeight="1">
      <c r="B8" s="190" t="s">
        <v>149</v>
      </c>
      <c r="C8" s="191"/>
      <c r="D8" s="178"/>
      <c r="E8" s="179"/>
      <c r="F8" s="179"/>
      <c r="G8" s="179"/>
      <c r="H8" s="179"/>
      <c r="I8" s="179"/>
      <c r="J8" s="179"/>
      <c r="K8" s="180"/>
      <c r="L8" s="19">
        <v>11</v>
      </c>
      <c r="M8" s="19">
        <v>5688995</v>
      </c>
      <c r="N8" s="19">
        <v>8964472.1500000004</v>
      </c>
    </row>
    <row r="9" spans="2:14" s="10" customFormat="1" ht="27" customHeight="1">
      <c r="B9" s="183" t="s">
        <v>24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5"/>
    </row>
    <row r="10" spans="2:14" s="10" customFormat="1" ht="24.95" customHeight="1">
      <c r="B10" s="23" t="s">
        <v>242</v>
      </c>
      <c r="C10" s="17" t="s">
        <v>241</v>
      </c>
      <c r="D10" s="17">
        <v>0.67</v>
      </c>
      <c r="E10" s="17">
        <v>0.67</v>
      </c>
      <c r="F10" s="17">
        <v>0.63</v>
      </c>
      <c r="G10" s="17">
        <v>0.67</v>
      </c>
      <c r="H10" s="17">
        <v>0.66</v>
      </c>
      <c r="I10" s="17">
        <v>0.63</v>
      </c>
      <c r="J10" s="17">
        <v>0.66</v>
      </c>
      <c r="K10" s="18">
        <v>-4.55</v>
      </c>
      <c r="L10" s="19">
        <v>13</v>
      </c>
      <c r="M10" s="19">
        <v>66588993</v>
      </c>
      <c r="N10" s="19">
        <v>44539758.270000003</v>
      </c>
    </row>
    <row r="11" spans="2:14" s="10" customFormat="1" ht="24.95" customHeight="1">
      <c r="B11" s="23" t="s">
        <v>243</v>
      </c>
      <c r="C11" s="17" t="s">
        <v>240</v>
      </c>
      <c r="D11" s="17">
        <v>0.56999999999999995</v>
      </c>
      <c r="E11" s="17">
        <v>0.56999999999999995</v>
      </c>
      <c r="F11" s="17">
        <v>0.56000000000000005</v>
      </c>
      <c r="G11" s="17">
        <v>0.56999999999999995</v>
      </c>
      <c r="H11" s="17">
        <v>0.59</v>
      </c>
      <c r="I11" s="17">
        <v>0.56000000000000005</v>
      </c>
      <c r="J11" s="17">
        <v>0.57999999999999996</v>
      </c>
      <c r="K11" s="18">
        <v>-3.45</v>
      </c>
      <c r="L11" s="19">
        <v>25</v>
      </c>
      <c r="M11" s="19">
        <v>11389967</v>
      </c>
      <c r="N11" s="19">
        <v>6440110.4400000004</v>
      </c>
    </row>
    <row r="12" spans="2:14" s="10" customFormat="1" ht="24.95" customHeight="1">
      <c r="B12" s="186" t="s">
        <v>25</v>
      </c>
      <c r="C12" s="187"/>
      <c r="D12" s="178"/>
      <c r="E12" s="179"/>
      <c r="F12" s="179"/>
      <c r="G12" s="179"/>
      <c r="H12" s="179"/>
      <c r="I12" s="179"/>
      <c r="J12" s="179"/>
      <c r="K12" s="180"/>
      <c r="L12" s="11">
        <f>SUM(L10:L11)</f>
        <v>38</v>
      </c>
      <c r="M12" s="11">
        <f>SUM(M10:M11)</f>
        <v>77978960</v>
      </c>
      <c r="N12" s="11">
        <f>SUM(N10:N11)</f>
        <v>50979868.710000001</v>
      </c>
    </row>
    <row r="13" spans="2:14" s="10" customFormat="1" ht="29.25" customHeight="1">
      <c r="B13" s="183" t="s">
        <v>26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5"/>
    </row>
    <row r="14" spans="2:14" s="10" customFormat="1" ht="24.95" customHeight="1">
      <c r="B14" s="23" t="s">
        <v>246</v>
      </c>
      <c r="C14" s="17" t="s">
        <v>245</v>
      </c>
      <c r="D14" s="17">
        <v>0.24</v>
      </c>
      <c r="E14" s="17">
        <v>0.24</v>
      </c>
      <c r="F14" s="17">
        <v>0.24</v>
      </c>
      <c r="G14" s="17">
        <v>0.24</v>
      </c>
      <c r="H14" s="17">
        <v>0.25</v>
      </c>
      <c r="I14" s="17">
        <v>0.24</v>
      </c>
      <c r="J14" s="17">
        <v>0.25</v>
      </c>
      <c r="K14" s="18">
        <v>-4</v>
      </c>
      <c r="L14" s="19">
        <v>1</v>
      </c>
      <c r="M14" s="19">
        <v>300000</v>
      </c>
      <c r="N14" s="19">
        <v>72000</v>
      </c>
    </row>
    <row r="15" spans="2:14" s="10" customFormat="1" ht="24.95" customHeight="1">
      <c r="B15" s="186" t="s">
        <v>154</v>
      </c>
      <c r="C15" s="187"/>
      <c r="D15" s="178"/>
      <c r="E15" s="179"/>
      <c r="F15" s="179"/>
      <c r="G15" s="179"/>
      <c r="H15" s="179"/>
      <c r="I15" s="179"/>
      <c r="J15" s="179"/>
      <c r="K15" s="180"/>
      <c r="L15" s="19">
        <v>1</v>
      </c>
      <c r="M15" s="19">
        <v>300000</v>
      </c>
      <c r="N15" s="19">
        <v>72000</v>
      </c>
    </row>
    <row r="16" spans="2:14" s="10" customFormat="1" ht="24.95" customHeight="1">
      <c r="B16" s="186" t="s">
        <v>228</v>
      </c>
      <c r="C16" s="187"/>
      <c r="D16" s="188"/>
      <c r="E16" s="179"/>
      <c r="F16" s="179"/>
      <c r="G16" s="179"/>
      <c r="H16" s="179"/>
      <c r="I16" s="179"/>
      <c r="J16" s="179"/>
      <c r="K16" s="189"/>
      <c r="L16" s="16">
        <f>L15+L12+L8+L5</f>
        <v>51</v>
      </c>
      <c r="M16" s="16">
        <f t="shared" ref="M16:N16" si="0">M15+M12+M8+M5</f>
        <v>93967955</v>
      </c>
      <c r="N16" s="16">
        <f t="shared" si="0"/>
        <v>60916340.859999999</v>
      </c>
    </row>
    <row r="21" spans="12:14">
      <c r="L21" s="21"/>
      <c r="M21" s="21"/>
      <c r="N21" s="21"/>
    </row>
  </sheetData>
  <mergeCells count="15">
    <mergeCell ref="D5:K5"/>
    <mergeCell ref="B1:N1"/>
    <mergeCell ref="B3:N3"/>
    <mergeCell ref="B16:C16"/>
    <mergeCell ref="D16:K16"/>
    <mergeCell ref="B6:N6"/>
    <mergeCell ref="B8:C8"/>
    <mergeCell ref="D8:K8"/>
    <mergeCell ref="B9:N9"/>
    <mergeCell ref="B12:C12"/>
    <mergeCell ref="D12:K12"/>
    <mergeCell ref="B5:C5"/>
    <mergeCell ref="B13:N13"/>
    <mergeCell ref="B15:C15"/>
    <mergeCell ref="D15:K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6"/>
  <sheetViews>
    <sheetView rightToLeft="1" topLeftCell="A22" zoomScaleNormal="100" zoomScaleSheetLayoutView="95" workbookViewId="0">
      <selection activeCell="B34" sqref="B34"/>
    </sheetView>
  </sheetViews>
  <sheetFormatPr defaultColWidth="9" defaultRowHeight="14.25"/>
  <cols>
    <col min="1" max="1" width="1.625" style="10" customWidth="1"/>
    <col min="2" max="2" width="27" style="10" customWidth="1"/>
    <col min="3" max="3" width="15.625" style="10" customWidth="1"/>
    <col min="4" max="4" width="22.25" style="10" customWidth="1"/>
    <col min="5" max="5" width="21.25" style="10" customWidth="1"/>
    <col min="6" max="16384" width="9" style="10"/>
  </cols>
  <sheetData>
    <row r="1" spans="2:5" ht="26.25" customHeight="1">
      <c r="B1" s="198" t="s">
        <v>319</v>
      </c>
      <c r="C1" s="198"/>
      <c r="D1" s="198"/>
      <c r="E1" s="198"/>
    </row>
    <row r="2" spans="2:5" ht="32.25" customHeight="1">
      <c r="B2" s="32" t="s">
        <v>11</v>
      </c>
      <c r="C2" s="32" t="s">
        <v>12</v>
      </c>
      <c r="D2" s="32" t="s">
        <v>29</v>
      </c>
      <c r="E2" s="32" t="s">
        <v>30</v>
      </c>
    </row>
    <row r="3" spans="2:5" ht="21.95" customHeight="1">
      <c r="B3" s="192" t="s">
        <v>21</v>
      </c>
      <c r="C3" s="193"/>
      <c r="D3" s="193"/>
      <c r="E3" s="194"/>
    </row>
    <row r="4" spans="2:5" ht="21.95" customHeight="1">
      <c r="B4" s="33" t="s">
        <v>96</v>
      </c>
      <c r="C4" s="34" t="s">
        <v>95</v>
      </c>
      <c r="D4" s="35">
        <v>1.08</v>
      </c>
      <c r="E4" s="35">
        <v>1.08</v>
      </c>
    </row>
    <row r="5" spans="2:5" ht="21.95" customHeight="1">
      <c r="B5" s="33" t="s">
        <v>92</v>
      </c>
      <c r="C5" s="34" t="s">
        <v>91</v>
      </c>
      <c r="D5" s="35">
        <v>1.3</v>
      </c>
      <c r="E5" s="35">
        <v>1.3</v>
      </c>
    </row>
    <row r="6" spans="2:5" ht="21.95" customHeight="1">
      <c r="B6" s="33" t="s">
        <v>205</v>
      </c>
      <c r="C6" s="34" t="s">
        <v>206</v>
      </c>
      <c r="D6" s="35">
        <v>1</v>
      </c>
      <c r="E6" s="35">
        <v>1</v>
      </c>
    </row>
    <row r="7" spans="2:5" ht="21.95" customHeight="1">
      <c r="B7" s="33" t="s">
        <v>215</v>
      </c>
      <c r="C7" s="34" t="s">
        <v>216</v>
      </c>
      <c r="D7" s="35">
        <v>0.7</v>
      </c>
      <c r="E7" s="36">
        <v>0.7</v>
      </c>
    </row>
    <row r="8" spans="2:5" ht="21.95" customHeight="1">
      <c r="B8" s="33" t="s">
        <v>111</v>
      </c>
      <c r="C8" s="34" t="s">
        <v>112</v>
      </c>
      <c r="D8" s="35">
        <v>2.29</v>
      </c>
      <c r="E8" s="36">
        <v>2.29</v>
      </c>
    </row>
    <row r="9" spans="2:5" ht="21.95" customHeight="1">
      <c r="B9" s="33" t="s">
        <v>275</v>
      </c>
      <c r="C9" s="34" t="s">
        <v>276</v>
      </c>
      <c r="D9" s="35">
        <v>1.02</v>
      </c>
      <c r="E9" s="36">
        <v>1.02</v>
      </c>
    </row>
    <row r="10" spans="2:5" ht="21.95" customHeight="1">
      <c r="B10" s="33" t="s">
        <v>63</v>
      </c>
      <c r="C10" s="34" t="s">
        <v>62</v>
      </c>
      <c r="D10" s="72">
        <v>0.4</v>
      </c>
      <c r="E10" s="63">
        <v>0.4</v>
      </c>
    </row>
    <row r="11" spans="2:5" ht="21.95" customHeight="1">
      <c r="B11" s="33" t="s">
        <v>98</v>
      </c>
      <c r="C11" s="34" t="s">
        <v>97</v>
      </c>
      <c r="D11" s="72">
        <v>0.27</v>
      </c>
      <c r="E11" s="63">
        <v>0.27</v>
      </c>
    </row>
    <row r="12" spans="2:5" ht="21.95" customHeight="1">
      <c r="B12" s="33" t="s">
        <v>83</v>
      </c>
      <c r="C12" s="34" t="s">
        <v>82</v>
      </c>
      <c r="D12" s="72">
        <v>0.15</v>
      </c>
      <c r="E12" s="63">
        <v>0.15</v>
      </c>
    </row>
    <row r="13" spans="2:5" ht="21.95" customHeight="1">
      <c r="B13" s="70" t="s">
        <v>84</v>
      </c>
      <c r="C13" s="71" t="s">
        <v>85</v>
      </c>
      <c r="D13" s="72">
        <v>0.43</v>
      </c>
      <c r="E13" s="63">
        <v>0.43</v>
      </c>
    </row>
    <row r="14" spans="2:5" ht="21.95" customHeight="1">
      <c r="B14" s="33" t="s">
        <v>106</v>
      </c>
      <c r="C14" s="34" t="s">
        <v>107</v>
      </c>
      <c r="D14" s="72">
        <v>0.24</v>
      </c>
      <c r="E14" s="63">
        <v>0.24</v>
      </c>
    </row>
    <row r="15" spans="2:5" ht="21.95" customHeight="1">
      <c r="B15" s="192"/>
      <c r="C15" s="193"/>
      <c r="D15" s="193"/>
      <c r="E15" s="194"/>
    </row>
    <row r="16" spans="2:5" ht="21.95" customHeight="1">
      <c r="B16" s="70" t="s">
        <v>226</v>
      </c>
      <c r="C16" s="71" t="s">
        <v>227</v>
      </c>
      <c r="D16" s="72">
        <v>0.5</v>
      </c>
      <c r="E16" s="63">
        <v>0.5</v>
      </c>
    </row>
    <row r="17" spans="2:5" ht="21.95" customHeight="1">
      <c r="B17" s="192" t="s">
        <v>23</v>
      </c>
      <c r="C17" s="193"/>
      <c r="D17" s="193"/>
      <c r="E17" s="194"/>
    </row>
    <row r="18" spans="2:5" ht="21.95" customHeight="1">
      <c r="B18" s="33" t="s">
        <v>211</v>
      </c>
      <c r="C18" s="34" t="s">
        <v>212</v>
      </c>
      <c r="D18" s="72">
        <v>1.5</v>
      </c>
      <c r="E18" s="63">
        <v>1.5</v>
      </c>
    </row>
    <row r="19" spans="2:5" ht="21.95" customHeight="1">
      <c r="B19" s="12" t="s">
        <v>109</v>
      </c>
      <c r="C19" s="22" t="s">
        <v>110</v>
      </c>
      <c r="D19" s="72">
        <v>2.79</v>
      </c>
      <c r="E19" s="63">
        <v>2.79</v>
      </c>
    </row>
    <row r="20" spans="2:5" ht="21.95" customHeight="1">
      <c r="B20" s="33" t="s">
        <v>77</v>
      </c>
      <c r="C20" s="34" t="s">
        <v>78</v>
      </c>
      <c r="D20" s="35">
        <v>0.48</v>
      </c>
      <c r="E20" s="36">
        <v>0.48</v>
      </c>
    </row>
    <row r="21" spans="2:5" ht="21.95" customHeight="1">
      <c r="B21" s="33" t="s">
        <v>238</v>
      </c>
      <c r="C21" s="34" t="s">
        <v>233</v>
      </c>
      <c r="D21" s="35">
        <v>0.56000000000000005</v>
      </c>
      <c r="E21" s="36">
        <v>0.56000000000000005</v>
      </c>
    </row>
    <row r="22" spans="2:5" ht="21.95" customHeight="1">
      <c r="B22" s="192" t="s">
        <v>24</v>
      </c>
      <c r="C22" s="193"/>
      <c r="D22" s="193"/>
      <c r="E22" s="194"/>
    </row>
    <row r="23" spans="2:5" ht="21.95" customHeight="1">
      <c r="B23" s="33" t="s">
        <v>80</v>
      </c>
      <c r="C23" s="34" t="s">
        <v>81</v>
      </c>
      <c r="D23" s="35">
        <v>2</v>
      </c>
      <c r="E23" s="36">
        <v>2</v>
      </c>
    </row>
    <row r="24" spans="2:5" ht="21.95" customHeight="1">
      <c r="B24" s="33" t="s">
        <v>117</v>
      </c>
      <c r="C24" s="34" t="s">
        <v>118</v>
      </c>
      <c r="D24" s="35">
        <v>4.6500000000000004</v>
      </c>
      <c r="E24" s="36">
        <v>4.6500000000000004</v>
      </c>
    </row>
    <row r="25" spans="2:5" ht="21.95" customHeight="1">
      <c r="B25" s="70" t="s">
        <v>142</v>
      </c>
      <c r="C25" s="71" t="s">
        <v>143</v>
      </c>
      <c r="D25" s="35">
        <v>1.5</v>
      </c>
      <c r="E25" s="36">
        <v>1.5</v>
      </c>
    </row>
    <row r="26" spans="2:5" ht="21.95" customHeight="1">
      <c r="B26" s="192" t="s">
        <v>46</v>
      </c>
      <c r="C26" s="193"/>
      <c r="D26" s="193"/>
      <c r="E26" s="194"/>
    </row>
    <row r="27" spans="2:5" ht="21.95" customHeight="1">
      <c r="B27" s="33" t="s">
        <v>102</v>
      </c>
      <c r="C27" s="34" t="s">
        <v>101</v>
      </c>
      <c r="D27" s="35">
        <v>1.04</v>
      </c>
      <c r="E27" s="35">
        <v>1.05</v>
      </c>
    </row>
    <row r="28" spans="2:5" ht="21.95" customHeight="1">
      <c r="B28" s="33" t="s">
        <v>255</v>
      </c>
      <c r="C28" s="34" t="s">
        <v>256</v>
      </c>
      <c r="D28" s="35">
        <v>6.27</v>
      </c>
      <c r="E28" s="35">
        <v>6.27</v>
      </c>
    </row>
    <row r="29" spans="2:5" ht="21.95" customHeight="1">
      <c r="B29" s="70" t="s">
        <v>220</v>
      </c>
      <c r="C29" s="71" t="s">
        <v>221</v>
      </c>
      <c r="D29" s="35">
        <v>13</v>
      </c>
      <c r="E29" s="36">
        <v>13</v>
      </c>
    </row>
    <row r="30" spans="2:5" ht="21.95" customHeight="1">
      <c r="B30" s="33" t="s">
        <v>156</v>
      </c>
      <c r="C30" s="34" t="s">
        <v>157</v>
      </c>
      <c r="D30" s="35">
        <v>8.02</v>
      </c>
      <c r="E30" s="36">
        <v>8.02</v>
      </c>
    </row>
    <row r="31" spans="2:5" ht="21.95" customHeight="1">
      <c r="B31" s="33" t="s">
        <v>307</v>
      </c>
      <c r="C31" s="34" t="s">
        <v>308</v>
      </c>
      <c r="D31" s="35">
        <v>99.92</v>
      </c>
      <c r="E31" s="36">
        <v>100</v>
      </c>
    </row>
    <row r="32" spans="2:5" ht="21.95" customHeight="1">
      <c r="B32" s="70" t="s">
        <v>180</v>
      </c>
      <c r="C32" s="71" t="s">
        <v>181</v>
      </c>
      <c r="D32" s="35">
        <v>19.61</v>
      </c>
      <c r="E32" s="36">
        <v>19.5</v>
      </c>
    </row>
    <row r="33" spans="2:5" ht="21.95" customHeight="1">
      <c r="B33" s="192" t="s">
        <v>26</v>
      </c>
      <c r="C33" s="193"/>
      <c r="D33" s="193"/>
      <c r="E33" s="194"/>
    </row>
    <row r="34" spans="2:5" ht="21.95" customHeight="1">
      <c r="B34" s="70" t="s">
        <v>68</v>
      </c>
      <c r="C34" s="71" t="s">
        <v>67</v>
      </c>
      <c r="D34" s="27">
        <v>0.9</v>
      </c>
      <c r="E34" s="63">
        <v>0.9</v>
      </c>
    </row>
    <row r="35" spans="2:5" ht="21.95" customHeight="1">
      <c r="B35" s="70" t="s">
        <v>196</v>
      </c>
      <c r="C35" s="71" t="s">
        <v>197</v>
      </c>
      <c r="D35" s="89">
        <v>8.25</v>
      </c>
      <c r="E35" s="63">
        <v>8.25</v>
      </c>
    </row>
    <row r="36" spans="2:5" ht="21.95" customHeight="1">
      <c r="B36" s="70" t="s">
        <v>51</v>
      </c>
      <c r="C36" s="71" t="s">
        <v>52</v>
      </c>
      <c r="D36" s="93">
        <v>4.8499999999999996</v>
      </c>
      <c r="E36" s="63">
        <v>4.8499999999999996</v>
      </c>
    </row>
    <row r="37" spans="2:5" ht="21.95" customHeight="1">
      <c r="B37" s="70" t="s">
        <v>55</v>
      </c>
      <c r="C37" s="71" t="s">
        <v>56</v>
      </c>
      <c r="D37" s="93">
        <v>23</v>
      </c>
      <c r="E37" s="63">
        <v>23</v>
      </c>
    </row>
    <row r="38" spans="2:5" ht="52.5" customHeight="1">
      <c r="B38" s="32" t="s">
        <v>11</v>
      </c>
      <c r="C38" s="32" t="s">
        <v>12</v>
      </c>
      <c r="D38" s="32" t="s">
        <v>29</v>
      </c>
      <c r="E38" s="32" t="s">
        <v>30</v>
      </c>
    </row>
    <row r="39" spans="2:5" ht="20.100000000000001" customHeight="1">
      <c r="B39" s="192" t="s">
        <v>21</v>
      </c>
      <c r="C39" s="193"/>
      <c r="D39" s="193"/>
      <c r="E39" s="194"/>
    </row>
    <row r="40" spans="2:5" ht="20.100000000000001" customHeight="1">
      <c r="B40" s="33" t="s">
        <v>74</v>
      </c>
      <c r="C40" s="34" t="s">
        <v>73</v>
      </c>
      <c r="D40" s="35">
        <v>1</v>
      </c>
      <c r="E40" s="35">
        <v>1</v>
      </c>
    </row>
    <row r="41" spans="2:5" ht="20.100000000000001" customHeight="1">
      <c r="B41" s="33" t="s">
        <v>129</v>
      </c>
      <c r="C41" s="34" t="s">
        <v>130</v>
      </c>
      <c r="D41" s="35">
        <v>0.11</v>
      </c>
      <c r="E41" s="36">
        <v>0.11</v>
      </c>
    </row>
    <row r="42" spans="2:5" ht="20.100000000000001" customHeight="1">
      <c r="B42" s="33" t="s">
        <v>134</v>
      </c>
      <c r="C42" s="34" t="s">
        <v>135</v>
      </c>
      <c r="D42" s="35">
        <v>1</v>
      </c>
      <c r="E42" s="36">
        <v>1</v>
      </c>
    </row>
    <row r="43" spans="2:5" ht="20.100000000000001" customHeight="1">
      <c r="B43" s="33" t="s">
        <v>140</v>
      </c>
      <c r="C43" s="34" t="s">
        <v>141</v>
      </c>
      <c r="D43" s="35">
        <v>1</v>
      </c>
      <c r="E43" s="36">
        <v>1</v>
      </c>
    </row>
    <row r="44" spans="2:5" ht="20.100000000000001" customHeight="1">
      <c r="B44" s="33" t="s">
        <v>89</v>
      </c>
      <c r="C44" s="34" t="s">
        <v>90</v>
      </c>
      <c r="D44" s="35">
        <v>1</v>
      </c>
      <c r="E44" s="36">
        <v>1</v>
      </c>
    </row>
    <row r="45" spans="2:5" ht="20.100000000000001" customHeight="1">
      <c r="B45" s="33" t="s">
        <v>45</v>
      </c>
      <c r="C45" s="34" t="s">
        <v>59</v>
      </c>
      <c r="D45" s="35">
        <v>0.24</v>
      </c>
      <c r="E45" s="36">
        <v>0.24</v>
      </c>
    </row>
    <row r="46" spans="2:5" ht="20.100000000000001" customHeight="1">
      <c r="B46" s="33" t="s">
        <v>164</v>
      </c>
      <c r="C46" s="34" t="s">
        <v>165</v>
      </c>
      <c r="D46" s="35">
        <v>0.35</v>
      </c>
      <c r="E46" s="35">
        <v>0.35</v>
      </c>
    </row>
    <row r="47" spans="2:5" ht="20.100000000000001" customHeight="1">
      <c r="B47" s="33" t="s">
        <v>94</v>
      </c>
      <c r="C47" s="34" t="s">
        <v>93</v>
      </c>
      <c r="D47" s="35">
        <v>0.81</v>
      </c>
      <c r="E47" s="35">
        <v>0.81</v>
      </c>
    </row>
    <row r="48" spans="2:5" ht="20.100000000000001" customHeight="1">
      <c r="B48" s="33" t="s">
        <v>72</v>
      </c>
      <c r="C48" s="34" t="s">
        <v>71</v>
      </c>
      <c r="D48" s="35">
        <v>1</v>
      </c>
      <c r="E48" s="36">
        <v>1</v>
      </c>
    </row>
    <row r="49" spans="2:5" ht="20.100000000000001" customHeight="1">
      <c r="B49" s="33" t="s">
        <v>201</v>
      </c>
      <c r="C49" s="34" t="s">
        <v>202</v>
      </c>
      <c r="D49" s="35">
        <v>1</v>
      </c>
      <c r="E49" s="36">
        <v>1</v>
      </c>
    </row>
    <row r="50" spans="2:5" ht="20.100000000000001" customHeight="1">
      <c r="B50" s="33" t="s">
        <v>203</v>
      </c>
      <c r="C50" s="34" t="s">
        <v>204</v>
      </c>
      <c r="D50" s="35">
        <v>1</v>
      </c>
      <c r="E50" s="36">
        <v>1</v>
      </c>
    </row>
    <row r="51" spans="2:5" ht="20.100000000000001" customHeight="1">
      <c r="B51" s="33" t="s">
        <v>207</v>
      </c>
      <c r="C51" s="34" t="s">
        <v>208</v>
      </c>
      <c r="D51" s="35">
        <v>0.34</v>
      </c>
      <c r="E51" s="36">
        <v>0.34</v>
      </c>
    </row>
    <row r="52" spans="2:5" ht="20.100000000000001" customHeight="1">
      <c r="B52" s="33" t="s">
        <v>218</v>
      </c>
      <c r="C52" s="34" t="s">
        <v>219</v>
      </c>
      <c r="D52" s="35">
        <v>1</v>
      </c>
      <c r="E52" s="36">
        <v>1</v>
      </c>
    </row>
    <row r="53" spans="2:5" ht="20.100000000000001" customHeight="1">
      <c r="B53" s="33" t="s">
        <v>222</v>
      </c>
      <c r="C53" s="34" t="s">
        <v>223</v>
      </c>
      <c r="D53" s="35">
        <v>1</v>
      </c>
      <c r="E53" s="36">
        <v>1</v>
      </c>
    </row>
    <row r="54" spans="2:5" ht="20.100000000000001" customHeight="1">
      <c r="B54" s="33" t="s">
        <v>178</v>
      </c>
      <c r="C54" s="34" t="s">
        <v>179</v>
      </c>
      <c r="D54" s="35">
        <v>0.24</v>
      </c>
      <c r="E54" s="36">
        <v>0.24</v>
      </c>
    </row>
    <row r="55" spans="2:5" ht="20.100000000000001" customHeight="1">
      <c r="B55" s="85" t="s">
        <v>301</v>
      </c>
      <c r="C55" s="86" t="s">
        <v>302</v>
      </c>
      <c r="D55" s="87">
        <v>1.7</v>
      </c>
      <c r="E55" s="88">
        <v>1.7</v>
      </c>
    </row>
    <row r="56" spans="2:5" ht="20.100000000000001" customHeight="1">
      <c r="B56" s="85" t="s">
        <v>229</v>
      </c>
      <c r="C56" s="86" t="s">
        <v>230</v>
      </c>
      <c r="D56" s="87">
        <v>0.08</v>
      </c>
      <c r="E56" s="88">
        <v>0.08</v>
      </c>
    </row>
    <row r="57" spans="2:5" ht="20.100000000000001" customHeight="1">
      <c r="B57" s="33" t="s">
        <v>103</v>
      </c>
      <c r="C57" s="34" t="s">
        <v>104</v>
      </c>
      <c r="D57" s="87">
        <v>0.35</v>
      </c>
      <c r="E57" s="88">
        <v>0.35</v>
      </c>
    </row>
    <row r="58" spans="2:5" ht="20.100000000000001" customHeight="1">
      <c r="B58" s="195" t="s">
        <v>31</v>
      </c>
      <c r="C58" s="196"/>
      <c r="D58" s="196"/>
      <c r="E58" s="197"/>
    </row>
    <row r="59" spans="2:5" ht="20.100000000000001" customHeight="1">
      <c r="B59" s="33" t="s">
        <v>57</v>
      </c>
      <c r="C59" s="34" t="s">
        <v>58</v>
      </c>
      <c r="D59" s="35">
        <v>0.45</v>
      </c>
      <c r="E59" s="36">
        <v>0.45</v>
      </c>
    </row>
    <row r="60" spans="2:5" ht="20.100000000000001" customHeight="1">
      <c r="B60" s="33" t="s">
        <v>47</v>
      </c>
      <c r="C60" s="34" t="s">
        <v>48</v>
      </c>
      <c r="D60" s="35">
        <v>0.96</v>
      </c>
      <c r="E60" s="36">
        <v>0.96</v>
      </c>
    </row>
    <row r="61" spans="2:5" ht="20.100000000000001" customHeight="1">
      <c r="B61" s="33" t="s">
        <v>100</v>
      </c>
      <c r="C61" s="34" t="s">
        <v>99</v>
      </c>
      <c r="D61" s="35">
        <v>0.55000000000000004</v>
      </c>
      <c r="E61" s="36">
        <v>0.55000000000000004</v>
      </c>
    </row>
    <row r="62" spans="2:5" ht="20.100000000000001" customHeight="1">
      <c r="B62" s="195" t="s">
        <v>32</v>
      </c>
      <c r="C62" s="196"/>
      <c r="D62" s="196"/>
      <c r="E62" s="197"/>
    </row>
    <row r="63" spans="2:5" ht="20.100000000000001" customHeight="1">
      <c r="B63" s="33" t="s">
        <v>160</v>
      </c>
      <c r="C63" s="34" t="s">
        <v>159</v>
      </c>
      <c r="D63" s="35">
        <v>0.9</v>
      </c>
      <c r="E63" s="36">
        <v>0.9</v>
      </c>
    </row>
    <row r="64" spans="2:5" ht="20.100000000000001" customHeight="1">
      <c r="B64" s="33" t="s">
        <v>75</v>
      </c>
      <c r="C64" s="34" t="s">
        <v>76</v>
      </c>
      <c r="D64" s="35">
        <v>0.31</v>
      </c>
      <c r="E64" s="36">
        <v>0.31</v>
      </c>
    </row>
    <row r="65" spans="2:5" ht="20.100000000000001" customHeight="1">
      <c r="B65" s="33" t="s">
        <v>42</v>
      </c>
      <c r="C65" s="34" t="s">
        <v>43</v>
      </c>
      <c r="D65" s="91">
        <v>0.25</v>
      </c>
      <c r="E65" s="63">
        <v>0.25</v>
      </c>
    </row>
    <row r="66" spans="2:5" ht="20.100000000000001" customHeight="1">
      <c r="B66" s="37" t="s">
        <v>250</v>
      </c>
      <c r="C66" s="38" t="s">
        <v>249</v>
      </c>
      <c r="D66" s="35">
        <v>0.45</v>
      </c>
      <c r="E66" s="35">
        <v>0.45</v>
      </c>
    </row>
    <row r="67" spans="2:5" ht="20.100000000000001" customHeight="1">
      <c r="B67" s="37" t="s">
        <v>247</v>
      </c>
      <c r="C67" s="38" t="s">
        <v>248</v>
      </c>
      <c r="D67" s="35">
        <v>0.06</v>
      </c>
      <c r="E67" s="35">
        <v>0.06</v>
      </c>
    </row>
    <row r="68" spans="2:5" ht="20.100000000000001" customHeight="1">
      <c r="B68" s="37" t="s">
        <v>194</v>
      </c>
      <c r="C68" s="38" t="s">
        <v>195</v>
      </c>
      <c r="D68" s="35">
        <v>0.5</v>
      </c>
      <c r="E68" s="35">
        <v>0.5</v>
      </c>
    </row>
    <row r="69" spans="2:5" ht="20.100000000000001" customHeight="1">
      <c r="B69" s="195" t="s">
        <v>23</v>
      </c>
      <c r="C69" s="196"/>
      <c r="D69" s="196"/>
      <c r="E69" s="197"/>
    </row>
    <row r="70" spans="2:5" ht="20.100000000000001" customHeight="1">
      <c r="B70" s="33" t="s">
        <v>257</v>
      </c>
      <c r="C70" s="34" t="s">
        <v>258</v>
      </c>
      <c r="D70" s="35" t="s">
        <v>33</v>
      </c>
      <c r="E70" s="36" t="s">
        <v>33</v>
      </c>
    </row>
    <row r="71" spans="2:5" ht="20.100000000000001" customHeight="1">
      <c r="B71" s="37" t="s">
        <v>236</v>
      </c>
      <c r="C71" s="38" t="s">
        <v>235</v>
      </c>
      <c r="D71" s="35">
        <v>1.35</v>
      </c>
      <c r="E71" s="35">
        <v>1.35</v>
      </c>
    </row>
    <row r="72" spans="2:5" ht="20.100000000000001" customHeight="1">
      <c r="B72" s="192" t="s">
        <v>24</v>
      </c>
      <c r="C72" s="193"/>
      <c r="D72" s="193"/>
      <c r="E72" s="194"/>
    </row>
    <row r="73" spans="2:5" ht="20.100000000000001" customHeight="1">
      <c r="B73" s="33" t="s">
        <v>145</v>
      </c>
      <c r="C73" s="34" t="s">
        <v>144</v>
      </c>
      <c r="D73" s="35">
        <v>100</v>
      </c>
      <c r="E73" s="36">
        <v>100</v>
      </c>
    </row>
    <row r="74" spans="2:5" ht="20.100000000000001" customHeight="1">
      <c r="B74" s="33" t="s">
        <v>244</v>
      </c>
      <c r="C74" s="34" t="s">
        <v>239</v>
      </c>
      <c r="D74" s="35">
        <v>0.54</v>
      </c>
      <c r="E74" s="36">
        <v>0.54</v>
      </c>
    </row>
    <row r="75" spans="2:5" ht="20.100000000000001" customHeight="1">
      <c r="B75" s="192" t="s">
        <v>26</v>
      </c>
      <c r="C75" s="193"/>
      <c r="D75" s="193"/>
      <c r="E75" s="194"/>
    </row>
    <row r="76" spans="2:5" ht="20.100000000000001" customHeight="1">
      <c r="B76" s="33" t="s">
        <v>290</v>
      </c>
      <c r="C76" s="34" t="s">
        <v>291</v>
      </c>
      <c r="D76" s="35" t="s">
        <v>33</v>
      </c>
      <c r="E76" s="36" t="s">
        <v>33</v>
      </c>
    </row>
  </sheetData>
  <mergeCells count="13">
    <mergeCell ref="B1:E1"/>
    <mergeCell ref="B3:E3"/>
    <mergeCell ref="B17:E17"/>
    <mergeCell ref="B39:E39"/>
    <mergeCell ref="B26:E26"/>
    <mergeCell ref="B33:E33"/>
    <mergeCell ref="B22:E22"/>
    <mergeCell ref="B15:E15"/>
    <mergeCell ref="B72:E72"/>
    <mergeCell ref="B69:E69"/>
    <mergeCell ref="B62:E62"/>
    <mergeCell ref="B58:E58"/>
    <mergeCell ref="B75:E75"/>
  </mergeCells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topLeftCell="A7" zoomScaleNormal="100" workbookViewId="0">
      <selection activeCell="D23" sqref="D23"/>
    </sheetView>
  </sheetViews>
  <sheetFormatPr defaultRowHeight="14.25"/>
  <cols>
    <col min="1" max="1" width="1.25" style="2" customWidth="1"/>
    <col min="2" max="2" width="24.25" style="2" customWidth="1"/>
    <col min="3" max="3" width="14.875" style="15" customWidth="1"/>
    <col min="4" max="4" width="74.25" style="2" customWidth="1"/>
    <col min="5" max="93" width="9" style="2"/>
    <col min="94" max="94" width="23.25" style="2" customWidth="1"/>
    <col min="95" max="95" width="10.625" style="2" customWidth="1"/>
    <col min="96" max="96" width="9.375" style="2" customWidth="1"/>
    <col min="97" max="97" width="14.625" style="2" customWidth="1"/>
    <col min="98" max="98" width="12.75" style="2" customWidth="1"/>
    <col min="99" max="99" width="30.625" style="2" customWidth="1"/>
    <col min="100" max="349" width="9" style="2"/>
    <col min="350" max="350" width="23.25" style="2" customWidth="1"/>
    <col min="351" max="351" width="10.625" style="2" customWidth="1"/>
    <col min="352" max="352" width="9.375" style="2" customWidth="1"/>
    <col min="353" max="353" width="14.625" style="2" customWidth="1"/>
    <col min="354" max="354" width="12.75" style="2" customWidth="1"/>
    <col min="355" max="355" width="30.625" style="2" customWidth="1"/>
    <col min="356" max="605" width="9" style="2"/>
    <col min="606" max="606" width="23.25" style="2" customWidth="1"/>
    <col min="607" max="607" width="10.625" style="2" customWidth="1"/>
    <col min="608" max="608" width="9.375" style="2" customWidth="1"/>
    <col min="609" max="609" width="14.625" style="2" customWidth="1"/>
    <col min="610" max="610" width="12.75" style="2" customWidth="1"/>
    <col min="611" max="611" width="30.625" style="2" customWidth="1"/>
    <col min="612" max="861" width="9" style="2"/>
    <col min="862" max="862" width="23.25" style="2" customWidth="1"/>
    <col min="863" max="863" width="10.625" style="2" customWidth="1"/>
    <col min="864" max="864" width="9.375" style="2" customWidth="1"/>
    <col min="865" max="865" width="14.625" style="2" customWidth="1"/>
    <col min="866" max="866" width="12.75" style="2" customWidth="1"/>
    <col min="867" max="867" width="30.625" style="2" customWidth="1"/>
    <col min="868" max="1117" width="9" style="2"/>
    <col min="1118" max="1118" width="23.25" style="2" customWidth="1"/>
    <col min="1119" max="1119" width="10.625" style="2" customWidth="1"/>
    <col min="1120" max="1120" width="9.375" style="2" customWidth="1"/>
    <col min="1121" max="1121" width="14.625" style="2" customWidth="1"/>
    <col min="1122" max="1122" width="12.75" style="2" customWidth="1"/>
    <col min="1123" max="1123" width="30.625" style="2" customWidth="1"/>
    <col min="1124" max="1373" width="9" style="2"/>
    <col min="1374" max="1374" width="23.25" style="2" customWidth="1"/>
    <col min="1375" max="1375" width="10.625" style="2" customWidth="1"/>
    <col min="1376" max="1376" width="9.375" style="2" customWidth="1"/>
    <col min="1377" max="1377" width="14.625" style="2" customWidth="1"/>
    <col min="1378" max="1378" width="12.75" style="2" customWidth="1"/>
    <col min="1379" max="1379" width="30.625" style="2" customWidth="1"/>
    <col min="1380" max="1629" width="9" style="2"/>
    <col min="1630" max="1630" width="23.25" style="2" customWidth="1"/>
    <col min="1631" max="1631" width="10.625" style="2" customWidth="1"/>
    <col min="1632" max="1632" width="9.375" style="2" customWidth="1"/>
    <col min="1633" max="1633" width="14.625" style="2" customWidth="1"/>
    <col min="1634" max="1634" width="12.75" style="2" customWidth="1"/>
    <col min="1635" max="1635" width="30.625" style="2" customWidth="1"/>
    <col min="1636" max="1885" width="9" style="2"/>
    <col min="1886" max="1886" width="23.25" style="2" customWidth="1"/>
    <col min="1887" max="1887" width="10.625" style="2" customWidth="1"/>
    <col min="1888" max="1888" width="9.375" style="2" customWidth="1"/>
    <col min="1889" max="1889" width="14.625" style="2" customWidth="1"/>
    <col min="1890" max="1890" width="12.75" style="2" customWidth="1"/>
    <col min="1891" max="1891" width="30.625" style="2" customWidth="1"/>
    <col min="1892" max="2141" width="9" style="2"/>
    <col min="2142" max="2142" width="23.25" style="2" customWidth="1"/>
    <col min="2143" max="2143" width="10.625" style="2" customWidth="1"/>
    <col min="2144" max="2144" width="9.375" style="2" customWidth="1"/>
    <col min="2145" max="2145" width="14.625" style="2" customWidth="1"/>
    <col min="2146" max="2146" width="12.75" style="2" customWidth="1"/>
    <col min="2147" max="2147" width="30.625" style="2" customWidth="1"/>
    <col min="2148" max="2397" width="9" style="2"/>
    <col min="2398" max="2398" width="23.25" style="2" customWidth="1"/>
    <col min="2399" max="2399" width="10.625" style="2" customWidth="1"/>
    <col min="2400" max="2400" width="9.375" style="2" customWidth="1"/>
    <col min="2401" max="2401" width="14.625" style="2" customWidth="1"/>
    <col min="2402" max="2402" width="12.75" style="2" customWidth="1"/>
    <col min="2403" max="2403" width="30.625" style="2" customWidth="1"/>
    <col min="2404" max="2653" width="9" style="2"/>
    <col min="2654" max="2654" width="23.25" style="2" customWidth="1"/>
    <col min="2655" max="2655" width="10.625" style="2" customWidth="1"/>
    <col min="2656" max="2656" width="9.375" style="2" customWidth="1"/>
    <col min="2657" max="2657" width="14.625" style="2" customWidth="1"/>
    <col min="2658" max="2658" width="12.75" style="2" customWidth="1"/>
    <col min="2659" max="2659" width="30.625" style="2" customWidth="1"/>
    <col min="2660" max="2909" width="9" style="2"/>
    <col min="2910" max="2910" width="23.25" style="2" customWidth="1"/>
    <col min="2911" max="2911" width="10.625" style="2" customWidth="1"/>
    <col min="2912" max="2912" width="9.375" style="2" customWidth="1"/>
    <col min="2913" max="2913" width="14.625" style="2" customWidth="1"/>
    <col min="2914" max="2914" width="12.75" style="2" customWidth="1"/>
    <col min="2915" max="2915" width="30.625" style="2" customWidth="1"/>
    <col min="2916" max="3165" width="9" style="2"/>
    <col min="3166" max="3166" width="23.25" style="2" customWidth="1"/>
    <col min="3167" max="3167" width="10.625" style="2" customWidth="1"/>
    <col min="3168" max="3168" width="9.375" style="2" customWidth="1"/>
    <col min="3169" max="3169" width="14.625" style="2" customWidth="1"/>
    <col min="3170" max="3170" width="12.75" style="2" customWidth="1"/>
    <col min="3171" max="3171" width="30.625" style="2" customWidth="1"/>
    <col min="3172" max="3421" width="9" style="2"/>
    <col min="3422" max="3422" width="23.25" style="2" customWidth="1"/>
    <col min="3423" max="3423" width="10.625" style="2" customWidth="1"/>
    <col min="3424" max="3424" width="9.375" style="2" customWidth="1"/>
    <col min="3425" max="3425" width="14.625" style="2" customWidth="1"/>
    <col min="3426" max="3426" width="12.75" style="2" customWidth="1"/>
    <col min="3427" max="3427" width="30.625" style="2" customWidth="1"/>
    <col min="3428" max="3677" width="9" style="2"/>
    <col min="3678" max="3678" width="23.25" style="2" customWidth="1"/>
    <col min="3679" max="3679" width="10.625" style="2" customWidth="1"/>
    <col min="3680" max="3680" width="9.375" style="2" customWidth="1"/>
    <col min="3681" max="3681" width="14.625" style="2" customWidth="1"/>
    <col min="3682" max="3682" width="12.75" style="2" customWidth="1"/>
    <col min="3683" max="3683" width="30.625" style="2" customWidth="1"/>
    <col min="3684" max="3933" width="9" style="2"/>
    <col min="3934" max="3934" width="23.25" style="2" customWidth="1"/>
    <col min="3935" max="3935" width="10.625" style="2" customWidth="1"/>
    <col min="3936" max="3936" width="9.375" style="2" customWidth="1"/>
    <col min="3937" max="3937" width="14.625" style="2" customWidth="1"/>
    <col min="3938" max="3938" width="12.75" style="2" customWidth="1"/>
    <col min="3939" max="3939" width="30.625" style="2" customWidth="1"/>
    <col min="3940" max="4189" width="9" style="2"/>
    <col min="4190" max="4190" width="23.25" style="2" customWidth="1"/>
    <col min="4191" max="4191" width="10.625" style="2" customWidth="1"/>
    <col min="4192" max="4192" width="9.375" style="2" customWidth="1"/>
    <col min="4193" max="4193" width="14.625" style="2" customWidth="1"/>
    <col min="4194" max="4194" width="12.75" style="2" customWidth="1"/>
    <col min="4195" max="4195" width="30.625" style="2" customWidth="1"/>
    <col min="4196" max="4445" width="9" style="2"/>
    <col min="4446" max="4446" width="23.25" style="2" customWidth="1"/>
    <col min="4447" max="4447" width="10.625" style="2" customWidth="1"/>
    <col min="4448" max="4448" width="9.375" style="2" customWidth="1"/>
    <col min="4449" max="4449" width="14.625" style="2" customWidth="1"/>
    <col min="4450" max="4450" width="12.75" style="2" customWidth="1"/>
    <col min="4451" max="4451" width="30.625" style="2" customWidth="1"/>
    <col min="4452" max="4701" width="9" style="2"/>
    <col min="4702" max="4702" width="23.25" style="2" customWidth="1"/>
    <col min="4703" max="4703" width="10.625" style="2" customWidth="1"/>
    <col min="4704" max="4704" width="9.375" style="2" customWidth="1"/>
    <col min="4705" max="4705" width="14.625" style="2" customWidth="1"/>
    <col min="4706" max="4706" width="12.75" style="2" customWidth="1"/>
    <col min="4707" max="4707" width="30.625" style="2" customWidth="1"/>
    <col min="4708" max="4957" width="9" style="2"/>
    <col min="4958" max="4958" width="23.25" style="2" customWidth="1"/>
    <col min="4959" max="4959" width="10.625" style="2" customWidth="1"/>
    <col min="4960" max="4960" width="9.375" style="2" customWidth="1"/>
    <col min="4961" max="4961" width="14.625" style="2" customWidth="1"/>
    <col min="4962" max="4962" width="12.75" style="2" customWidth="1"/>
    <col min="4963" max="4963" width="30.625" style="2" customWidth="1"/>
    <col min="4964" max="5213" width="9" style="2"/>
    <col min="5214" max="5214" width="23.25" style="2" customWidth="1"/>
    <col min="5215" max="5215" width="10.625" style="2" customWidth="1"/>
    <col min="5216" max="5216" width="9.375" style="2" customWidth="1"/>
    <col min="5217" max="5217" width="14.625" style="2" customWidth="1"/>
    <col min="5218" max="5218" width="12.75" style="2" customWidth="1"/>
    <col min="5219" max="5219" width="30.625" style="2" customWidth="1"/>
    <col min="5220" max="5469" width="9" style="2"/>
    <col min="5470" max="5470" width="23.25" style="2" customWidth="1"/>
    <col min="5471" max="5471" width="10.625" style="2" customWidth="1"/>
    <col min="5472" max="5472" width="9.375" style="2" customWidth="1"/>
    <col min="5473" max="5473" width="14.625" style="2" customWidth="1"/>
    <col min="5474" max="5474" width="12.75" style="2" customWidth="1"/>
    <col min="5475" max="5475" width="30.625" style="2" customWidth="1"/>
    <col min="5476" max="5725" width="9" style="2"/>
    <col min="5726" max="5726" width="23.25" style="2" customWidth="1"/>
    <col min="5727" max="5727" width="10.625" style="2" customWidth="1"/>
    <col min="5728" max="5728" width="9.375" style="2" customWidth="1"/>
    <col min="5729" max="5729" width="14.625" style="2" customWidth="1"/>
    <col min="5730" max="5730" width="12.75" style="2" customWidth="1"/>
    <col min="5731" max="5731" width="30.625" style="2" customWidth="1"/>
    <col min="5732" max="5981" width="9" style="2"/>
    <col min="5982" max="5982" width="23.25" style="2" customWidth="1"/>
    <col min="5983" max="5983" width="10.625" style="2" customWidth="1"/>
    <col min="5984" max="5984" width="9.375" style="2" customWidth="1"/>
    <col min="5985" max="5985" width="14.625" style="2" customWidth="1"/>
    <col min="5986" max="5986" width="12.75" style="2" customWidth="1"/>
    <col min="5987" max="5987" width="30.625" style="2" customWidth="1"/>
    <col min="5988" max="6237" width="9" style="2"/>
    <col min="6238" max="6238" width="23.25" style="2" customWidth="1"/>
    <col min="6239" max="6239" width="10.625" style="2" customWidth="1"/>
    <col min="6240" max="6240" width="9.375" style="2" customWidth="1"/>
    <col min="6241" max="6241" width="14.625" style="2" customWidth="1"/>
    <col min="6242" max="6242" width="12.75" style="2" customWidth="1"/>
    <col min="6243" max="6243" width="30.625" style="2" customWidth="1"/>
    <col min="6244" max="6493" width="9" style="2"/>
    <col min="6494" max="6494" width="23.25" style="2" customWidth="1"/>
    <col min="6495" max="6495" width="10.625" style="2" customWidth="1"/>
    <col min="6496" max="6496" width="9.375" style="2" customWidth="1"/>
    <col min="6497" max="6497" width="14.625" style="2" customWidth="1"/>
    <col min="6498" max="6498" width="12.75" style="2" customWidth="1"/>
    <col min="6499" max="6499" width="30.625" style="2" customWidth="1"/>
    <col min="6500" max="6749" width="9" style="2"/>
    <col min="6750" max="6750" width="23.25" style="2" customWidth="1"/>
    <col min="6751" max="6751" width="10.625" style="2" customWidth="1"/>
    <col min="6752" max="6752" width="9.375" style="2" customWidth="1"/>
    <col min="6753" max="6753" width="14.625" style="2" customWidth="1"/>
    <col min="6754" max="6754" width="12.75" style="2" customWidth="1"/>
    <col min="6755" max="6755" width="30.625" style="2" customWidth="1"/>
    <col min="6756" max="7005" width="9" style="2"/>
    <col min="7006" max="7006" width="23.25" style="2" customWidth="1"/>
    <col min="7007" max="7007" width="10.625" style="2" customWidth="1"/>
    <col min="7008" max="7008" width="9.375" style="2" customWidth="1"/>
    <col min="7009" max="7009" width="14.625" style="2" customWidth="1"/>
    <col min="7010" max="7010" width="12.75" style="2" customWidth="1"/>
    <col min="7011" max="7011" width="30.625" style="2" customWidth="1"/>
    <col min="7012" max="7261" width="9" style="2"/>
    <col min="7262" max="7262" width="23.25" style="2" customWidth="1"/>
    <col min="7263" max="7263" width="10.625" style="2" customWidth="1"/>
    <col min="7264" max="7264" width="9.375" style="2" customWidth="1"/>
    <col min="7265" max="7265" width="14.625" style="2" customWidth="1"/>
    <col min="7266" max="7266" width="12.75" style="2" customWidth="1"/>
    <col min="7267" max="7267" width="30.625" style="2" customWidth="1"/>
    <col min="7268" max="7517" width="9" style="2"/>
    <col min="7518" max="7518" width="23.25" style="2" customWidth="1"/>
    <col min="7519" max="7519" width="10.625" style="2" customWidth="1"/>
    <col min="7520" max="7520" width="9.375" style="2" customWidth="1"/>
    <col min="7521" max="7521" width="14.625" style="2" customWidth="1"/>
    <col min="7522" max="7522" width="12.75" style="2" customWidth="1"/>
    <col min="7523" max="7523" width="30.625" style="2" customWidth="1"/>
    <col min="7524" max="7773" width="9" style="2"/>
    <col min="7774" max="7774" width="23.25" style="2" customWidth="1"/>
    <col min="7775" max="7775" width="10.625" style="2" customWidth="1"/>
    <col min="7776" max="7776" width="9.375" style="2" customWidth="1"/>
    <col min="7777" max="7777" width="14.625" style="2" customWidth="1"/>
    <col min="7778" max="7778" width="12.75" style="2" customWidth="1"/>
    <col min="7779" max="7779" width="30.625" style="2" customWidth="1"/>
    <col min="7780" max="8029" width="9" style="2"/>
    <col min="8030" max="8030" width="23.25" style="2" customWidth="1"/>
    <col min="8031" max="8031" width="10.625" style="2" customWidth="1"/>
    <col min="8032" max="8032" width="9.375" style="2" customWidth="1"/>
    <col min="8033" max="8033" width="14.625" style="2" customWidth="1"/>
    <col min="8034" max="8034" width="12.75" style="2" customWidth="1"/>
    <col min="8035" max="8035" width="30.625" style="2" customWidth="1"/>
    <col min="8036" max="8285" width="9" style="2"/>
    <col min="8286" max="8286" width="23.25" style="2" customWidth="1"/>
    <col min="8287" max="8287" width="10.625" style="2" customWidth="1"/>
    <col min="8288" max="8288" width="9.375" style="2" customWidth="1"/>
    <col min="8289" max="8289" width="14.625" style="2" customWidth="1"/>
    <col min="8290" max="8290" width="12.75" style="2" customWidth="1"/>
    <col min="8291" max="8291" width="30.625" style="2" customWidth="1"/>
    <col min="8292" max="8541" width="9" style="2"/>
    <col min="8542" max="8542" width="23.25" style="2" customWidth="1"/>
    <col min="8543" max="8543" width="10.625" style="2" customWidth="1"/>
    <col min="8544" max="8544" width="9.375" style="2" customWidth="1"/>
    <col min="8545" max="8545" width="14.625" style="2" customWidth="1"/>
    <col min="8546" max="8546" width="12.75" style="2" customWidth="1"/>
    <col min="8547" max="8547" width="30.625" style="2" customWidth="1"/>
    <col min="8548" max="8797" width="9" style="2"/>
    <col min="8798" max="8798" width="23.25" style="2" customWidth="1"/>
    <col min="8799" max="8799" width="10.625" style="2" customWidth="1"/>
    <col min="8800" max="8800" width="9.375" style="2" customWidth="1"/>
    <col min="8801" max="8801" width="14.625" style="2" customWidth="1"/>
    <col min="8802" max="8802" width="12.75" style="2" customWidth="1"/>
    <col min="8803" max="8803" width="30.625" style="2" customWidth="1"/>
    <col min="8804" max="9053" width="9" style="2"/>
    <col min="9054" max="9054" width="23.25" style="2" customWidth="1"/>
    <col min="9055" max="9055" width="10.625" style="2" customWidth="1"/>
    <col min="9056" max="9056" width="9.375" style="2" customWidth="1"/>
    <col min="9057" max="9057" width="14.625" style="2" customWidth="1"/>
    <col min="9058" max="9058" width="12.75" style="2" customWidth="1"/>
    <col min="9059" max="9059" width="30.625" style="2" customWidth="1"/>
    <col min="9060" max="9309" width="9" style="2"/>
    <col min="9310" max="9310" width="23.25" style="2" customWidth="1"/>
    <col min="9311" max="9311" width="10.625" style="2" customWidth="1"/>
    <col min="9312" max="9312" width="9.375" style="2" customWidth="1"/>
    <col min="9313" max="9313" width="14.625" style="2" customWidth="1"/>
    <col min="9314" max="9314" width="12.75" style="2" customWidth="1"/>
    <col min="9315" max="9315" width="30.625" style="2" customWidth="1"/>
    <col min="9316" max="9565" width="9" style="2"/>
    <col min="9566" max="9566" width="23.25" style="2" customWidth="1"/>
    <col min="9567" max="9567" width="10.625" style="2" customWidth="1"/>
    <col min="9568" max="9568" width="9.375" style="2" customWidth="1"/>
    <col min="9569" max="9569" width="14.625" style="2" customWidth="1"/>
    <col min="9570" max="9570" width="12.75" style="2" customWidth="1"/>
    <col min="9571" max="9571" width="30.625" style="2" customWidth="1"/>
    <col min="9572" max="9821" width="9" style="2"/>
    <col min="9822" max="9822" width="23.25" style="2" customWidth="1"/>
    <col min="9823" max="9823" width="10.625" style="2" customWidth="1"/>
    <col min="9824" max="9824" width="9.375" style="2" customWidth="1"/>
    <col min="9825" max="9825" width="14.625" style="2" customWidth="1"/>
    <col min="9826" max="9826" width="12.75" style="2" customWidth="1"/>
    <col min="9827" max="9827" width="30.625" style="2" customWidth="1"/>
    <col min="9828" max="10077" width="9" style="2"/>
    <col min="10078" max="10078" width="23.25" style="2" customWidth="1"/>
    <col min="10079" max="10079" width="10.625" style="2" customWidth="1"/>
    <col min="10080" max="10080" width="9.375" style="2" customWidth="1"/>
    <col min="10081" max="10081" width="14.625" style="2" customWidth="1"/>
    <col min="10082" max="10082" width="12.75" style="2" customWidth="1"/>
    <col min="10083" max="10083" width="30.625" style="2" customWidth="1"/>
    <col min="10084" max="10333" width="9" style="2"/>
    <col min="10334" max="10334" width="23.25" style="2" customWidth="1"/>
    <col min="10335" max="10335" width="10.625" style="2" customWidth="1"/>
    <col min="10336" max="10336" width="9.375" style="2" customWidth="1"/>
    <col min="10337" max="10337" width="14.625" style="2" customWidth="1"/>
    <col min="10338" max="10338" width="12.75" style="2" customWidth="1"/>
    <col min="10339" max="10339" width="30.625" style="2" customWidth="1"/>
    <col min="10340" max="10589" width="9" style="2"/>
    <col min="10590" max="10590" width="23.25" style="2" customWidth="1"/>
    <col min="10591" max="10591" width="10.625" style="2" customWidth="1"/>
    <col min="10592" max="10592" width="9.375" style="2" customWidth="1"/>
    <col min="10593" max="10593" width="14.625" style="2" customWidth="1"/>
    <col min="10594" max="10594" width="12.75" style="2" customWidth="1"/>
    <col min="10595" max="10595" width="30.625" style="2" customWidth="1"/>
    <col min="10596" max="10845" width="9" style="2"/>
    <col min="10846" max="10846" width="23.25" style="2" customWidth="1"/>
    <col min="10847" max="10847" width="10.625" style="2" customWidth="1"/>
    <col min="10848" max="10848" width="9.375" style="2" customWidth="1"/>
    <col min="10849" max="10849" width="14.625" style="2" customWidth="1"/>
    <col min="10850" max="10850" width="12.75" style="2" customWidth="1"/>
    <col min="10851" max="10851" width="30.625" style="2" customWidth="1"/>
    <col min="10852" max="11101" width="9" style="2"/>
    <col min="11102" max="11102" width="23.25" style="2" customWidth="1"/>
    <col min="11103" max="11103" width="10.625" style="2" customWidth="1"/>
    <col min="11104" max="11104" width="9.375" style="2" customWidth="1"/>
    <col min="11105" max="11105" width="14.625" style="2" customWidth="1"/>
    <col min="11106" max="11106" width="12.75" style="2" customWidth="1"/>
    <col min="11107" max="11107" width="30.625" style="2" customWidth="1"/>
    <col min="11108" max="11357" width="9" style="2"/>
    <col min="11358" max="11358" width="23.25" style="2" customWidth="1"/>
    <col min="11359" max="11359" width="10.625" style="2" customWidth="1"/>
    <col min="11360" max="11360" width="9.375" style="2" customWidth="1"/>
    <col min="11361" max="11361" width="14.625" style="2" customWidth="1"/>
    <col min="11362" max="11362" width="12.75" style="2" customWidth="1"/>
    <col min="11363" max="11363" width="30.625" style="2" customWidth="1"/>
    <col min="11364" max="11613" width="9" style="2"/>
    <col min="11614" max="11614" width="23.25" style="2" customWidth="1"/>
    <col min="11615" max="11615" width="10.625" style="2" customWidth="1"/>
    <col min="11616" max="11616" width="9.375" style="2" customWidth="1"/>
    <col min="11617" max="11617" width="14.625" style="2" customWidth="1"/>
    <col min="11618" max="11618" width="12.75" style="2" customWidth="1"/>
    <col min="11619" max="11619" width="30.625" style="2" customWidth="1"/>
    <col min="11620" max="11869" width="9" style="2"/>
    <col min="11870" max="11870" width="23.25" style="2" customWidth="1"/>
    <col min="11871" max="11871" width="10.625" style="2" customWidth="1"/>
    <col min="11872" max="11872" width="9.375" style="2" customWidth="1"/>
    <col min="11873" max="11873" width="14.625" style="2" customWidth="1"/>
    <col min="11874" max="11874" width="12.75" style="2" customWidth="1"/>
    <col min="11875" max="11875" width="30.625" style="2" customWidth="1"/>
    <col min="11876" max="12125" width="9" style="2"/>
    <col min="12126" max="12126" width="23.25" style="2" customWidth="1"/>
    <col min="12127" max="12127" width="10.625" style="2" customWidth="1"/>
    <col min="12128" max="12128" width="9.375" style="2" customWidth="1"/>
    <col min="12129" max="12129" width="14.625" style="2" customWidth="1"/>
    <col min="12130" max="12130" width="12.75" style="2" customWidth="1"/>
    <col min="12131" max="12131" width="30.625" style="2" customWidth="1"/>
    <col min="12132" max="12381" width="9" style="2"/>
    <col min="12382" max="12382" width="23.25" style="2" customWidth="1"/>
    <col min="12383" max="12383" width="10.625" style="2" customWidth="1"/>
    <col min="12384" max="12384" width="9.375" style="2" customWidth="1"/>
    <col min="12385" max="12385" width="14.625" style="2" customWidth="1"/>
    <col min="12386" max="12386" width="12.75" style="2" customWidth="1"/>
    <col min="12387" max="12387" width="30.625" style="2" customWidth="1"/>
    <col min="12388" max="12637" width="9" style="2"/>
    <col min="12638" max="12638" width="23.25" style="2" customWidth="1"/>
    <col min="12639" max="12639" width="10.625" style="2" customWidth="1"/>
    <col min="12640" max="12640" width="9.375" style="2" customWidth="1"/>
    <col min="12641" max="12641" width="14.625" style="2" customWidth="1"/>
    <col min="12642" max="12642" width="12.75" style="2" customWidth="1"/>
    <col min="12643" max="12643" width="30.625" style="2" customWidth="1"/>
    <col min="12644" max="12893" width="9" style="2"/>
    <col min="12894" max="12894" width="23.25" style="2" customWidth="1"/>
    <col min="12895" max="12895" width="10.625" style="2" customWidth="1"/>
    <col min="12896" max="12896" width="9.375" style="2" customWidth="1"/>
    <col min="12897" max="12897" width="14.625" style="2" customWidth="1"/>
    <col min="12898" max="12898" width="12.75" style="2" customWidth="1"/>
    <col min="12899" max="12899" width="30.625" style="2" customWidth="1"/>
    <col min="12900" max="13149" width="9" style="2"/>
    <col min="13150" max="13150" width="23.25" style="2" customWidth="1"/>
    <col min="13151" max="13151" width="10.625" style="2" customWidth="1"/>
    <col min="13152" max="13152" width="9.375" style="2" customWidth="1"/>
    <col min="13153" max="13153" width="14.625" style="2" customWidth="1"/>
    <col min="13154" max="13154" width="12.75" style="2" customWidth="1"/>
    <col min="13155" max="13155" width="30.625" style="2" customWidth="1"/>
    <col min="13156" max="13405" width="9" style="2"/>
    <col min="13406" max="13406" width="23.25" style="2" customWidth="1"/>
    <col min="13407" max="13407" width="10.625" style="2" customWidth="1"/>
    <col min="13408" max="13408" width="9.375" style="2" customWidth="1"/>
    <col min="13409" max="13409" width="14.625" style="2" customWidth="1"/>
    <col min="13410" max="13410" width="12.75" style="2" customWidth="1"/>
    <col min="13411" max="13411" width="30.625" style="2" customWidth="1"/>
    <col min="13412" max="13661" width="9" style="2"/>
    <col min="13662" max="13662" width="23.25" style="2" customWidth="1"/>
    <col min="13663" max="13663" width="10.625" style="2" customWidth="1"/>
    <col min="13664" max="13664" width="9.375" style="2" customWidth="1"/>
    <col min="13665" max="13665" width="14.625" style="2" customWidth="1"/>
    <col min="13666" max="13666" width="12.75" style="2" customWidth="1"/>
    <col min="13667" max="13667" width="30.625" style="2" customWidth="1"/>
    <col min="13668" max="13917" width="9" style="2"/>
    <col min="13918" max="13918" width="23.25" style="2" customWidth="1"/>
    <col min="13919" max="13919" width="10.625" style="2" customWidth="1"/>
    <col min="13920" max="13920" width="9.375" style="2" customWidth="1"/>
    <col min="13921" max="13921" width="14.625" style="2" customWidth="1"/>
    <col min="13922" max="13922" width="12.75" style="2" customWidth="1"/>
    <col min="13923" max="13923" width="30.625" style="2" customWidth="1"/>
    <col min="13924" max="14173" width="9" style="2"/>
    <col min="14174" max="14174" width="23.25" style="2" customWidth="1"/>
    <col min="14175" max="14175" width="10.625" style="2" customWidth="1"/>
    <col min="14176" max="14176" width="9.375" style="2" customWidth="1"/>
    <col min="14177" max="14177" width="14.625" style="2" customWidth="1"/>
    <col min="14178" max="14178" width="12.75" style="2" customWidth="1"/>
    <col min="14179" max="14179" width="30.625" style="2" customWidth="1"/>
    <col min="14180" max="14429" width="9" style="2"/>
    <col min="14430" max="14430" width="23.25" style="2" customWidth="1"/>
    <col min="14431" max="14431" width="10.625" style="2" customWidth="1"/>
    <col min="14432" max="14432" width="9.375" style="2" customWidth="1"/>
    <col min="14433" max="14433" width="14.625" style="2" customWidth="1"/>
    <col min="14434" max="14434" width="12.75" style="2" customWidth="1"/>
    <col min="14435" max="14435" width="30.625" style="2" customWidth="1"/>
    <col min="14436" max="14685" width="9" style="2"/>
    <col min="14686" max="14686" width="23.25" style="2" customWidth="1"/>
    <col min="14687" max="14687" width="10.625" style="2" customWidth="1"/>
    <col min="14688" max="14688" width="9.375" style="2" customWidth="1"/>
    <col min="14689" max="14689" width="14.625" style="2" customWidth="1"/>
    <col min="14690" max="14690" width="12.75" style="2" customWidth="1"/>
    <col min="14691" max="14691" width="30.625" style="2" customWidth="1"/>
    <col min="14692" max="14941" width="9" style="2"/>
    <col min="14942" max="14942" width="23.25" style="2" customWidth="1"/>
    <col min="14943" max="14943" width="10.625" style="2" customWidth="1"/>
    <col min="14944" max="14944" width="9.375" style="2" customWidth="1"/>
    <col min="14945" max="14945" width="14.625" style="2" customWidth="1"/>
    <col min="14946" max="14946" width="12.75" style="2" customWidth="1"/>
    <col min="14947" max="14947" width="30.625" style="2" customWidth="1"/>
    <col min="14948" max="15197" width="9" style="2"/>
    <col min="15198" max="15198" width="23.25" style="2" customWidth="1"/>
    <col min="15199" max="15199" width="10.625" style="2" customWidth="1"/>
    <col min="15200" max="15200" width="9.375" style="2" customWidth="1"/>
    <col min="15201" max="15201" width="14.625" style="2" customWidth="1"/>
    <col min="15202" max="15202" width="12.75" style="2" customWidth="1"/>
    <col min="15203" max="15203" width="30.625" style="2" customWidth="1"/>
    <col min="15204" max="15453" width="9" style="2"/>
    <col min="15454" max="15454" width="23.25" style="2" customWidth="1"/>
    <col min="15455" max="15455" width="10.625" style="2" customWidth="1"/>
    <col min="15456" max="15456" width="9.375" style="2" customWidth="1"/>
    <col min="15457" max="15457" width="14.625" style="2" customWidth="1"/>
    <col min="15458" max="15458" width="12.75" style="2" customWidth="1"/>
    <col min="15459" max="15459" width="30.625" style="2" customWidth="1"/>
    <col min="15460" max="15709" width="9" style="2"/>
    <col min="15710" max="15710" width="23.25" style="2" customWidth="1"/>
    <col min="15711" max="15711" width="10.625" style="2" customWidth="1"/>
    <col min="15712" max="15712" width="9.375" style="2" customWidth="1"/>
    <col min="15713" max="15713" width="14.625" style="2" customWidth="1"/>
    <col min="15714" max="15714" width="12.75" style="2" customWidth="1"/>
    <col min="15715" max="15715" width="30.625" style="2" customWidth="1"/>
    <col min="15716" max="15965" width="9" style="2"/>
    <col min="15966" max="15966" width="23.25" style="2" customWidth="1"/>
    <col min="15967" max="15967" width="10.625" style="2" customWidth="1"/>
    <col min="15968" max="15968" width="9.375" style="2" customWidth="1"/>
    <col min="15969" max="15969" width="14.625" style="2" customWidth="1"/>
    <col min="15970" max="15970" width="12.75" style="2" customWidth="1"/>
    <col min="15971" max="15971" width="30.625" style="2" customWidth="1"/>
    <col min="15972" max="16384" width="9" style="2"/>
  </cols>
  <sheetData>
    <row r="1" spans="1:4" s="4" customFormat="1" ht="26.25" customHeight="1">
      <c r="A1" s="5"/>
      <c r="B1" s="199" t="s">
        <v>44</v>
      </c>
      <c r="C1" s="199"/>
      <c r="D1" s="199"/>
    </row>
    <row r="2" spans="1:4" s="7" customFormat="1" ht="34.5" customHeight="1">
      <c r="B2" s="39" t="s">
        <v>28</v>
      </c>
      <c r="C2" s="40" t="s">
        <v>37</v>
      </c>
      <c r="D2" s="39" t="s">
        <v>38</v>
      </c>
    </row>
    <row r="3" spans="1:4" ht="39.950000000000003" customHeight="1">
      <c r="B3" s="41" t="s">
        <v>35</v>
      </c>
      <c r="C3" s="42">
        <v>42799</v>
      </c>
      <c r="D3" s="43" t="s">
        <v>87</v>
      </c>
    </row>
    <row r="4" spans="1:4" ht="66.75" customHeight="1">
      <c r="B4" s="41" t="s">
        <v>34</v>
      </c>
      <c r="C4" s="42">
        <v>42591</v>
      </c>
      <c r="D4" s="43" t="s">
        <v>105</v>
      </c>
    </row>
    <row r="5" spans="1:4" ht="31.5" customHeight="1">
      <c r="B5" s="12" t="s">
        <v>86</v>
      </c>
      <c r="C5" s="44">
        <v>44458</v>
      </c>
      <c r="D5" s="45" t="s">
        <v>88</v>
      </c>
    </row>
    <row r="6" spans="1:4" ht="31.5" customHeight="1">
      <c r="B6" s="12" t="s">
        <v>259</v>
      </c>
      <c r="C6" s="44">
        <v>44747</v>
      </c>
      <c r="D6" s="45" t="s">
        <v>264</v>
      </c>
    </row>
    <row r="7" spans="1:4" ht="31.5" customHeight="1">
      <c r="B7" s="12" t="s">
        <v>260</v>
      </c>
      <c r="C7" s="44">
        <v>44747</v>
      </c>
      <c r="D7" s="45" t="s">
        <v>268</v>
      </c>
    </row>
    <row r="8" spans="1:4" ht="31.5" customHeight="1">
      <c r="B8" s="26" t="s">
        <v>261</v>
      </c>
      <c r="C8" s="44">
        <v>44747</v>
      </c>
      <c r="D8" s="45" t="s">
        <v>265</v>
      </c>
    </row>
    <row r="9" spans="1:4" ht="31.5" customHeight="1">
      <c r="B9" s="12" t="s">
        <v>251</v>
      </c>
      <c r="C9" s="44">
        <v>44747</v>
      </c>
      <c r="D9" s="45" t="s">
        <v>266</v>
      </c>
    </row>
    <row r="10" spans="1:4" ht="31.5" customHeight="1">
      <c r="B10" s="26" t="s">
        <v>262</v>
      </c>
      <c r="C10" s="44">
        <v>44747</v>
      </c>
      <c r="D10" s="45" t="s">
        <v>267</v>
      </c>
    </row>
    <row r="11" spans="1:4" ht="31.5" customHeight="1">
      <c r="B11" s="26" t="s">
        <v>277</v>
      </c>
      <c r="C11" s="44">
        <v>44759</v>
      </c>
      <c r="D11" s="45" t="s">
        <v>278</v>
      </c>
    </row>
    <row r="12" spans="1:4" ht="31.5" customHeight="1">
      <c r="B12" s="26" t="s">
        <v>124</v>
      </c>
      <c r="C12" s="44">
        <v>44570</v>
      </c>
      <c r="D12" s="45" t="s">
        <v>305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rightToLeft="1" tabSelected="1" topLeftCell="B31" zoomScaleNormal="100" workbookViewId="0">
      <selection activeCell="C7" sqref="C7"/>
    </sheetView>
  </sheetViews>
  <sheetFormatPr defaultRowHeight="14.25"/>
  <cols>
    <col min="1" max="1" width="2.75" style="14" hidden="1" customWidth="1"/>
    <col min="2" max="2" width="1.125" style="14" customWidth="1"/>
    <col min="3" max="3" width="28.75" style="14" customWidth="1"/>
    <col min="4" max="4" width="98.375" style="14" customWidth="1"/>
    <col min="5" max="205" width="9" style="14"/>
    <col min="206" max="206" width="0" style="14" hidden="1" customWidth="1"/>
    <col min="207" max="207" width="1" style="14" customWidth="1"/>
    <col min="208" max="208" width="21.75" style="14" customWidth="1"/>
    <col min="209" max="209" width="91.875" style="14" customWidth="1"/>
    <col min="210" max="461" width="9" style="14"/>
    <col min="462" max="462" width="0" style="14" hidden="1" customWidth="1"/>
    <col min="463" max="463" width="1" style="14" customWidth="1"/>
    <col min="464" max="464" width="21.75" style="14" customWidth="1"/>
    <col min="465" max="465" width="91.875" style="14" customWidth="1"/>
    <col min="466" max="717" width="9" style="14"/>
    <col min="718" max="718" width="0" style="14" hidden="1" customWidth="1"/>
    <col min="719" max="719" width="1" style="14" customWidth="1"/>
    <col min="720" max="720" width="21.75" style="14" customWidth="1"/>
    <col min="721" max="721" width="91.875" style="14" customWidth="1"/>
    <col min="722" max="973" width="9" style="14"/>
    <col min="974" max="974" width="0" style="14" hidden="1" customWidth="1"/>
    <col min="975" max="975" width="1" style="14" customWidth="1"/>
    <col min="976" max="976" width="21.75" style="14" customWidth="1"/>
    <col min="977" max="977" width="91.875" style="14" customWidth="1"/>
    <col min="978" max="1229" width="9" style="14"/>
    <col min="1230" max="1230" width="0" style="14" hidden="1" customWidth="1"/>
    <col min="1231" max="1231" width="1" style="14" customWidth="1"/>
    <col min="1232" max="1232" width="21.75" style="14" customWidth="1"/>
    <col min="1233" max="1233" width="91.875" style="14" customWidth="1"/>
    <col min="1234" max="1485" width="9" style="14"/>
    <col min="1486" max="1486" width="0" style="14" hidden="1" customWidth="1"/>
    <col min="1487" max="1487" width="1" style="14" customWidth="1"/>
    <col min="1488" max="1488" width="21.75" style="14" customWidth="1"/>
    <col min="1489" max="1489" width="91.875" style="14" customWidth="1"/>
    <col min="1490" max="1741" width="9" style="14"/>
    <col min="1742" max="1742" width="0" style="14" hidden="1" customWidth="1"/>
    <col min="1743" max="1743" width="1" style="14" customWidth="1"/>
    <col min="1744" max="1744" width="21.75" style="14" customWidth="1"/>
    <col min="1745" max="1745" width="91.875" style="14" customWidth="1"/>
    <col min="1746" max="1997" width="9" style="14"/>
    <col min="1998" max="1998" width="0" style="14" hidden="1" customWidth="1"/>
    <col min="1999" max="1999" width="1" style="14" customWidth="1"/>
    <col min="2000" max="2000" width="21.75" style="14" customWidth="1"/>
    <col min="2001" max="2001" width="91.875" style="14" customWidth="1"/>
    <col min="2002" max="2253" width="9" style="14"/>
    <col min="2254" max="2254" width="0" style="14" hidden="1" customWidth="1"/>
    <col min="2255" max="2255" width="1" style="14" customWidth="1"/>
    <col min="2256" max="2256" width="21.75" style="14" customWidth="1"/>
    <col min="2257" max="2257" width="91.875" style="14" customWidth="1"/>
    <col min="2258" max="2509" width="9" style="14"/>
    <col min="2510" max="2510" width="0" style="14" hidden="1" customWidth="1"/>
    <col min="2511" max="2511" width="1" style="14" customWidth="1"/>
    <col min="2512" max="2512" width="21.75" style="14" customWidth="1"/>
    <col min="2513" max="2513" width="91.875" style="14" customWidth="1"/>
    <col min="2514" max="2765" width="9" style="14"/>
    <col min="2766" max="2766" width="0" style="14" hidden="1" customWidth="1"/>
    <col min="2767" max="2767" width="1" style="14" customWidth="1"/>
    <col min="2768" max="2768" width="21.75" style="14" customWidth="1"/>
    <col min="2769" max="2769" width="91.875" style="14" customWidth="1"/>
    <col min="2770" max="3021" width="9" style="14"/>
    <col min="3022" max="3022" width="0" style="14" hidden="1" customWidth="1"/>
    <col min="3023" max="3023" width="1" style="14" customWidth="1"/>
    <col min="3024" max="3024" width="21.75" style="14" customWidth="1"/>
    <col min="3025" max="3025" width="91.875" style="14" customWidth="1"/>
    <col min="3026" max="3277" width="9" style="14"/>
    <col min="3278" max="3278" width="0" style="14" hidden="1" customWidth="1"/>
    <col min="3279" max="3279" width="1" style="14" customWidth="1"/>
    <col min="3280" max="3280" width="21.75" style="14" customWidth="1"/>
    <col min="3281" max="3281" width="91.875" style="14" customWidth="1"/>
    <col min="3282" max="3533" width="9" style="14"/>
    <col min="3534" max="3534" width="0" style="14" hidden="1" customWidth="1"/>
    <col min="3535" max="3535" width="1" style="14" customWidth="1"/>
    <col min="3536" max="3536" width="21.75" style="14" customWidth="1"/>
    <col min="3537" max="3537" width="91.875" style="14" customWidth="1"/>
    <col min="3538" max="3789" width="9" style="14"/>
    <col min="3790" max="3790" width="0" style="14" hidden="1" customWidth="1"/>
    <col min="3791" max="3791" width="1" style="14" customWidth="1"/>
    <col min="3792" max="3792" width="21.75" style="14" customWidth="1"/>
    <col min="3793" max="3793" width="91.875" style="14" customWidth="1"/>
    <col min="3794" max="4045" width="9" style="14"/>
    <col min="4046" max="4046" width="0" style="14" hidden="1" customWidth="1"/>
    <col min="4047" max="4047" width="1" style="14" customWidth="1"/>
    <col min="4048" max="4048" width="21.75" style="14" customWidth="1"/>
    <col min="4049" max="4049" width="91.875" style="14" customWidth="1"/>
    <col min="4050" max="4301" width="9" style="14"/>
    <col min="4302" max="4302" width="0" style="14" hidden="1" customWidth="1"/>
    <col min="4303" max="4303" width="1" style="14" customWidth="1"/>
    <col min="4304" max="4304" width="21.75" style="14" customWidth="1"/>
    <col min="4305" max="4305" width="91.875" style="14" customWidth="1"/>
    <col min="4306" max="4557" width="9" style="14"/>
    <col min="4558" max="4558" width="0" style="14" hidden="1" customWidth="1"/>
    <col min="4559" max="4559" width="1" style="14" customWidth="1"/>
    <col min="4560" max="4560" width="21.75" style="14" customWidth="1"/>
    <col min="4561" max="4561" width="91.875" style="14" customWidth="1"/>
    <col min="4562" max="4813" width="9" style="14"/>
    <col min="4814" max="4814" width="0" style="14" hidden="1" customWidth="1"/>
    <col min="4815" max="4815" width="1" style="14" customWidth="1"/>
    <col min="4816" max="4816" width="21.75" style="14" customWidth="1"/>
    <col min="4817" max="4817" width="91.875" style="14" customWidth="1"/>
    <col min="4818" max="5069" width="9" style="14"/>
    <col min="5070" max="5070" width="0" style="14" hidden="1" customWidth="1"/>
    <col min="5071" max="5071" width="1" style="14" customWidth="1"/>
    <col min="5072" max="5072" width="21.75" style="14" customWidth="1"/>
    <col min="5073" max="5073" width="91.875" style="14" customWidth="1"/>
    <col min="5074" max="5325" width="9" style="14"/>
    <col min="5326" max="5326" width="0" style="14" hidden="1" customWidth="1"/>
    <col min="5327" max="5327" width="1" style="14" customWidth="1"/>
    <col min="5328" max="5328" width="21.75" style="14" customWidth="1"/>
    <col min="5329" max="5329" width="91.875" style="14" customWidth="1"/>
    <col min="5330" max="5581" width="9" style="14"/>
    <col min="5582" max="5582" width="0" style="14" hidden="1" customWidth="1"/>
    <col min="5583" max="5583" width="1" style="14" customWidth="1"/>
    <col min="5584" max="5584" width="21.75" style="14" customWidth="1"/>
    <col min="5585" max="5585" width="91.875" style="14" customWidth="1"/>
    <col min="5586" max="5837" width="9" style="14"/>
    <col min="5838" max="5838" width="0" style="14" hidden="1" customWidth="1"/>
    <col min="5839" max="5839" width="1" style="14" customWidth="1"/>
    <col min="5840" max="5840" width="21.75" style="14" customWidth="1"/>
    <col min="5841" max="5841" width="91.875" style="14" customWidth="1"/>
    <col min="5842" max="6093" width="9" style="14"/>
    <col min="6094" max="6094" width="0" style="14" hidden="1" customWidth="1"/>
    <col min="6095" max="6095" width="1" style="14" customWidth="1"/>
    <col min="6096" max="6096" width="21.75" style="14" customWidth="1"/>
    <col min="6097" max="6097" width="91.875" style="14" customWidth="1"/>
    <col min="6098" max="6349" width="9" style="14"/>
    <col min="6350" max="6350" width="0" style="14" hidden="1" customWidth="1"/>
    <col min="6351" max="6351" width="1" style="14" customWidth="1"/>
    <col min="6352" max="6352" width="21.75" style="14" customWidth="1"/>
    <col min="6353" max="6353" width="91.875" style="14" customWidth="1"/>
    <col min="6354" max="6605" width="9" style="14"/>
    <col min="6606" max="6606" width="0" style="14" hidden="1" customWidth="1"/>
    <col min="6607" max="6607" width="1" style="14" customWidth="1"/>
    <col min="6608" max="6608" width="21.75" style="14" customWidth="1"/>
    <col min="6609" max="6609" width="91.875" style="14" customWidth="1"/>
    <col min="6610" max="6861" width="9" style="14"/>
    <col min="6862" max="6862" width="0" style="14" hidden="1" customWidth="1"/>
    <col min="6863" max="6863" width="1" style="14" customWidth="1"/>
    <col min="6864" max="6864" width="21.75" style="14" customWidth="1"/>
    <col min="6865" max="6865" width="91.875" style="14" customWidth="1"/>
    <col min="6866" max="7117" width="9" style="14"/>
    <col min="7118" max="7118" width="0" style="14" hidden="1" customWidth="1"/>
    <col min="7119" max="7119" width="1" style="14" customWidth="1"/>
    <col min="7120" max="7120" width="21.75" style="14" customWidth="1"/>
    <col min="7121" max="7121" width="91.875" style="14" customWidth="1"/>
    <col min="7122" max="7373" width="9" style="14"/>
    <col min="7374" max="7374" width="0" style="14" hidden="1" customWidth="1"/>
    <col min="7375" max="7375" width="1" style="14" customWidth="1"/>
    <col min="7376" max="7376" width="21.75" style="14" customWidth="1"/>
    <col min="7377" max="7377" width="91.875" style="14" customWidth="1"/>
    <col min="7378" max="7629" width="9" style="14"/>
    <col min="7630" max="7630" width="0" style="14" hidden="1" customWidth="1"/>
    <col min="7631" max="7631" width="1" style="14" customWidth="1"/>
    <col min="7632" max="7632" width="21.75" style="14" customWidth="1"/>
    <col min="7633" max="7633" width="91.875" style="14" customWidth="1"/>
    <col min="7634" max="7885" width="9" style="14"/>
    <col min="7886" max="7886" width="0" style="14" hidden="1" customWidth="1"/>
    <col min="7887" max="7887" width="1" style="14" customWidth="1"/>
    <col min="7888" max="7888" width="21.75" style="14" customWidth="1"/>
    <col min="7889" max="7889" width="91.875" style="14" customWidth="1"/>
    <col min="7890" max="8141" width="9" style="14"/>
    <col min="8142" max="8142" width="0" style="14" hidden="1" customWidth="1"/>
    <col min="8143" max="8143" width="1" style="14" customWidth="1"/>
    <col min="8144" max="8144" width="21.75" style="14" customWidth="1"/>
    <col min="8145" max="8145" width="91.875" style="14" customWidth="1"/>
    <col min="8146" max="8397" width="9" style="14"/>
    <col min="8398" max="8398" width="0" style="14" hidden="1" customWidth="1"/>
    <col min="8399" max="8399" width="1" style="14" customWidth="1"/>
    <col min="8400" max="8400" width="21.75" style="14" customWidth="1"/>
    <col min="8401" max="8401" width="91.875" style="14" customWidth="1"/>
    <col min="8402" max="8653" width="9" style="14"/>
    <col min="8654" max="8654" width="0" style="14" hidden="1" customWidth="1"/>
    <col min="8655" max="8655" width="1" style="14" customWidth="1"/>
    <col min="8656" max="8656" width="21.75" style="14" customWidth="1"/>
    <col min="8657" max="8657" width="91.875" style="14" customWidth="1"/>
    <col min="8658" max="8909" width="9" style="14"/>
    <col min="8910" max="8910" width="0" style="14" hidden="1" customWidth="1"/>
    <col min="8911" max="8911" width="1" style="14" customWidth="1"/>
    <col min="8912" max="8912" width="21.75" style="14" customWidth="1"/>
    <col min="8913" max="8913" width="91.875" style="14" customWidth="1"/>
    <col min="8914" max="9165" width="9" style="14"/>
    <col min="9166" max="9166" width="0" style="14" hidden="1" customWidth="1"/>
    <col min="9167" max="9167" width="1" style="14" customWidth="1"/>
    <col min="9168" max="9168" width="21.75" style="14" customWidth="1"/>
    <col min="9169" max="9169" width="91.875" style="14" customWidth="1"/>
    <col min="9170" max="9421" width="9" style="14"/>
    <col min="9422" max="9422" width="0" style="14" hidden="1" customWidth="1"/>
    <col min="9423" max="9423" width="1" style="14" customWidth="1"/>
    <col min="9424" max="9424" width="21.75" style="14" customWidth="1"/>
    <col min="9425" max="9425" width="91.875" style="14" customWidth="1"/>
    <col min="9426" max="9677" width="9" style="14"/>
    <col min="9678" max="9678" width="0" style="14" hidden="1" customWidth="1"/>
    <col min="9679" max="9679" width="1" style="14" customWidth="1"/>
    <col min="9680" max="9680" width="21.75" style="14" customWidth="1"/>
    <col min="9681" max="9681" width="91.875" style="14" customWidth="1"/>
    <col min="9682" max="9933" width="9" style="14"/>
    <col min="9934" max="9934" width="0" style="14" hidden="1" customWidth="1"/>
    <col min="9935" max="9935" width="1" style="14" customWidth="1"/>
    <col min="9936" max="9936" width="21.75" style="14" customWidth="1"/>
    <col min="9937" max="9937" width="91.875" style="14" customWidth="1"/>
    <col min="9938" max="10189" width="9" style="14"/>
    <col min="10190" max="10190" width="0" style="14" hidden="1" customWidth="1"/>
    <col min="10191" max="10191" width="1" style="14" customWidth="1"/>
    <col min="10192" max="10192" width="21.75" style="14" customWidth="1"/>
    <col min="10193" max="10193" width="91.875" style="14" customWidth="1"/>
    <col min="10194" max="10445" width="9" style="14"/>
    <col min="10446" max="10446" width="0" style="14" hidden="1" customWidth="1"/>
    <col min="10447" max="10447" width="1" style="14" customWidth="1"/>
    <col min="10448" max="10448" width="21.75" style="14" customWidth="1"/>
    <col min="10449" max="10449" width="91.875" style="14" customWidth="1"/>
    <col min="10450" max="10701" width="9" style="14"/>
    <col min="10702" max="10702" width="0" style="14" hidden="1" customWidth="1"/>
    <col min="10703" max="10703" width="1" style="14" customWidth="1"/>
    <col min="10704" max="10704" width="21.75" style="14" customWidth="1"/>
    <col min="10705" max="10705" width="91.875" style="14" customWidth="1"/>
    <col min="10706" max="10957" width="9" style="14"/>
    <col min="10958" max="10958" width="0" style="14" hidden="1" customWidth="1"/>
    <col min="10959" max="10959" width="1" style="14" customWidth="1"/>
    <col min="10960" max="10960" width="21.75" style="14" customWidth="1"/>
    <col min="10961" max="10961" width="91.875" style="14" customWidth="1"/>
    <col min="10962" max="11213" width="9" style="14"/>
    <col min="11214" max="11214" width="0" style="14" hidden="1" customWidth="1"/>
    <col min="11215" max="11215" width="1" style="14" customWidth="1"/>
    <col min="11216" max="11216" width="21.75" style="14" customWidth="1"/>
    <col min="11217" max="11217" width="91.875" style="14" customWidth="1"/>
    <col min="11218" max="11469" width="9" style="14"/>
    <col min="11470" max="11470" width="0" style="14" hidden="1" customWidth="1"/>
    <col min="11471" max="11471" width="1" style="14" customWidth="1"/>
    <col min="11472" max="11472" width="21.75" style="14" customWidth="1"/>
    <col min="11473" max="11473" width="91.875" style="14" customWidth="1"/>
    <col min="11474" max="11725" width="9" style="14"/>
    <col min="11726" max="11726" width="0" style="14" hidden="1" customWidth="1"/>
    <col min="11727" max="11727" width="1" style="14" customWidth="1"/>
    <col min="11728" max="11728" width="21.75" style="14" customWidth="1"/>
    <col min="11729" max="11729" width="91.875" style="14" customWidth="1"/>
    <col min="11730" max="11981" width="9" style="14"/>
    <col min="11982" max="11982" width="0" style="14" hidden="1" customWidth="1"/>
    <col min="11983" max="11983" width="1" style="14" customWidth="1"/>
    <col min="11984" max="11984" width="21.75" style="14" customWidth="1"/>
    <col min="11985" max="11985" width="91.875" style="14" customWidth="1"/>
    <col min="11986" max="12237" width="9" style="14"/>
    <col min="12238" max="12238" width="0" style="14" hidden="1" customWidth="1"/>
    <col min="12239" max="12239" width="1" style="14" customWidth="1"/>
    <col min="12240" max="12240" width="21.75" style="14" customWidth="1"/>
    <col min="12241" max="12241" width="91.875" style="14" customWidth="1"/>
    <col min="12242" max="12493" width="9" style="14"/>
    <col min="12494" max="12494" width="0" style="14" hidden="1" customWidth="1"/>
    <col min="12495" max="12495" width="1" style="14" customWidth="1"/>
    <col min="12496" max="12496" width="21.75" style="14" customWidth="1"/>
    <col min="12497" max="12497" width="91.875" style="14" customWidth="1"/>
    <col min="12498" max="12749" width="9" style="14"/>
    <col min="12750" max="12750" width="0" style="14" hidden="1" customWidth="1"/>
    <col min="12751" max="12751" width="1" style="14" customWidth="1"/>
    <col min="12752" max="12752" width="21.75" style="14" customWidth="1"/>
    <col min="12753" max="12753" width="91.875" style="14" customWidth="1"/>
    <col min="12754" max="13005" width="9" style="14"/>
    <col min="13006" max="13006" width="0" style="14" hidden="1" customWidth="1"/>
    <col min="13007" max="13007" width="1" style="14" customWidth="1"/>
    <col min="13008" max="13008" width="21.75" style="14" customWidth="1"/>
    <col min="13009" max="13009" width="91.875" style="14" customWidth="1"/>
    <col min="13010" max="13261" width="9" style="14"/>
    <col min="13262" max="13262" width="0" style="14" hidden="1" customWidth="1"/>
    <col min="13263" max="13263" width="1" style="14" customWidth="1"/>
    <col min="13264" max="13264" width="21.75" style="14" customWidth="1"/>
    <col min="13265" max="13265" width="91.875" style="14" customWidth="1"/>
    <col min="13266" max="13517" width="9" style="14"/>
    <col min="13518" max="13518" width="0" style="14" hidden="1" customWidth="1"/>
    <col min="13519" max="13519" width="1" style="14" customWidth="1"/>
    <col min="13520" max="13520" width="21.75" style="14" customWidth="1"/>
    <col min="13521" max="13521" width="91.875" style="14" customWidth="1"/>
    <col min="13522" max="13773" width="9" style="14"/>
    <col min="13774" max="13774" width="0" style="14" hidden="1" customWidth="1"/>
    <col min="13775" max="13775" width="1" style="14" customWidth="1"/>
    <col min="13776" max="13776" width="21.75" style="14" customWidth="1"/>
    <col min="13777" max="13777" width="91.875" style="14" customWidth="1"/>
    <col min="13778" max="14029" width="9" style="14"/>
    <col min="14030" max="14030" width="0" style="14" hidden="1" customWidth="1"/>
    <col min="14031" max="14031" width="1" style="14" customWidth="1"/>
    <col min="14032" max="14032" width="21.75" style="14" customWidth="1"/>
    <col min="14033" max="14033" width="91.875" style="14" customWidth="1"/>
    <col min="14034" max="14285" width="9" style="14"/>
    <col min="14286" max="14286" width="0" style="14" hidden="1" customWidth="1"/>
    <col min="14287" max="14287" width="1" style="14" customWidth="1"/>
    <col min="14288" max="14288" width="21.75" style="14" customWidth="1"/>
    <col min="14289" max="14289" width="91.875" style="14" customWidth="1"/>
    <col min="14290" max="14541" width="9" style="14"/>
    <col min="14542" max="14542" width="0" style="14" hidden="1" customWidth="1"/>
    <col min="14543" max="14543" width="1" style="14" customWidth="1"/>
    <col min="14544" max="14544" width="21.75" style="14" customWidth="1"/>
    <col min="14545" max="14545" width="91.875" style="14" customWidth="1"/>
    <col min="14546" max="14797" width="9" style="14"/>
    <col min="14798" max="14798" width="0" style="14" hidden="1" customWidth="1"/>
    <col min="14799" max="14799" width="1" style="14" customWidth="1"/>
    <col min="14800" max="14800" width="21.75" style="14" customWidth="1"/>
    <col min="14801" max="14801" width="91.875" style="14" customWidth="1"/>
    <col min="14802" max="15053" width="9" style="14"/>
    <col min="15054" max="15054" width="0" style="14" hidden="1" customWidth="1"/>
    <col min="15055" max="15055" width="1" style="14" customWidth="1"/>
    <col min="15056" max="15056" width="21.75" style="14" customWidth="1"/>
    <col min="15057" max="15057" width="91.875" style="14" customWidth="1"/>
    <col min="15058" max="15309" width="9" style="14"/>
    <col min="15310" max="15310" width="0" style="14" hidden="1" customWidth="1"/>
    <col min="15311" max="15311" width="1" style="14" customWidth="1"/>
    <col min="15312" max="15312" width="21.75" style="14" customWidth="1"/>
    <col min="15313" max="15313" width="91.875" style="14" customWidth="1"/>
    <col min="15314" max="15565" width="9" style="14"/>
    <col min="15566" max="15566" width="0" style="14" hidden="1" customWidth="1"/>
    <col min="15567" max="15567" width="1" style="14" customWidth="1"/>
    <col min="15568" max="15568" width="21.75" style="14" customWidth="1"/>
    <col min="15569" max="15569" width="91.875" style="14" customWidth="1"/>
    <col min="15570" max="15821" width="9" style="14"/>
    <col min="15822" max="15822" width="0" style="14" hidden="1" customWidth="1"/>
    <col min="15823" max="15823" width="1" style="14" customWidth="1"/>
    <col min="15824" max="15824" width="21.75" style="14" customWidth="1"/>
    <col min="15825" max="15825" width="91.875" style="14" customWidth="1"/>
    <col min="15826" max="16384" width="9" style="14"/>
  </cols>
  <sheetData>
    <row r="1" spans="3:6" s="13" customFormat="1" ht="24" customHeight="1">
      <c r="C1" s="201" t="s">
        <v>310</v>
      </c>
      <c r="D1" s="202"/>
    </row>
    <row r="2" spans="3:6" ht="21.75" customHeight="1">
      <c r="C2" s="203" t="s">
        <v>49</v>
      </c>
      <c r="D2" s="203"/>
    </row>
    <row r="3" spans="3:6" ht="48" customHeight="1">
      <c r="C3" s="12" t="s">
        <v>288</v>
      </c>
      <c r="D3" s="25" t="s">
        <v>294</v>
      </c>
      <c r="F3" s="20"/>
    </row>
    <row r="4" spans="3:6" ht="48" customHeight="1">
      <c r="C4" s="83" t="s">
        <v>304</v>
      </c>
      <c r="D4" s="25" t="s">
        <v>303</v>
      </c>
      <c r="F4" s="20"/>
    </row>
    <row r="5" spans="3:6" ht="48" customHeight="1">
      <c r="C5" s="92" t="s">
        <v>329</v>
      </c>
      <c r="D5" s="25" t="s">
        <v>311</v>
      </c>
      <c r="F5" s="20"/>
    </row>
    <row r="6" spans="3:6" ht="48" customHeight="1">
      <c r="C6" s="12" t="s">
        <v>296</v>
      </c>
      <c r="D6" s="25" t="s">
        <v>295</v>
      </c>
      <c r="F6" s="20"/>
    </row>
    <row r="7" spans="3:6" ht="48" customHeight="1">
      <c r="C7" s="12" t="s">
        <v>330</v>
      </c>
      <c r="D7" s="25" t="s">
        <v>331</v>
      </c>
      <c r="F7" s="20"/>
    </row>
    <row r="8" spans="3:6" ht="48" customHeight="1">
      <c r="C8" s="70" t="s">
        <v>333</v>
      </c>
      <c r="D8" s="25" t="s">
        <v>332</v>
      </c>
      <c r="F8" s="20"/>
    </row>
    <row r="9" spans="3:6" ht="30" customHeight="1">
      <c r="C9" s="200" t="s">
        <v>123</v>
      </c>
      <c r="D9" s="205"/>
    </row>
    <row r="10" spans="3:6" ht="37.5" customHeight="1">
      <c r="C10" s="206" t="s">
        <v>124</v>
      </c>
      <c r="D10" s="46" t="s">
        <v>306</v>
      </c>
    </row>
    <row r="11" spans="3:6" ht="45.75" customHeight="1">
      <c r="C11" s="207"/>
      <c r="D11" s="47" t="s">
        <v>184</v>
      </c>
    </row>
    <row r="12" spans="3:6" ht="47.25" customHeight="1">
      <c r="C12" s="12" t="s">
        <v>254</v>
      </c>
      <c r="D12" s="25" t="s">
        <v>300</v>
      </c>
    </row>
    <row r="13" spans="3:6" ht="47.25" customHeight="1">
      <c r="C13" s="83" t="s">
        <v>79</v>
      </c>
      <c r="D13" s="25" t="s">
        <v>299</v>
      </c>
    </row>
    <row r="14" spans="3:6" ht="47.25" customHeight="1">
      <c r="C14" s="12" t="s">
        <v>263</v>
      </c>
      <c r="D14" s="25" t="s">
        <v>309</v>
      </c>
    </row>
    <row r="15" spans="3:6" ht="28.5" customHeight="1">
      <c r="C15" s="204" t="s">
        <v>127</v>
      </c>
      <c r="D15" s="204"/>
    </row>
    <row r="16" spans="3:6" ht="50.25" customHeight="1">
      <c r="C16" s="48" t="s">
        <v>64</v>
      </c>
      <c r="D16" s="25" t="s">
        <v>161</v>
      </c>
    </row>
    <row r="17" spans="3:4" ht="45" customHeight="1">
      <c r="C17" s="12" t="s">
        <v>108</v>
      </c>
      <c r="D17" s="25" t="s">
        <v>166</v>
      </c>
    </row>
    <row r="18" spans="3:4" ht="40.5" customHeight="1">
      <c r="C18" s="24" t="s">
        <v>146</v>
      </c>
      <c r="D18" s="25" t="s">
        <v>172</v>
      </c>
    </row>
    <row r="19" spans="3:4" ht="52.5" customHeight="1">
      <c r="C19" s="12" t="s">
        <v>133</v>
      </c>
      <c r="D19" s="25" t="s">
        <v>169</v>
      </c>
    </row>
    <row r="20" spans="3:4" ht="39.75" customHeight="1">
      <c r="C20" s="26" t="s">
        <v>150</v>
      </c>
      <c r="D20" s="25" t="s">
        <v>151</v>
      </c>
    </row>
    <row r="21" spans="3:4" ht="35.25" customHeight="1">
      <c r="C21" s="24" t="s">
        <v>176</v>
      </c>
      <c r="D21" s="25" t="s">
        <v>175</v>
      </c>
    </row>
    <row r="22" spans="3:4" ht="39.75" customHeight="1">
      <c r="C22" s="12" t="s">
        <v>187</v>
      </c>
      <c r="D22" s="25" t="s">
        <v>217</v>
      </c>
    </row>
    <row r="23" spans="3:4" ht="35.25" customHeight="1">
      <c r="C23" s="12" t="s">
        <v>252</v>
      </c>
      <c r="D23" s="25" t="s">
        <v>253</v>
      </c>
    </row>
    <row r="24" spans="3:4" ht="32.25" customHeight="1">
      <c r="C24" s="12" t="s">
        <v>298</v>
      </c>
      <c r="D24" s="25" t="s">
        <v>297</v>
      </c>
    </row>
    <row r="25" spans="3:4" ht="24.75" customHeight="1">
      <c r="C25" s="200" t="s">
        <v>128</v>
      </c>
      <c r="D25" s="200"/>
    </row>
    <row r="26" spans="3:4" ht="43.5" customHeight="1">
      <c r="C26" s="24" t="s">
        <v>176</v>
      </c>
      <c r="D26" s="25" t="s">
        <v>289</v>
      </c>
    </row>
    <row r="27" spans="3:4" ht="24" customHeight="1">
      <c r="C27" s="200" t="s">
        <v>177</v>
      </c>
      <c r="D27" s="200"/>
    </row>
    <row r="28" spans="3:4" ht="36.75" customHeight="1">
      <c r="C28" s="12" t="s">
        <v>199</v>
      </c>
      <c r="D28" s="25" t="s">
        <v>200</v>
      </c>
    </row>
    <row r="29" spans="3:4" ht="36" customHeight="1">
      <c r="C29" s="24" t="s">
        <v>185</v>
      </c>
      <c r="D29" s="25" t="s">
        <v>182</v>
      </c>
    </row>
    <row r="30" spans="3:4" ht="39.75" customHeight="1">
      <c r="C30" s="24" t="s">
        <v>186</v>
      </c>
      <c r="D30" s="25" t="s">
        <v>183</v>
      </c>
    </row>
    <row r="31" spans="3:4" ht="50.25" customHeight="1">
      <c r="C31" s="12" t="s">
        <v>209</v>
      </c>
      <c r="D31" s="25" t="s">
        <v>210</v>
      </c>
    </row>
    <row r="32" spans="3:4" ht="39.75" customHeight="1"/>
    <row r="33" ht="43.5" customHeight="1"/>
    <row r="34" ht="57" customHeight="1"/>
  </sheetData>
  <mergeCells count="7">
    <mergeCell ref="C27:D27"/>
    <mergeCell ref="C1:D1"/>
    <mergeCell ref="C2:D2"/>
    <mergeCell ref="C15:D15"/>
    <mergeCell ref="C9:D9"/>
    <mergeCell ref="C10:C11"/>
    <mergeCell ref="C25:D25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المؤشرات الكلية</vt:lpstr>
      <vt:lpstr>منصة النظامي</vt:lpstr>
      <vt:lpstr>اجانب للمنصة النظامي</vt:lpstr>
      <vt:lpstr>منصة الثاني</vt:lpstr>
      <vt:lpstr>سوق الثالث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2022-08-01T10:36:57Z</cp:lastPrinted>
  <dcterms:created xsi:type="dcterms:W3CDTF">2018-01-02T05:37:56Z</dcterms:created>
  <dcterms:modified xsi:type="dcterms:W3CDTF">2022-08-01T10:52:44Z</dcterms:modified>
</cp:coreProperties>
</file>